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1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2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3.xml" ContentType="application/vnd.openxmlformats-officedocument.drawing+xml"/>
  <Override PartName="/xl/charts/chart35.xml" ContentType="application/vnd.openxmlformats-officedocument.drawingml.chart+xml"/>
  <Override PartName="/xl/drawings/drawing14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5.xml" ContentType="application/vnd.openxmlformats-officedocument.drawing+xml"/>
  <Override PartName="/xl/charts/chart4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930" yWindow="15" windowWidth="18105" windowHeight="11700" tabRatio="961" activeTab="3"/>
  </bookViews>
  <sheets>
    <sheet name="Exemplar" sheetId="71" r:id="rId1"/>
    <sheet name="MANUAL A" sheetId="1" r:id="rId2"/>
    <sheet name="MANUAL B" sheetId="72" r:id="rId3"/>
    <sheet name="MANUAL C" sheetId="73" r:id="rId4"/>
    <sheet name="MANUAL D" sheetId="74" r:id="rId5"/>
    <sheet name="MANUAL E" sheetId="75" r:id="rId6"/>
    <sheet name="MANUAL F" sheetId="76" r:id="rId7"/>
    <sheet name="Manual G" sheetId="102" r:id="rId8"/>
    <sheet name="Manual H" sheetId="107" r:id="rId9"/>
    <sheet name="Manual I" sheetId="110" r:id="rId10"/>
    <sheet name="Manual J" sheetId="113" r:id="rId11"/>
    <sheet name="Manual K" sheetId="116" r:id="rId12"/>
    <sheet name="Manual L" sheetId="119" r:id="rId13"/>
    <sheet name="Tema" sheetId="140" r:id="rId14"/>
    <sheet name="Intensão discursiva" sheetId="59" r:id="rId15"/>
    <sheet name="Destinatários" sheetId="135" r:id="rId16"/>
    <sheet name="Suporte escrita" sheetId="136" r:id="rId17"/>
    <sheet name="Meios de difusão" sheetId="142" r:id="rId18"/>
    <sheet name="Modalidade de trabalho" sheetId="137" r:id="rId19"/>
    <sheet name="Ativação do conteúdo temático" sheetId="138" r:id="rId20"/>
    <sheet name="Explicitação da informação" sheetId="139" r:id="rId21"/>
    <sheet name="Explicitação da informação 2" sheetId="149" r:id="rId22"/>
    <sheet name="Resultados totais por ação" sheetId="60" r:id="rId23"/>
    <sheet name="Produção de texto1" sheetId="132" r:id="rId24"/>
    <sheet name="Produção de texto 2" sheetId="144" r:id="rId25"/>
    <sheet name="Intervenientes na revisão" sheetId="146" r:id="rId26"/>
    <sheet name="Análise e reflexão" sheetId="147" r:id="rId27"/>
    <sheet name="Revisão_avaliação " sheetId="148" r:id="rId28"/>
    <sheet name="Quadro Indicadores" sheetId="134" r:id="rId29"/>
    <sheet name="Folha9" sheetId="68" r:id="rId30"/>
  </sheets>
  <definedNames>
    <definedName name="_xlnm.Print_Area" localSheetId="0">Exemplar!$B$1:$AG$79</definedName>
    <definedName name="_xlnm.Print_Area" localSheetId="1">'MANUAL A'!$B$1:$AG$69</definedName>
    <definedName name="_xlnm.Print_Area" localSheetId="2">'MANUAL B'!$B$1:$AC$69</definedName>
    <definedName name="_xlnm.Print_Area" localSheetId="3">'MANUAL C'!$B$1:$AG$69</definedName>
    <definedName name="_xlnm.Print_Area" localSheetId="4">'MANUAL D'!$B$1:$AI$72</definedName>
    <definedName name="_xlnm.Print_Area" localSheetId="5">'MANUAL E'!$B$1:$AG$72</definedName>
    <definedName name="_xlnm.Print_Area" localSheetId="6">'MANUAL F'!$B$1:$AH$73</definedName>
    <definedName name="_xlnm.Print_Area" localSheetId="7">'Manual G'!$B$1:$AG$73</definedName>
    <definedName name="_xlnm.Print_Area" localSheetId="8">'Manual H'!$B$1:$AF$72</definedName>
    <definedName name="_xlnm.Print_Area" localSheetId="9">'Manual I'!$B$1:$AH$72</definedName>
    <definedName name="_xlnm.Print_Area" localSheetId="10">'Manual J'!$B$1:$AG$72</definedName>
    <definedName name="_xlnm.Print_Area" localSheetId="11">'Manual K'!$B$1:$AF$72</definedName>
    <definedName name="_xlnm.Print_Area" localSheetId="12">'Manual L'!$B$1:$AG$72</definedName>
  </definedNames>
  <calcPr calcId="145621"/>
</workbook>
</file>

<file path=xl/calcChain.xml><?xml version="1.0" encoding="utf-8"?>
<calcChain xmlns="http://schemas.openxmlformats.org/spreadsheetml/2006/main">
  <c r="P8" i="147" l="1"/>
  <c r="P9" i="147"/>
  <c r="P10" i="147"/>
  <c r="P11" i="147"/>
  <c r="P12" i="147"/>
  <c r="P7" i="147"/>
  <c r="O13" i="147"/>
  <c r="P13" i="147"/>
  <c r="BF15" i="59" l="1"/>
  <c r="AG4" i="140" l="1"/>
  <c r="AG5" i="140"/>
  <c r="AG6" i="140"/>
  <c r="AG7" i="140"/>
  <c r="AG8" i="140"/>
  <c r="AG9" i="140"/>
  <c r="AG10" i="140"/>
  <c r="AG11" i="140"/>
  <c r="AG12" i="140"/>
  <c r="AG13" i="140"/>
  <c r="AG14" i="140"/>
  <c r="AG15" i="140"/>
  <c r="AG3" i="140"/>
  <c r="AF15" i="140"/>
  <c r="AF14" i="140"/>
  <c r="AF13" i="140"/>
  <c r="AF12" i="140"/>
  <c r="AF11" i="140"/>
  <c r="AF10" i="140"/>
  <c r="AF9" i="140"/>
  <c r="AF8" i="140"/>
  <c r="AF7" i="140"/>
  <c r="AF6" i="140"/>
  <c r="AF5" i="140"/>
  <c r="AF4" i="140"/>
  <c r="AF3" i="140"/>
  <c r="AE15" i="140"/>
  <c r="AE14" i="140"/>
  <c r="AE4" i="140"/>
  <c r="AE5" i="140"/>
  <c r="AE6" i="140"/>
  <c r="AE7" i="140"/>
  <c r="AE8" i="140"/>
  <c r="AE9" i="140"/>
  <c r="AE10" i="140"/>
  <c r="AE11" i="140"/>
  <c r="AE12" i="140"/>
  <c r="AE13" i="140"/>
  <c r="AE3" i="140"/>
  <c r="AD15" i="140" l="1"/>
  <c r="AD14" i="140"/>
  <c r="AD13" i="140"/>
  <c r="AD12" i="140"/>
  <c r="AD11" i="140"/>
  <c r="AD10" i="140"/>
  <c r="AD9" i="140"/>
  <c r="AD8" i="140"/>
  <c r="AD7" i="140"/>
  <c r="AD6" i="140"/>
  <c r="AD5" i="140"/>
  <c r="AD4" i="140"/>
  <c r="AD3" i="140"/>
  <c r="AY17" i="59"/>
  <c r="AR17" i="59"/>
  <c r="E25" i="59"/>
  <c r="G25" i="59"/>
  <c r="I25" i="59"/>
  <c r="K25" i="59"/>
  <c r="M25" i="59"/>
  <c r="O25" i="59"/>
  <c r="Q25" i="59"/>
  <c r="S25" i="59"/>
  <c r="U25" i="59"/>
  <c r="W25" i="59"/>
  <c r="Y25" i="59"/>
  <c r="D25" i="59"/>
  <c r="C25" i="59"/>
  <c r="AV27" i="59"/>
  <c r="AV26" i="59"/>
  <c r="AV25" i="59"/>
  <c r="AV24" i="59"/>
  <c r="CO6" i="59" l="1"/>
  <c r="CO7" i="59"/>
  <c r="CO8" i="59"/>
  <c r="CO9" i="59"/>
  <c r="CO10" i="59"/>
  <c r="CO11" i="59"/>
  <c r="CO12" i="59"/>
  <c r="CO13" i="59"/>
  <c r="CO14" i="59"/>
  <c r="CO15" i="59"/>
  <c r="CO16" i="59"/>
  <c r="CO17" i="59"/>
  <c r="CO18" i="59"/>
  <c r="CO19" i="59"/>
  <c r="CO20" i="59"/>
  <c r="CO21" i="59"/>
  <c r="CO22" i="59"/>
  <c r="CO23" i="59"/>
  <c r="CO24" i="59"/>
  <c r="CO5" i="59"/>
  <c r="CL6" i="59"/>
  <c r="CL7" i="59"/>
  <c r="CL8" i="59"/>
  <c r="CL9" i="59"/>
  <c r="CL10" i="59"/>
  <c r="CL11" i="59"/>
  <c r="CL12" i="59"/>
  <c r="CL13" i="59"/>
  <c r="CL14" i="59"/>
  <c r="CL15" i="59"/>
  <c r="CL16" i="59"/>
  <c r="CL17" i="59"/>
  <c r="CL18" i="59"/>
  <c r="CL19" i="59"/>
  <c r="CL20" i="59"/>
  <c r="CL21" i="59"/>
  <c r="CL22" i="59"/>
  <c r="CL23" i="59"/>
  <c r="CL24" i="59"/>
  <c r="CL5" i="59"/>
  <c r="CI6" i="59"/>
  <c r="CI7" i="59"/>
  <c r="CI8" i="59"/>
  <c r="CI9" i="59"/>
  <c r="CI10" i="59"/>
  <c r="CI11" i="59"/>
  <c r="CI12" i="59"/>
  <c r="CI13" i="59"/>
  <c r="CI14" i="59"/>
  <c r="CI15" i="59"/>
  <c r="CI16" i="59"/>
  <c r="CI17" i="59"/>
  <c r="CI18" i="59"/>
  <c r="CI19" i="59"/>
  <c r="CI20" i="59"/>
  <c r="CI21" i="59"/>
  <c r="CI22" i="59"/>
  <c r="CI23" i="59"/>
  <c r="CI24" i="59"/>
  <c r="CI5" i="59"/>
  <c r="CF6" i="59"/>
  <c r="CF7" i="59"/>
  <c r="CF8" i="59"/>
  <c r="CF9" i="59"/>
  <c r="CF10" i="59"/>
  <c r="CF11" i="59"/>
  <c r="CF12" i="59"/>
  <c r="CF13" i="59"/>
  <c r="CF14" i="59"/>
  <c r="CF15" i="59"/>
  <c r="CF16" i="59"/>
  <c r="CF17" i="59"/>
  <c r="CF18" i="59"/>
  <c r="CF19" i="59"/>
  <c r="CF20" i="59"/>
  <c r="CF21" i="59"/>
  <c r="CF22" i="59"/>
  <c r="CF23" i="59"/>
  <c r="CF24" i="59"/>
  <c r="CF5" i="59"/>
  <c r="CC6" i="59"/>
  <c r="CC7" i="59"/>
  <c r="CC8" i="59"/>
  <c r="CC9" i="59"/>
  <c r="CC10" i="59"/>
  <c r="CC11" i="59"/>
  <c r="CC12" i="59"/>
  <c r="CC13" i="59"/>
  <c r="CC14" i="59"/>
  <c r="CC15" i="59"/>
  <c r="CC16" i="59"/>
  <c r="CC17" i="59"/>
  <c r="CC18" i="59"/>
  <c r="CC19" i="59"/>
  <c r="CC20" i="59"/>
  <c r="CC21" i="59"/>
  <c r="CC22" i="59"/>
  <c r="CC23" i="59"/>
  <c r="CC24" i="59"/>
  <c r="CC5" i="59"/>
  <c r="CC25" i="59" s="1"/>
  <c r="BZ6" i="59"/>
  <c r="BZ7" i="59"/>
  <c r="BZ8" i="59"/>
  <c r="BZ9" i="59"/>
  <c r="BZ10" i="59"/>
  <c r="BZ11" i="59"/>
  <c r="BZ12" i="59"/>
  <c r="BZ13" i="59"/>
  <c r="BZ14" i="59"/>
  <c r="BZ15" i="59"/>
  <c r="BZ16" i="59"/>
  <c r="BZ17" i="59"/>
  <c r="BZ18" i="59"/>
  <c r="BZ19" i="59"/>
  <c r="BZ20" i="59"/>
  <c r="BZ21" i="59"/>
  <c r="BZ22" i="59"/>
  <c r="BZ23" i="59"/>
  <c r="BZ24" i="59"/>
  <c r="BZ5" i="59"/>
  <c r="BW6" i="59"/>
  <c r="BW7" i="59"/>
  <c r="BW8" i="59"/>
  <c r="BW9" i="59"/>
  <c r="BW10" i="59"/>
  <c r="BW11" i="59"/>
  <c r="BW12" i="59"/>
  <c r="BW13" i="59"/>
  <c r="BW14" i="59"/>
  <c r="BW15" i="59"/>
  <c r="BW16" i="59"/>
  <c r="BW17" i="59"/>
  <c r="BW18" i="59"/>
  <c r="BW19" i="59"/>
  <c r="BW20" i="59"/>
  <c r="BW21" i="59"/>
  <c r="BW22" i="59"/>
  <c r="BW23" i="59"/>
  <c r="BW24" i="59"/>
  <c r="BW5" i="59"/>
  <c r="BT6" i="59"/>
  <c r="BT7" i="59"/>
  <c r="BT8" i="59"/>
  <c r="BT9" i="59"/>
  <c r="BT10" i="59"/>
  <c r="BT11" i="59"/>
  <c r="BT12" i="59"/>
  <c r="BT13" i="59"/>
  <c r="BT14" i="59"/>
  <c r="BT15" i="59"/>
  <c r="BT16" i="59"/>
  <c r="BT17" i="59"/>
  <c r="BT18" i="59"/>
  <c r="BT19" i="59"/>
  <c r="BT20" i="59"/>
  <c r="BT21" i="59"/>
  <c r="BT22" i="59"/>
  <c r="BT23" i="59"/>
  <c r="BT24" i="59"/>
  <c r="BT5" i="59"/>
  <c r="BQ6" i="59"/>
  <c r="BQ7" i="59"/>
  <c r="BQ8" i="59"/>
  <c r="BQ9" i="59"/>
  <c r="BQ10" i="59"/>
  <c r="BQ11" i="59"/>
  <c r="BQ12" i="59"/>
  <c r="BQ13" i="59"/>
  <c r="BQ14" i="59"/>
  <c r="BQ15" i="59"/>
  <c r="BQ16" i="59"/>
  <c r="BQ17" i="59"/>
  <c r="BQ18" i="59"/>
  <c r="BQ19" i="59"/>
  <c r="BQ20" i="59"/>
  <c r="BQ21" i="59"/>
  <c r="BQ22" i="59"/>
  <c r="BQ23" i="59"/>
  <c r="BQ24" i="59"/>
  <c r="BQ5" i="59"/>
  <c r="BN6" i="59"/>
  <c r="BN7" i="59"/>
  <c r="BN8" i="59"/>
  <c r="BN9" i="59"/>
  <c r="BN10" i="59"/>
  <c r="BN11" i="59"/>
  <c r="BN12" i="59"/>
  <c r="BN13" i="59"/>
  <c r="BN14" i="59"/>
  <c r="BN15" i="59"/>
  <c r="BN16" i="59"/>
  <c r="BN17" i="59"/>
  <c r="BN18" i="59"/>
  <c r="BN19" i="59"/>
  <c r="BN20" i="59"/>
  <c r="BN21" i="59"/>
  <c r="BN22" i="59"/>
  <c r="BN23" i="59"/>
  <c r="BN24" i="59"/>
  <c r="BN5" i="59"/>
  <c r="CO25" i="59"/>
  <c r="CL25" i="59"/>
  <c r="CM25" i="59" s="1"/>
  <c r="CI25" i="59"/>
  <c r="CJ25" i="59" s="1"/>
  <c r="CF25" i="59"/>
  <c r="CG25" i="59" s="1"/>
  <c r="BZ25" i="59"/>
  <c r="CA25" i="59" s="1"/>
  <c r="BW25" i="59"/>
  <c r="BX25" i="59" s="1"/>
  <c r="BQ25" i="59"/>
  <c r="BN25" i="59"/>
  <c r="BK6" i="59"/>
  <c r="BK7" i="59"/>
  <c r="BK8" i="59"/>
  <c r="BK9" i="59"/>
  <c r="BK10" i="59"/>
  <c r="BK11" i="59"/>
  <c r="BK12" i="59"/>
  <c r="BK13" i="59"/>
  <c r="BK14" i="59"/>
  <c r="BK15" i="59"/>
  <c r="BK16" i="59"/>
  <c r="BK17" i="59"/>
  <c r="BK18" i="59"/>
  <c r="BK19" i="59"/>
  <c r="BK20" i="59"/>
  <c r="BK21" i="59"/>
  <c r="BK22" i="59"/>
  <c r="BK23" i="59"/>
  <c r="BK24" i="59"/>
  <c r="BK5" i="59"/>
  <c r="BK25" i="59" s="1"/>
  <c r="CN5" i="59"/>
  <c r="CK5" i="59"/>
  <c r="CH5" i="59"/>
  <c r="CE5" i="59"/>
  <c r="CB5" i="59"/>
  <c r="BY5" i="59"/>
  <c r="BV5" i="59"/>
  <c r="BS5" i="59"/>
  <c r="BP5" i="59"/>
  <c r="BM5" i="59"/>
  <c r="CP22" i="59"/>
  <c r="BR48" i="59" s="1"/>
  <c r="CP18" i="59"/>
  <c r="BR44" i="59" s="1"/>
  <c r="CP14" i="59"/>
  <c r="BR40" i="59" s="1"/>
  <c r="CP11" i="59"/>
  <c r="BR37" i="59" s="1"/>
  <c r="CP9" i="59"/>
  <c r="BR35" i="59" s="1"/>
  <c r="CP7" i="59"/>
  <c r="BR33" i="59" s="1"/>
  <c r="CP5" i="59"/>
  <c r="BR31" i="59" s="1"/>
  <c r="CM24" i="59"/>
  <c r="BQ50" i="59" s="1"/>
  <c r="CM23" i="59"/>
  <c r="BQ49" i="59" s="1"/>
  <c r="CM22" i="59"/>
  <c r="BQ48" i="59" s="1"/>
  <c r="CM21" i="59"/>
  <c r="BQ47" i="59" s="1"/>
  <c r="CM20" i="59"/>
  <c r="BQ46" i="59" s="1"/>
  <c r="CM19" i="59"/>
  <c r="BQ45" i="59" s="1"/>
  <c r="CM18" i="59"/>
  <c r="BQ44" i="59" s="1"/>
  <c r="CM17" i="59"/>
  <c r="BQ43" i="59" s="1"/>
  <c r="CM16" i="59"/>
  <c r="BQ42" i="59" s="1"/>
  <c r="CM15" i="59"/>
  <c r="BQ41" i="59" s="1"/>
  <c r="CM14" i="59"/>
  <c r="BQ40" i="59" s="1"/>
  <c r="CM13" i="59"/>
  <c r="BQ39" i="59" s="1"/>
  <c r="CM12" i="59"/>
  <c r="BQ38" i="59" s="1"/>
  <c r="CM11" i="59"/>
  <c r="BQ37" i="59" s="1"/>
  <c r="CM10" i="59"/>
  <c r="BQ36" i="59" s="1"/>
  <c r="CM9" i="59"/>
  <c r="BQ35" i="59" s="1"/>
  <c r="CM8" i="59"/>
  <c r="BQ34" i="59" s="1"/>
  <c r="CM7" i="59"/>
  <c r="BQ33" i="59" s="1"/>
  <c r="CM6" i="59"/>
  <c r="BQ32" i="59" s="1"/>
  <c r="CM5" i="59"/>
  <c r="BQ31" i="59" s="1"/>
  <c r="CJ23" i="59"/>
  <c r="BP49" i="59" s="1"/>
  <c r="CJ21" i="59"/>
  <c r="BP47" i="59" s="1"/>
  <c r="CJ19" i="59"/>
  <c r="BP45" i="59" s="1"/>
  <c r="CJ17" i="59"/>
  <c r="BP43" i="59" s="1"/>
  <c r="CJ15" i="59"/>
  <c r="BP41" i="59" s="1"/>
  <c r="CJ13" i="59"/>
  <c r="BP39" i="59" s="1"/>
  <c r="CJ12" i="59"/>
  <c r="BP38" i="59" s="1"/>
  <c r="CJ11" i="59"/>
  <c r="BP37" i="59" s="1"/>
  <c r="CJ10" i="59"/>
  <c r="BP36" i="59" s="1"/>
  <c r="CJ9" i="59"/>
  <c r="BP35" i="59" s="1"/>
  <c r="CJ8" i="59"/>
  <c r="BP34" i="59" s="1"/>
  <c r="CJ7" i="59"/>
  <c r="BP33" i="59" s="1"/>
  <c r="CJ6" i="59"/>
  <c r="BP32" i="59" s="1"/>
  <c r="CJ5" i="59"/>
  <c r="BP31" i="59" s="1"/>
  <c r="CG24" i="59"/>
  <c r="BO50" i="59" s="1"/>
  <c r="CG23" i="59"/>
  <c r="BO49" i="59" s="1"/>
  <c r="CG22" i="59"/>
  <c r="BO48" i="59" s="1"/>
  <c r="CG21" i="59"/>
  <c r="BO47" i="59" s="1"/>
  <c r="CG20" i="59"/>
  <c r="BO46" i="59" s="1"/>
  <c r="CG19" i="59"/>
  <c r="BO45" i="59" s="1"/>
  <c r="CG18" i="59"/>
  <c r="BO44" i="59" s="1"/>
  <c r="CG17" i="59"/>
  <c r="BO43" i="59" s="1"/>
  <c r="CG16" i="59"/>
  <c r="BO42" i="59" s="1"/>
  <c r="CG15" i="59"/>
  <c r="BO41" i="59" s="1"/>
  <c r="CG14" i="59"/>
  <c r="BO40" i="59" s="1"/>
  <c r="CG13" i="59"/>
  <c r="BO39" i="59" s="1"/>
  <c r="CG12" i="59"/>
  <c r="BO38" i="59" s="1"/>
  <c r="CG11" i="59"/>
  <c r="BO37" i="59" s="1"/>
  <c r="CG10" i="59"/>
  <c r="BO36" i="59" s="1"/>
  <c r="CG9" i="59"/>
  <c r="BO35" i="59" s="1"/>
  <c r="CG8" i="59"/>
  <c r="BO34" i="59" s="1"/>
  <c r="CG7" i="59"/>
  <c r="BO33" i="59" s="1"/>
  <c r="CG6" i="59"/>
  <c r="BO32" i="59" s="1"/>
  <c r="CG5" i="59"/>
  <c r="BO31" i="59" s="1"/>
  <c r="CA24" i="59"/>
  <c r="BM50" i="59" s="1"/>
  <c r="CA23" i="59"/>
  <c r="BM49" i="59" s="1"/>
  <c r="CA22" i="59"/>
  <c r="BM48" i="59" s="1"/>
  <c r="CA21" i="59"/>
  <c r="BM47" i="59" s="1"/>
  <c r="CA20" i="59"/>
  <c r="BM46" i="59" s="1"/>
  <c r="CA19" i="59"/>
  <c r="BM45" i="59" s="1"/>
  <c r="CA18" i="59"/>
  <c r="BM44" i="59" s="1"/>
  <c r="CA17" i="59"/>
  <c r="BM43" i="59" s="1"/>
  <c r="CA16" i="59"/>
  <c r="BM42" i="59" s="1"/>
  <c r="CA15" i="59"/>
  <c r="BM41" i="59" s="1"/>
  <c r="CA14" i="59"/>
  <c r="BM40" i="59" s="1"/>
  <c r="CA13" i="59"/>
  <c r="BM39" i="59" s="1"/>
  <c r="CA12" i="59"/>
  <c r="BM38" i="59" s="1"/>
  <c r="CA11" i="59"/>
  <c r="BM37" i="59" s="1"/>
  <c r="CA10" i="59"/>
  <c r="BM36" i="59" s="1"/>
  <c r="CA9" i="59"/>
  <c r="BM35" i="59" s="1"/>
  <c r="CA8" i="59"/>
  <c r="BM34" i="59" s="1"/>
  <c r="CA7" i="59"/>
  <c r="BM33" i="59" s="1"/>
  <c r="CA6" i="59"/>
  <c r="BM32" i="59" s="1"/>
  <c r="CA5" i="59"/>
  <c r="BM31" i="59" s="1"/>
  <c r="BX24" i="59"/>
  <c r="BL50" i="59" s="1"/>
  <c r="BX23" i="59"/>
  <c r="BL49" i="59" s="1"/>
  <c r="BX22" i="59"/>
  <c r="BL48" i="59" s="1"/>
  <c r="BX21" i="59"/>
  <c r="BL47" i="59" s="1"/>
  <c r="BX20" i="59"/>
  <c r="BL46" i="59" s="1"/>
  <c r="BX19" i="59"/>
  <c r="BL45" i="59" s="1"/>
  <c r="BX18" i="59"/>
  <c r="BL44" i="59" s="1"/>
  <c r="BX17" i="59"/>
  <c r="BL43" i="59" s="1"/>
  <c r="BX16" i="59"/>
  <c r="BL42" i="59" s="1"/>
  <c r="BX15" i="59"/>
  <c r="BL41" i="59" s="1"/>
  <c r="BX14" i="59"/>
  <c r="BL40" i="59" s="1"/>
  <c r="BX13" i="59"/>
  <c r="BL39" i="59" s="1"/>
  <c r="BX12" i="59"/>
  <c r="BL38" i="59" s="1"/>
  <c r="BX11" i="59"/>
  <c r="BL37" i="59" s="1"/>
  <c r="BX10" i="59"/>
  <c r="BL36" i="59" s="1"/>
  <c r="BX9" i="59"/>
  <c r="BL35" i="59" s="1"/>
  <c r="BX8" i="59"/>
  <c r="BL34" i="59" s="1"/>
  <c r="BX7" i="59"/>
  <c r="BL33" i="59" s="1"/>
  <c r="BX6" i="59"/>
  <c r="BL32" i="59" s="1"/>
  <c r="BX5" i="59"/>
  <c r="BL31" i="59" s="1"/>
  <c r="BR25" i="59"/>
  <c r="BR24" i="59"/>
  <c r="BJ50" i="59" s="1"/>
  <c r="BR23" i="59"/>
  <c r="BJ49" i="59" s="1"/>
  <c r="BR22" i="59"/>
  <c r="BJ48" i="59" s="1"/>
  <c r="BR21" i="59"/>
  <c r="BJ47" i="59" s="1"/>
  <c r="BR20" i="59"/>
  <c r="BJ46" i="59" s="1"/>
  <c r="BR19" i="59"/>
  <c r="BJ45" i="59" s="1"/>
  <c r="BR18" i="59"/>
  <c r="BJ44" i="59" s="1"/>
  <c r="BR17" i="59"/>
  <c r="BJ43" i="59" s="1"/>
  <c r="BR16" i="59"/>
  <c r="BJ42" i="59" s="1"/>
  <c r="BR15" i="59"/>
  <c r="BJ41" i="59" s="1"/>
  <c r="BR14" i="59"/>
  <c r="BJ40" i="59" s="1"/>
  <c r="BR13" i="59"/>
  <c r="BJ39" i="59" s="1"/>
  <c r="BR12" i="59"/>
  <c r="BJ38" i="59" s="1"/>
  <c r="BR11" i="59"/>
  <c r="BJ37" i="59" s="1"/>
  <c r="BR10" i="59"/>
  <c r="BJ36" i="59" s="1"/>
  <c r="BR9" i="59"/>
  <c r="BJ35" i="59" s="1"/>
  <c r="BR8" i="59"/>
  <c r="BJ34" i="59" s="1"/>
  <c r="BR7" i="59"/>
  <c r="BJ33" i="59" s="1"/>
  <c r="BR6" i="59"/>
  <c r="BJ32" i="59" s="1"/>
  <c r="BR5" i="59"/>
  <c r="BJ31" i="59" s="1"/>
  <c r="BO25" i="59"/>
  <c r="BO24" i="59"/>
  <c r="BI50" i="59" s="1"/>
  <c r="BO23" i="59"/>
  <c r="BI49" i="59" s="1"/>
  <c r="BO22" i="59"/>
  <c r="BI48" i="59" s="1"/>
  <c r="BO21" i="59"/>
  <c r="BI47" i="59" s="1"/>
  <c r="BO20" i="59"/>
  <c r="BI46" i="59" s="1"/>
  <c r="BO19" i="59"/>
  <c r="BI45" i="59" s="1"/>
  <c r="BO18" i="59"/>
  <c r="BI44" i="59" s="1"/>
  <c r="BO17" i="59"/>
  <c r="BI43" i="59" s="1"/>
  <c r="BO16" i="59"/>
  <c r="BI42" i="59" s="1"/>
  <c r="BO15" i="59"/>
  <c r="BI41" i="59" s="1"/>
  <c r="BO14" i="59"/>
  <c r="BI40" i="59" s="1"/>
  <c r="BO13" i="59"/>
  <c r="BI39" i="59" s="1"/>
  <c r="BO12" i="59"/>
  <c r="BI38" i="59" s="1"/>
  <c r="BO11" i="59"/>
  <c r="BI37" i="59" s="1"/>
  <c r="BO10" i="59"/>
  <c r="BI36" i="59" s="1"/>
  <c r="BO9" i="59"/>
  <c r="BI35" i="59" s="1"/>
  <c r="BO8" i="59"/>
  <c r="BI34" i="59" s="1"/>
  <c r="BO7" i="59"/>
  <c r="BI33" i="59" s="1"/>
  <c r="BO6" i="59"/>
  <c r="BI32" i="59" s="1"/>
  <c r="BO5" i="59"/>
  <c r="BI31" i="59" s="1"/>
  <c r="BJ5" i="59"/>
  <c r="BH6" i="59"/>
  <c r="BH7" i="59"/>
  <c r="BH8" i="59"/>
  <c r="BH9" i="59"/>
  <c r="BH10" i="59"/>
  <c r="BH11" i="59"/>
  <c r="BH12" i="59"/>
  <c r="BH13" i="59"/>
  <c r="BH14" i="59"/>
  <c r="BH15" i="59"/>
  <c r="BH16" i="59"/>
  <c r="BH17" i="59"/>
  <c r="BH18" i="59"/>
  <c r="BH19" i="59"/>
  <c r="BH20" i="59"/>
  <c r="BH21" i="59"/>
  <c r="BH22" i="59"/>
  <c r="BH23" i="59"/>
  <c r="BH24" i="59"/>
  <c r="BH5" i="59"/>
  <c r="BH25" i="59" s="1"/>
  <c r="BI25" i="59" s="1"/>
  <c r="BG5" i="59"/>
  <c r="BF21" i="59"/>
  <c r="BF47" i="59" s="1"/>
  <c r="BF22" i="59"/>
  <c r="BF48" i="59" s="1"/>
  <c r="BF23" i="59"/>
  <c r="BF49" i="59" s="1"/>
  <c r="BF24" i="59"/>
  <c r="BF50" i="59" s="1"/>
  <c r="BF6" i="59"/>
  <c r="BF32" i="59" s="1"/>
  <c r="BF7" i="59"/>
  <c r="BF33" i="59" s="1"/>
  <c r="BF8" i="59"/>
  <c r="BF34" i="59" s="1"/>
  <c r="BF9" i="59"/>
  <c r="BF35" i="59" s="1"/>
  <c r="BF10" i="59"/>
  <c r="BF36" i="59" s="1"/>
  <c r="BF11" i="59"/>
  <c r="BF37" i="59" s="1"/>
  <c r="BF12" i="59"/>
  <c r="BF38" i="59" s="1"/>
  <c r="BF13" i="59"/>
  <c r="BF39" i="59" s="1"/>
  <c r="BF14" i="59"/>
  <c r="BF40" i="59" s="1"/>
  <c r="BF41" i="59"/>
  <c r="BF16" i="59"/>
  <c r="BF42" i="59" s="1"/>
  <c r="BF17" i="59"/>
  <c r="BF43" i="59" s="1"/>
  <c r="BF18" i="59"/>
  <c r="BF44" i="59" s="1"/>
  <c r="BF19" i="59"/>
  <c r="BF45" i="59" s="1"/>
  <c r="BF20" i="59"/>
  <c r="BF46" i="59" s="1"/>
  <c r="BF5" i="59"/>
  <c r="BF31" i="59" s="1"/>
  <c r="B5" i="137"/>
  <c r="B4" i="137"/>
  <c r="B5" i="136"/>
  <c r="B4" i="136"/>
  <c r="AB23" i="59"/>
  <c r="B24" i="59"/>
  <c r="AB24" i="59" s="1"/>
  <c r="B22" i="59"/>
  <c r="AB22" i="59" s="1"/>
  <c r="B21" i="59"/>
  <c r="AB21" i="59" s="1"/>
  <c r="B20" i="59"/>
  <c r="AB20" i="59" s="1"/>
  <c r="B19" i="59"/>
  <c r="AB19" i="59" s="1"/>
  <c r="B18" i="59"/>
  <c r="AB18" i="59" s="1"/>
  <c r="B10" i="59"/>
  <c r="AB9" i="59" s="1"/>
  <c r="B9" i="59"/>
  <c r="AB8" i="59" s="1"/>
  <c r="B8" i="59"/>
  <c r="AB7" i="59" s="1"/>
  <c r="B7" i="59"/>
  <c r="AB6" i="59" s="1"/>
  <c r="B6" i="59"/>
  <c r="AB5" i="59" s="1"/>
  <c r="B5" i="59"/>
  <c r="AB4" i="59" s="1"/>
  <c r="AJ3" i="140"/>
  <c r="AJ2" i="140"/>
  <c r="AF1" i="140"/>
  <c r="AD1" i="140"/>
  <c r="BI23" i="59" l="1"/>
  <c r="BG49" i="59" s="1"/>
  <c r="BI21" i="59"/>
  <c r="BG47" i="59" s="1"/>
  <c r="BI19" i="59"/>
  <c r="BG45" i="59" s="1"/>
  <c r="BI17" i="59"/>
  <c r="BG43" i="59" s="1"/>
  <c r="BI15" i="59"/>
  <c r="BG41" i="59" s="1"/>
  <c r="BI13" i="59"/>
  <c r="BG39" i="59" s="1"/>
  <c r="BI11" i="59"/>
  <c r="BG37" i="59" s="1"/>
  <c r="BI9" i="59"/>
  <c r="BG35" i="59" s="1"/>
  <c r="BI7" i="59"/>
  <c r="BG33" i="59" s="1"/>
  <c r="BL24" i="59"/>
  <c r="BH50" i="59" s="1"/>
  <c r="BL22" i="59"/>
  <c r="BH48" i="59" s="1"/>
  <c r="BL20" i="59"/>
  <c r="BH46" i="59" s="1"/>
  <c r="BL18" i="59"/>
  <c r="BH44" i="59" s="1"/>
  <c r="BL16" i="59"/>
  <c r="BH42" i="59" s="1"/>
  <c r="BL14" i="59"/>
  <c r="BH40" i="59" s="1"/>
  <c r="BL12" i="59"/>
  <c r="BH38" i="59" s="1"/>
  <c r="BL10" i="59"/>
  <c r="BH36" i="59" s="1"/>
  <c r="BL8" i="59"/>
  <c r="BH34" i="59" s="1"/>
  <c r="BL6" i="59"/>
  <c r="BH32" i="59" s="1"/>
  <c r="BL25" i="59"/>
  <c r="BL23" i="59"/>
  <c r="BH49" i="59" s="1"/>
  <c r="BL21" i="59"/>
  <c r="BH47" i="59" s="1"/>
  <c r="BL19" i="59"/>
  <c r="BH45" i="59" s="1"/>
  <c r="BL17" i="59"/>
  <c r="BH43" i="59" s="1"/>
  <c r="BL15" i="59"/>
  <c r="BH41" i="59" s="1"/>
  <c r="BL13" i="59"/>
  <c r="BH39" i="59" s="1"/>
  <c r="BL11" i="59"/>
  <c r="BH37" i="59" s="1"/>
  <c r="BL9" i="59"/>
  <c r="BH35" i="59" s="1"/>
  <c r="BL7" i="59"/>
  <c r="BH33" i="59" s="1"/>
  <c r="BL5" i="59"/>
  <c r="BH31" i="59" s="1"/>
  <c r="CD24" i="59"/>
  <c r="BN50" i="59" s="1"/>
  <c r="CD21" i="59"/>
  <c r="BN47" i="59" s="1"/>
  <c r="CD19" i="59"/>
  <c r="BN45" i="59" s="1"/>
  <c r="CD17" i="59"/>
  <c r="BN43" i="59" s="1"/>
  <c r="CD15" i="59"/>
  <c r="BN41" i="59" s="1"/>
  <c r="CD13" i="59"/>
  <c r="BN39" i="59" s="1"/>
  <c r="CD11" i="59"/>
  <c r="BN37" i="59" s="1"/>
  <c r="CD9" i="59"/>
  <c r="BN35" i="59" s="1"/>
  <c r="CD7" i="59"/>
  <c r="BN33" i="59" s="1"/>
  <c r="CD5" i="59"/>
  <c r="BN31" i="59" s="1"/>
  <c r="CD25" i="59"/>
  <c r="CD22" i="59"/>
  <c r="BN48" i="59" s="1"/>
  <c r="CD20" i="59"/>
  <c r="BN46" i="59" s="1"/>
  <c r="CD18" i="59"/>
  <c r="BN44" i="59" s="1"/>
  <c r="CD16" i="59"/>
  <c r="BN42" i="59" s="1"/>
  <c r="CD14" i="59"/>
  <c r="BN40" i="59" s="1"/>
  <c r="CD12" i="59"/>
  <c r="BN38" i="59" s="1"/>
  <c r="CD10" i="59"/>
  <c r="BN36" i="59" s="1"/>
  <c r="CD8" i="59"/>
  <c r="BN34" i="59" s="1"/>
  <c r="CD6" i="59"/>
  <c r="BN32" i="59" s="1"/>
  <c r="BI24" i="59"/>
  <c r="BG50" i="59" s="1"/>
  <c r="BI22" i="59"/>
  <c r="BG48" i="59" s="1"/>
  <c r="BI20" i="59"/>
  <c r="BG46" i="59" s="1"/>
  <c r="BI18" i="59"/>
  <c r="BG44" i="59" s="1"/>
  <c r="BI16" i="59"/>
  <c r="BG42" i="59" s="1"/>
  <c r="BI14" i="59"/>
  <c r="BG40" i="59" s="1"/>
  <c r="BI12" i="59"/>
  <c r="BG38" i="59" s="1"/>
  <c r="BI10" i="59"/>
  <c r="BG36" i="59" s="1"/>
  <c r="BI8" i="59"/>
  <c r="BG34" i="59" s="1"/>
  <c r="BI6" i="59"/>
  <c r="BG32" i="59" s="1"/>
  <c r="BI5" i="59"/>
  <c r="BG31" i="59" s="1"/>
  <c r="BT25" i="59"/>
  <c r="BU21" i="59" s="1"/>
  <c r="BK47" i="59" s="1"/>
  <c r="CP24" i="59"/>
  <c r="BR50" i="59" s="1"/>
  <c r="CP20" i="59"/>
  <c r="BR46" i="59" s="1"/>
  <c r="CP16" i="59"/>
  <c r="BR42" i="59" s="1"/>
  <c r="CP12" i="59"/>
  <c r="BR38" i="59" s="1"/>
  <c r="CP10" i="59"/>
  <c r="BR36" i="59" s="1"/>
  <c r="CP8" i="59"/>
  <c r="BR34" i="59" s="1"/>
  <c r="CP6" i="59"/>
  <c r="BR32" i="59" s="1"/>
  <c r="CP13" i="59"/>
  <c r="BR39" i="59" s="1"/>
  <c r="CP15" i="59"/>
  <c r="BR41" i="59" s="1"/>
  <c r="CP17" i="59"/>
  <c r="BR43" i="59" s="1"/>
  <c r="CP19" i="59"/>
  <c r="BR45" i="59" s="1"/>
  <c r="CP21" i="59"/>
  <c r="BR47" i="59" s="1"/>
  <c r="CP23" i="59"/>
  <c r="BR49" i="59" s="1"/>
  <c r="CP25" i="59"/>
  <c r="CJ14" i="59"/>
  <c r="BP40" i="59" s="1"/>
  <c r="CJ16" i="59"/>
  <c r="BP42" i="59" s="1"/>
  <c r="CJ18" i="59"/>
  <c r="BP44" i="59" s="1"/>
  <c r="CJ20" i="59"/>
  <c r="BP46" i="59" s="1"/>
  <c r="CJ22" i="59"/>
  <c r="BP48" i="59" s="1"/>
  <c r="CJ24" i="59"/>
  <c r="BP50" i="59" s="1"/>
  <c r="CD23" i="59"/>
  <c r="BN49" i="59" s="1"/>
  <c r="BU5" i="59"/>
  <c r="BK31" i="59" s="1"/>
  <c r="BU24" i="59"/>
  <c r="BK50" i="59" s="1"/>
  <c r="BU20" i="59"/>
  <c r="BK46" i="59" s="1"/>
  <c r="BU16" i="59"/>
  <c r="BK42" i="59" s="1"/>
  <c r="BU12" i="59"/>
  <c r="BK38" i="59" s="1"/>
  <c r="BU8" i="59"/>
  <c r="BK34" i="59" s="1"/>
  <c r="BU7" i="59"/>
  <c r="BK33" i="59" s="1"/>
  <c r="C9" i="149"/>
  <c r="AH4" i="73"/>
  <c r="BU6" i="59" l="1"/>
  <c r="BK32" i="59" s="1"/>
  <c r="BU10" i="59"/>
  <c r="BK36" i="59" s="1"/>
  <c r="BU14" i="59"/>
  <c r="BK40" i="59" s="1"/>
  <c r="BU18" i="59"/>
  <c r="BK44" i="59" s="1"/>
  <c r="BU22" i="59"/>
  <c r="BK48" i="59" s="1"/>
  <c r="BU25" i="59"/>
  <c r="BU11" i="59"/>
  <c r="BK37" i="59" s="1"/>
  <c r="BU15" i="59"/>
  <c r="BK41" i="59" s="1"/>
  <c r="BU19" i="59"/>
  <c r="BK45" i="59" s="1"/>
  <c r="BU23" i="59"/>
  <c r="BK49" i="59" s="1"/>
  <c r="BU9" i="59"/>
  <c r="BK35" i="59" s="1"/>
  <c r="BU13" i="59"/>
  <c r="BK39" i="59" s="1"/>
  <c r="BU17" i="59"/>
  <c r="BK43" i="59" s="1"/>
  <c r="H18" i="149"/>
  <c r="H17" i="149"/>
  <c r="H16" i="149"/>
  <c r="H14" i="149"/>
  <c r="H13" i="149"/>
  <c r="H12" i="149"/>
  <c r="H11" i="149"/>
  <c r="H10" i="149"/>
  <c r="H7" i="149"/>
  <c r="F18" i="149"/>
  <c r="F17" i="149"/>
  <c r="F16" i="149"/>
  <c r="F15" i="149"/>
  <c r="F14" i="149"/>
  <c r="F13" i="149"/>
  <c r="F12" i="149"/>
  <c r="F11" i="149"/>
  <c r="F10" i="149"/>
  <c r="F9" i="149"/>
  <c r="F7" i="149"/>
  <c r="D18" i="149"/>
  <c r="D17" i="149"/>
  <c r="D16" i="149"/>
  <c r="D15" i="149"/>
  <c r="D12" i="149"/>
  <c r="D11" i="149"/>
  <c r="D10" i="149"/>
  <c r="D9" i="149"/>
  <c r="D7" i="149"/>
  <c r="C17" i="149" l="1"/>
  <c r="C16" i="149"/>
  <c r="C15" i="149"/>
  <c r="C14" i="149"/>
  <c r="C13" i="149"/>
  <c r="C12" i="149"/>
  <c r="C11" i="149"/>
  <c r="C10" i="149"/>
  <c r="C7" i="149"/>
  <c r="G11" i="149" l="1"/>
  <c r="E7" i="149"/>
  <c r="I7" i="149"/>
  <c r="E9" i="149"/>
  <c r="G10" i="149"/>
  <c r="E12" i="149"/>
  <c r="I12" i="149"/>
  <c r="I13" i="149"/>
  <c r="I14" i="149"/>
  <c r="E15" i="149"/>
  <c r="E16" i="149"/>
  <c r="I16" i="149"/>
  <c r="E17" i="149"/>
  <c r="I17" i="149"/>
  <c r="G7" i="149"/>
  <c r="G9" i="149"/>
  <c r="E10" i="149"/>
  <c r="I10" i="149"/>
  <c r="E11" i="149"/>
  <c r="I11" i="149"/>
  <c r="G12" i="149"/>
  <c r="G13" i="149"/>
  <c r="G14" i="149"/>
  <c r="G15" i="149"/>
  <c r="G16" i="149"/>
  <c r="G17" i="149"/>
  <c r="AF14" i="148"/>
  <c r="AF13" i="148"/>
  <c r="AF12" i="148"/>
  <c r="AF11" i="148"/>
  <c r="AF10" i="148"/>
  <c r="AF9" i="148"/>
  <c r="AF8" i="148"/>
  <c r="AF7" i="148"/>
  <c r="AF6" i="148"/>
  <c r="AF5" i="148"/>
  <c r="AF4" i="148"/>
  <c r="AF15" i="148" s="1"/>
  <c r="AG5" i="148" s="1"/>
  <c r="AF3" i="148"/>
  <c r="AD14" i="148"/>
  <c r="AD13" i="148"/>
  <c r="AD12" i="148"/>
  <c r="AD11" i="148"/>
  <c r="AD10" i="148"/>
  <c r="AD9" i="148"/>
  <c r="AD8" i="148"/>
  <c r="AD7" i="148"/>
  <c r="AD6" i="148"/>
  <c r="AD5" i="148"/>
  <c r="AD4" i="148"/>
  <c r="AD15" i="148" s="1"/>
  <c r="AE5" i="148" s="1"/>
  <c r="AD3" i="148"/>
  <c r="AJ4" i="148"/>
  <c r="AJ3" i="148"/>
  <c r="AJ1" i="148"/>
  <c r="AF1" i="148"/>
  <c r="AD1" i="148"/>
  <c r="Y6" i="148"/>
  <c r="Y5" i="148"/>
  <c r="W6" i="148"/>
  <c r="W5" i="148"/>
  <c r="U6" i="148"/>
  <c r="U5" i="148"/>
  <c r="S6" i="148"/>
  <c r="S5" i="148"/>
  <c r="Q6" i="148"/>
  <c r="Q5" i="148"/>
  <c r="O6" i="148"/>
  <c r="O5" i="148"/>
  <c r="M6" i="148"/>
  <c r="M5" i="148"/>
  <c r="K6" i="148"/>
  <c r="K5" i="148"/>
  <c r="I6" i="148"/>
  <c r="I5" i="148"/>
  <c r="G6" i="148"/>
  <c r="G5" i="148"/>
  <c r="E6" i="148"/>
  <c r="E5" i="148"/>
  <c r="C6" i="148"/>
  <c r="C5" i="148"/>
  <c r="I13" i="147"/>
  <c r="K13" i="147"/>
  <c r="M13" i="147"/>
  <c r="Q13" i="147"/>
  <c r="S13" i="147"/>
  <c r="U13" i="147"/>
  <c r="W13" i="147"/>
  <c r="Y13" i="147"/>
  <c r="H13" i="147"/>
  <c r="G13" i="147"/>
  <c r="C7" i="147"/>
  <c r="T7" i="147"/>
  <c r="Y8" i="147"/>
  <c r="Y9" i="147"/>
  <c r="Y10" i="147"/>
  <c r="Y11" i="147"/>
  <c r="Y12" i="147"/>
  <c r="Y7" i="147"/>
  <c r="W8" i="147"/>
  <c r="W9" i="147"/>
  <c r="W10" i="147"/>
  <c r="W11" i="147"/>
  <c r="W12" i="147"/>
  <c r="W7" i="147"/>
  <c r="U8" i="147"/>
  <c r="U9" i="147"/>
  <c r="U10" i="147"/>
  <c r="U11" i="147"/>
  <c r="U12" i="147"/>
  <c r="U7" i="147"/>
  <c r="S8" i="147"/>
  <c r="S9" i="147"/>
  <c r="S10" i="147"/>
  <c r="S11" i="147"/>
  <c r="S12" i="147"/>
  <c r="S7" i="147"/>
  <c r="Q8" i="147"/>
  <c r="Q9" i="147"/>
  <c r="Q10" i="147"/>
  <c r="Q11" i="147"/>
  <c r="Q12" i="147"/>
  <c r="Q7" i="147"/>
  <c r="O8" i="147"/>
  <c r="O9" i="147"/>
  <c r="O10" i="147"/>
  <c r="O11" i="147"/>
  <c r="O12" i="147"/>
  <c r="O7" i="147"/>
  <c r="M8" i="147"/>
  <c r="M9" i="147"/>
  <c r="M10" i="147"/>
  <c r="M11" i="147"/>
  <c r="M12" i="147"/>
  <c r="M7" i="147"/>
  <c r="K8" i="147"/>
  <c r="K9" i="147"/>
  <c r="K10" i="147"/>
  <c r="K11" i="147"/>
  <c r="K12" i="147"/>
  <c r="K7" i="147"/>
  <c r="I8" i="147"/>
  <c r="I9" i="147"/>
  <c r="I10" i="147"/>
  <c r="I11" i="147"/>
  <c r="I12" i="147"/>
  <c r="I7" i="147"/>
  <c r="G8" i="147"/>
  <c r="G9" i="147"/>
  <c r="G10" i="147"/>
  <c r="G11" i="147"/>
  <c r="G12" i="147"/>
  <c r="G7" i="147"/>
  <c r="E8" i="147"/>
  <c r="E9" i="147"/>
  <c r="E10" i="147"/>
  <c r="E11" i="147"/>
  <c r="E12" i="147"/>
  <c r="E7" i="147"/>
  <c r="E13" i="147" s="1"/>
  <c r="C8" i="147"/>
  <c r="C9" i="147"/>
  <c r="C10" i="147"/>
  <c r="C11" i="147"/>
  <c r="C12" i="147"/>
  <c r="AB8" i="147"/>
  <c r="AB9" i="147"/>
  <c r="AB10" i="147"/>
  <c r="AB11" i="147"/>
  <c r="AB12" i="147"/>
  <c r="AB7" i="147"/>
  <c r="Y5" i="146"/>
  <c r="Y6" i="146"/>
  <c r="Y4" i="146"/>
  <c r="W5" i="146"/>
  <c r="W6" i="146"/>
  <c r="AH14" i="146" s="1"/>
  <c r="W4" i="146"/>
  <c r="U5" i="146"/>
  <c r="U6" i="146"/>
  <c r="AH13" i="146" s="1"/>
  <c r="U4" i="146"/>
  <c r="S5" i="146"/>
  <c r="S6" i="146"/>
  <c r="AH12" i="146" s="1"/>
  <c r="S4" i="146"/>
  <c r="Q5" i="146"/>
  <c r="Q6" i="146"/>
  <c r="AH11" i="146" s="1"/>
  <c r="Q4" i="146"/>
  <c r="O5" i="146"/>
  <c r="O6" i="146"/>
  <c r="AH10" i="146" s="1"/>
  <c r="O4" i="146"/>
  <c r="M5" i="146"/>
  <c r="M6" i="146"/>
  <c r="AH9" i="146" s="1"/>
  <c r="M4" i="146"/>
  <c r="K5" i="146"/>
  <c r="K6" i="146"/>
  <c r="AH8" i="146" s="1"/>
  <c r="K4" i="146"/>
  <c r="I5" i="146"/>
  <c r="I6" i="146"/>
  <c r="AH7" i="146" s="1"/>
  <c r="I4" i="146"/>
  <c r="G5" i="146"/>
  <c r="G6" i="146"/>
  <c r="AH6" i="146" s="1"/>
  <c r="G4" i="146"/>
  <c r="E5" i="146"/>
  <c r="AF5" i="146" s="1"/>
  <c r="E6" i="146"/>
  <c r="AH5" i="146" s="1"/>
  <c r="E4" i="146"/>
  <c r="AD5" i="146" s="1"/>
  <c r="C5" i="146"/>
  <c r="C6" i="146"/>
  <c r="C7" i="146" s="1"/>
  <c r="D5" i="146" s="1"/>
  <c r="C4" i="146"/>
  <c r="X7" i="146"/>
  <c r="AF15" i="146"/>
  <c r="AF14" i="146"/>
  <c r="AF13" i="146"/>
  <c r="AF12" i="146"/>
  <c r="AF11" i="146"/>
  <c r="AF10" i="146"/>
  <c r="AF9" i="146"/>
  <c r="AF8" i="146"/>
  <c r="AF7" i="146"/>
  <c r="AF6" i="146"/>
  <c r="AF4" i="146"/>
  <c r="AD15" i="146"/>
  <c r="AD14" i="146"/>
  <c r="AD13" i="146"/>
  <c r="AD12" i="146"/>
  <c r="AD11" i="146"/>
  <c r="AD10" i="146"/>
  <c r="AD9" i="146"/>
  <c r="AD8" i="146"/>
  <c r="AD7" i="146"/>
  <c r="AH2" i="146"/>
  <c r="AK5" i="146" s="1"/>
  <c r="AF2" i="146"/>
  <c r="AK4" i="146" s="1"/>
  <c r="AD2" i="146"/>
  <c r="AK3" i="146" s="1"/>
  <c r="AD1" i="146"/>
  <c r="AK2" i="146" s="1"/>
  <c r="T8" i="144"/>
  <c r="T9" i="144"/>
  <c r="T10" i="144"/>
  <c r="T11" i="144"/>
  <c r="T12" i="144"/>
  <c r="T13" i="144"/>
  <c r="T14" i="144"/>
  <c r="T15" i="144"/>
  <c r="T16" i="144"/>
  <c r="T6" i="144"/>
  <c r="T5" i="144"/>
  <c r="S8" i="144"/>
  <c r="S9" i="144"/>
  <c r="S10" i="144"/>
  <c r="S11" i="144"/>
  <c r="S12" i="144"/>
  <c r="S13" i="144"/>
  <c r="S14" i="144"/>
  <c r="S15" i="144"/>
  <c r="S16" i="144"/>
  <c r="S6" i="144"/>
  <c r="S5" i="144"/>
  <c r="R8" i="144"/>
  <c r="R9" i="144"/>
  <c r="R10" i="144"/>
  <c r="R11" i="144"/>
  <c r="R12" i="144"/>
  <c r="R13" i="144"/>
  <c r="R14" i="144"/>
  <c r="R15" i="144"/>
  <c r="R16" i="144"/>
  <c r="R6" i="144"/>
  <c r="R5" i="144"/>
  <c r="Q5" i="144"/>
  <c r="Q8" i="144"/>
  <c r="Q9" i="144"/>
  <c r="Q10" i="144"/>
  <c r="Q11" i="144"/>
  <c r="Q12" i="144"/>
  <c r="Q13" i="144"/>
  <c r="Q14" i="144"/>
  <c r="Q15" i="144"/>
  <c r="Q16" i="144"/>
  <c r="Q6" i="144"/>
  <c r="P8" i="144"/>
  <c r="P9" i="144"/>
  <c r="P10" i="144"/>
  <c r="P11" i="144"/>
  <c r="P12" i="144"/>
  <c r="P13" i="144"/>
  <c r="P14" i="144"/>
  <c r="P15" i="144"/>
  <c r="P16" i="144"/>
  <c r="P6" i="144"/>
  <c r="F7" i="147" l="1"/>
  <c r="AD7" i="147" s="1"/>
  <c r="AK4" i="148"/>
  <c r="AG14" i="148"/>
  <c r="AG12" i="148"/>
  <c r="AG10" i="148"/>
  <c r="AG8" i="148"/>
  <c r="AG6" i="148"/>
  <c r="AG4" i="148"/>
  <c r="AG3" i="148"/>
  <c r="AG13" i="148"/>
  <c r="AG11" i="148"/>
  <c r="AG9" i="148"/>
  <c r="AG7" i="148"/>
  <c r="AK3" i="148"/>
  <c r="AE14" i="148"/>
  <c r="AE6" i="148"/>
  <c r="AE10" i="148"/>
  <c r="AE12" i="148"/>
  <c r="AE8" i="148"/>
  <c r="AE4" i="148"/>
  <c r="AE3" i="148"/>
  <c r="AE13" i="148"/>
  <c r="AE11" i="148"/>
  <c r="AE9" i="148"/>
  <c r="AE7" i="148"/>
  <c r="C7" i="148"/>
  <c r="D5" i="148" s="1"/>
  <c r="E7" i="148"/>
  <c r="F5" i="148" s="1"/>
  <c r="G7" i="148"/>
  <c r="H5" i="148" s="1"/>
  <c r="I7" i="148"/>
  <c r="J5" i="148" s="1"/>
  <c r="K7" i="148"/>
  <c r="L5" i="148" s="1"/>
  <c r="M7" i="148"/>
  <c r="N5" i="148" s="1"/>
  <c r="O7" i="148"/>
  <c r="P5" i="148" s="1"/>
  <c r="Q7" i="148"/>
  <c r="R5" i="148" s="1"/>
  <c r="S7" i="148"/>
  <c r="T5" i="148" s="1"/>
  <c r="U7" i="148"/>
  <c r="V5" i="148" s="1"/>
  <c r="W7" i="148"/>
  <c r="Y7" i="148"/>
  <c r="Z5" i="148" s="1"/>
  <c r="N7" i="147"/>
  <c r="J10" i="147"/>
  <c r="AI8" i="147"/>
  <c r="AK7" i="147"/>
  <c r="AI12" i="147"/>
  <c r="AM12" i="147"/>
  <c r="C13" i="147"/>
  <c r="AC7" i="147" s="1"/>
  <c r="H11" i="147"/>
  <c r="AE11" i="147" s="1"/>
  <c r="L7" i="147"/>
  <c r="G7" i="146"/>
  <c r="H5" i="146" s="1"/>
  <c r="AH4" i="146"/>
  <c r="AF16" i="146"/>
  <c r="AG15" i="146" s="1"/>
  <c r="D6" i="146"/>
  <c r="D4" i="146"/>
  <c r="H4" i="146"/>
  <c r="AD4" i="146"/>
  <c r="H6" i="146"/>
  <c r="AD6" i="146"/>
  <c r="E7" i="146"/>
  <c r="F5" i="146" s="1"/>
  <c r="I7" i="146"/>
  <c r="J5" i="146" s="1"/>
  <c r="K7" i="146"/>
  <c r="L5" i="146" s="1"/>
  <c r="M7" i="146"/>
  <c r="N5" i="146" s="1"/>
  <c r="O7" i="146"/>
  <c r="Q7" i="146"/>
  <c r="S7" i="146"/>
  <c r="U7" i="146"/>
  <c r="W7" i="146"/>
  <c r="Y7" i="146"/>
  <c r="Z4" i="146" s="1"/>
  <c r="AH15" i="146"/>
  <c r="AH16" i="146" s="1"/>
  <c r="M9" i="144"/>
  <c r="M10" i="144"/>
  <c r="M11" i="144"/>
  <c r="M12" i="144"/>
  <c r="M13" i="144"/>
  <c r="M14" i="144"/>
  <c r="M15" i="144"/>
  <c r="M16" i="144"/>
  <c r="M17" i="144"/>
  <c r="M7" i="144"/>
  <c r="L18" i="144"/>
  <c r="L17" i="144"/>
  <c r="L16" i="144"/>
  <c r="L15" i="144"/>
  <c r="L14" i="144"/>
  <c r="L13" i="144"/>
  <c r="L12" i="144"/>
  <c r="L11" i="144"/>
  <c r="L10" i="144"/>
  <c r="L9" i="144"/>
  <c r="L8" i="144"/>
  <c r="L7" i="144"/>
  <c r="K9" i="144"/>
  <c r="K10" i="144"/>
  <c r="K11" i="144"/>
  <c r="K12" i="144"/>
  <c r="K13" i="144"/>
  <c r="K14" i="144"/>
  <c r="K15" i="144"/>
  <c r="K16" i="144"/>
  <c r="K17" i="144"/>
  <c r="K7" i="144"/>
  <c r="J18" i="144"/>
  <c r="J17" i="144"/>
  <c r="J16" i="144"/>
  <c r="J15" i="144"/>
  <c r="J14" i="144"/>
  <c r="J13" i="144"/>
  <c r="J12" i="144"/>
  <c r="J11" i="144"/>
  <c r="J10" i="144"/>
  <c r="J9" i="144"/>
  <c r="J8" i="144"/>
  <c r="J7" i="144"/>
  <c r="I9" i="144"/>
  <c r="I10" i="144"/>
  <c r="I11" i="144"/>
  <c r="I12" i="144"/>
  <c r="I13" i="144"/>
  <c r="I14" i="144"/>
  <c r="I15" i="144"/>
  <c r="I16" i="144"/>
  <c r="I17" i="144"/>
  <c r="I7" i="144"/>
  <c r="H18" i="144"/>
  <c r="H17" i="144"/>
  <c r="H16" i="144"/>
  <c r="H15" i="144"/>
  <c r="H14" i="144"/>
  <c r="H13" i="144"/>
  <c r="H12" i="144"/>
  <c r="H11" i="144"/>
  <c r="H10" i="144"/>
  <c r="H9" i="144"/>
  <c r="H8" i="144"/>
  <c r="H7" i="144"/>
  <c r="G9" i="144"/>
  <c r="G10" i="144"/>
  <c r="G11" i="144"/>
  <c r="G12" i="144"/>
  <c r="G13" i="144"/>
  <c r="G14" i="144"/>
  <c r="G15" i="144"/>
  <c r="G16" i="144"/>
  <c r="G17" i="144"/>
  <c r="G7" i="144"/>
  <c r="E7" i="144"/>
  <c r="E9" i="144"/>
  <c r="E10" i="144"/>
  <c r="E11" i="144"/>
  <c r="E12" i="144"/>
  <c r="E13" i="144"/>
  <c r="E14" i="144"/>
  <c r="E15" i="144"/>
  <c r="E16" i="144"/>
  <c r="E17" i="144"/>
  <c r="F18" i="144"/>
  <c r="F17" i="144"/>
  <c r="F16" i="144"/>
  <c r="F15" i="144"/>
  <c r="F14" i="144"/>
  <c r="F13" i="144"/>
  <c r="F12" i="144"/>
  <c r="F11" i="144"/>
  <c r="F10" i="144"/>
  <c r="F9" i="144"/>
  <c r="F8" i="144"/>
  <c r="F7" i="144"/>
  <c r="D18" i="144"/>
  <c r="D17" i="144"/>
  <c r="D16" i="144"/>
  <c r="D15" i="144"/>
  <c r="D14" i="144"/>
  <c r="D13" i="144"/>
  <c r="D12" i="144"/>
  <c r="D11" i="144"/>
  <c r="D10" i="144"/>
  <c r="D9" i="144"/>
  <c r="D8" i="144"/>
  <c r="D7" i="144"/>
  <c r="C17" i="144"/>
  <c r="C16" i="144"/>
  <c r="C15" i="144"/>
  <c r="C14" i="144"/>
  <c r="C13" i="144"/>
  <c r="C12" i="144"/>
  <c r="C11" i="144"/>
  <c r="C10" i="144"/>
  <c r="C9" i="144"/>
  <c r="C7" i="144"/>
  <c r="X38" i="113"/>
  <c r="S38" i="113"/>
  <c r="J38" i="119"/>
  <c r="AH70" i="119"/>
  <c r="AH56" i="119"/>
  <c r="AG70" i="116"/>
  <c r="AG56" i="116"/>
  <c r="BB70" i="113"/>
  <c r="BB56" i="113"/>
  <c r="S49" i="110"/>
  <c r="AI70" i="110"/>
  <c r="AI56" i="110"/>
  <c r="AG70" i="107"/>
  <c r="AG56" i="107"/>
  <c r="AG15" i="148" l="1"/>
  <c r="AE15" i="148"/>
  <c r="H6" i="148"/>
  <c r="P6" i="148"/>
  <c r="Z6" i="148"/>
  <c r="Z7" i="148" s="1"/>
  <c r="R6" i="148"/>
  <c r="R7" i="148" s="1"/>
  <c r="J6" i="148"/>
  <c r="J7" i="148" s="1"/>
  <c r="X7" i="148"/>
  <c r="P7" i="148"/>
  <c r="H7" i="148"/>
  <c r="V6" i="148"/>
  <c r="V7" i="148" s="1"/>
  <c r="N6" i="148"/>
  <c r="N7" i="148" s="1"/>
  <c r="F6" i="148"/>
  <c r="F7" i="148" s="1"/>
  <c r="T6" i="148"/>
  <c r="T7" i="148" s="1"/>
  <c r="L6" i="148"/>
  <c r="L7" i="148" s="1"/>
  <c r="D6" i="148"/>
  <c r="D7" i="148" s="1"/>
  <c r="AG7" i="147"/>
  <c r="AH7" i="147"/>
  <c r="AM7" i="147"/>
  <c r="X13" i="147"/>
  <c r="AL7" i="147"/>
  <c r="V13" i="147"/>
  <c r="H10" i="147"/>
  <c r="AN12" i="147"/>
  <c r="AN11" i="147"/>
  <c r="T11" i="147"/>
  <c r="AK11" i="147" s="1"/>
  <c r="AJ12" i="147"/>
  <c r="AJ11" i="147"/>
  <c r="H8" i="147"/>
  <c r="AE8" i="147" s="1"/>
  <c r="AI9" i="147"/>
  <c r="AM8" i="147"/>
  <c r="AI7" i="147"/>
  <c r="T12" i="147"/>
  <c r="AK12" i="147" s="1"/>
  <c r="AM11" i="147"/>
  <c r="AI11" i="147"/>
  <c r="AK10" i="147"/>
  <c r="AM9" i="147"/>
  <c r="H9" i="147"/>
  <c r="AE9" i="147" s="1"/>
  <c r="H7" i="147"/>
  <c r="AE7" i="147" s="1"/>
  <c r="AF10" i="147"/>
  <c r="AN10" i="147"/>
  <c r="AJ10" i="147"/>
  <c r="J12" i="147"/>
  <c r="AF12" i="147" s="1"/>
  <c r="AN9" i="147"/>
  <c r="J9" i="147"/>
  <c r="AF9" i="147" s="1"/>
  <c r="AN8" i="147"/>
  <c r="AJ8" i="147"/>
  <c r="J8" i="147"/>
  <c r="AF8" i="147" s="1"/>
  <c r="AJ7" i="147"/>
  <c r="J7" i="147"/>
  <c r="L12" i="147"/>
  <c r="AG12" i="147" s="1"/>
  <c r="AC12" i="147"/>
  <c r="L11" i="147"/>
  <c r="AG11" i="147" s="1"/>
  <c r="AC11" i="147"/>
  <c r="AE10" i="147"/>
  <c r="J11" i="147"/>
  <c r="AF11" i="147" s="1"/>
  <c r="AJ9" i="147"/>
  <c r="H12" i="147"/>
  <c r="AE12" i="147" s="1"/>
  <c r="L10" i="147"/>
  <c r="AL12" i="147"/>
  <c r="N12" i="147"/>
  <c r="AH12" i="147" s="1"/>
  <c r="F12" i="147"/>
  <c r="AD12" i="147" s="1"/>
  <c r="AL11" i="147"/>
  <c r="N11" i="147"/>
  <c r="AH11" i="147" s="1"/>
  <c r="F11" i="147"/>
  <c r="AD11" i="147" s="1"/>
  <c r="N10" i="147"/>
  <c r="F10" i="147"/>
  <c r="AL9" i="147"/>
  <c r="N9" i="147"/>
  <c r="AH9" i="147" s="1"/>
  <c r="F9" i="147"/>
  <c r="AD9" i="147" s="1"/>
  <c r="AL8" i="147"/>
  <c r="N8" i="147"/>
  <c r="AH8" i="147" s="1"/>
  <c r="F8" i="147"/>
  <c r="T9" i="147"/>
  <c r="L9" i="147"/>
  <c r="AG9" i="147" s="1"/>
  <c r="AC9" i="147"/>
  <c r="AK8" i="147"/>
  <c r="L8" i="147"/>
  <c r="AG8" i="147" s="1"/>
  <c r="AC8" i="147"/>
  <c r="D7" i="146"/>
  <c r="AG12" i="146"/>
  <c r="AG5" i="146"/>
  <c r="AG8" i="146"/>
  <c r="AG7" i="146"/>
  <c r="AG14" i="146"/>
  <c r="AG10" i="146"/>
  <c r="AG6" i="146"/>
  <c r="AG9" i="146"/>
  <c r="AL5" i="146"/>
  <c r="V5" i="146"/>
  <c r="V6" i="146"/>
  <c r="R5" i="146"/>
  <c r="R6" i="146"/>
  <c r="N6" i="146"/>
  <c r="J6" i="146"/>
  <c r="Z5" i="146"/>
  <c r="Z7" i="146" s="1"/>
  <c r="V4" i="146"/>
  <c r="R4" i="146"/>
  <c r="N4" i="146"/>
  <c r="J4" i="146"/>
  <c r="F4" i="146"/>
  <c r="AL4" i="146"/>
  <c r="AG4" i="146"/>
  <c r="AG13" i="146"/>
  <c r="F6" i="146"/>
  <c r="AG11" i="146"/>
  <c r="T5" i="146"/>
  <c r="T6" i="146"/>
  <c r="L6" i="146"/>
  <c r="AD16" i="146"/>
  <c r="T4" i="146"/>
  <c r="P7" i="146"/>
  <c r="L4" i="146"/>
  <c r="H7" i="146"/>
  <c r="Z6" i="146"/>
  <c r="AK70" i="102"/>
  <c r="AK56" i="102"/>
  <c r="AI70" i="76"/>
  <c r="AI56" i="76"/>
  <c r="AI49" i="76"/>
  <c r="AH70" i="75"/>
  <c r="AH56" i="75"/>
  <c r="AH49" i="75"/>
  <c r="AJ56" i="74"/>
  <c r="AH70" i="73"/>
  <c r="AH56" i="73"/>
  <c r="AD70" i="72"/>
  <c r="AD56" i="72"/>
  <c r="AH70" i="1"/>
  <c r="AH56" i="1"/>
  <c r="AH49" i="1"/>
  <c r="L13" i="147" l="1"/>
  <c r="N13" i="147"/>
  <c r="AK9" i="147"/>
  <c r="T13" i="147"/>
  <c r="AN7" i="147"/>
  <c r="Z13" i="147"/>
  <c r="AF7" i="147"/>
  <c r="J13" i="147"/>
  <c r="AD8" i="147"/>
  <c r="F13" i="147"/>
  <c r="AM10" i="147"/>
  <c r="AI10" i="147"/>
  <c r="AL10" i="147"/>
  <c r="AD10" i="147"/>
  <c r="AC10" i="147"/>
  <c r="AH10" i="147"/>
  <c r="AG10" i="147"/>
  <c r="V7" i="146"/>
  <c r="N7" i="146"/>
  <c r="AG16" i="146"/>
  <c r="AL3" i="146"/>
  <c r="AE5" i="146"/>
  <c r="AE13" i="146"/>
  <c r="AE11" i="146"/>
  <c r="AE10" i="146"/>
  <c r="AE14" i="146"/>
  <c r="AE9" i="146"/>
  <c r="AE15" i="146"/>
  <c r="AE7" i="146"/>
  <c r="AE8" i="146"/>
  <c r="AE12" i="146"/>
  <c r="F7" i="146"/>
  <c r="AE6" i="146"/>
  <c r="L7" i="146"/>
  <c r="T7" i="146"/>
  <c r="AE4" i="146"/>
  <c r="J7" i="146"/>
  <c r="R7" i="146"/>
  <c r="AI16" i="146"/>
  <c r="AE16" i="146" l="1"/>
  <c r="AQ1" i="136"/>
  <c r="AQ1" i="137"/>
  <c r="C13" i="138"/>
  <c r="AE1" i="138"/>
  <c r="C11" i="132"/>
  <c r="AL5" i="60"/>
  <c r="AL4" i="60"/>
  <c r="AL3" i="60"/>
  <c r="AI15" i="60"/>
  <c r="AG15" i="60"/>
  <c r="AI14" i="60"/>
  <c r="AG14" i="60"/>
  <c r="AI13" i="60"/>
  <c r="AG13" i="60"/>
  <c r="AI12" i="60"/>
  <c r="AG12" i="60"/>
  <c r="AI11" i="60"/>
  <c r="AG11" i="60"/>
  <c r="AI10" i="60"/>
  <c r="AG10" i="60"/>
  <c r="AI9" i="60"/>
  <c r="AG9" i="60"/>
  <c r="AE9" i="60"/>
  <c r="AI8" i="60"/>
  <c r="AG8" i="60"/>
  <c r="AE8" i="60"/>
  <c r="AG7" i="60"/>
  <c r="AI2" i="60"/>
  <c r="AG2" i="60"/>
  <c r="AE2" i="60"/>
  <c r="AE1" i="60"/>
  <c r="AL2" i="60" s="1"/>
  <c r="Y8" i="60"/>
  <c r="W8" i="60"/>
  <c r="U8" i="60"/>
  <c r="S8" i="60"/>
  <c r="Q8" i="60"/>
  <c r="O8" i="60"/>
  <c r="M8" i="60"/>
  <c r="K8" i="60"/>
  <c r="G8" i="60"/>
  <c r="AI6" i="60" s="1"/>
  <c r="E8" i="60"/>
  <c r="AI5" i="60" s="1"/>
  <c r="C8" i="60"/>
  <c r="AI4" i="60" s="1"/>
  <c r="Y7" i="60"/>
  <c r="W7" i="60"/>
  <c r="U7" i="60"/>
  <c r="S7" i="60"/>
  <c r="Q7" i="60"/>
  <c r="O7" i="60"/>
  <c r="M7" i="60"/>
  <c r="K7" i="60"/>
  <c r="I7" i="60"/>
  <c r="G7" i="60"/>
  <c r="AG6" i="60" s="1"/>
  <c r="E7" i="60"/>
  <c r="AG5" i="60" s="1"/>
  <c r="C7" i="60"/>
  <c r="AG4" i="60" s="1"/>
  <c r="M6" i="60"/>
  <c r="K6" i="60"/>
  <c r="C6" i="60"/>
  <c r="AE4" i="60" s="1"/>
  <c r="K5" i="142"/>
  <c r="K4" i="142"/>
  <c r="AB26" i="60" l="1"/>
  <c r="C9" i="60"/>
  <c r="D8" i="60" s="1"/>
  <c r="K9" i="60"/>
  <c r="L6" i="60" s="1"/>
  <c r="M9" i="60"/>
  <c r="N7" i="60" s="1"/>
  <c r="AB2" i="142"/>
  <c r="AQ1" i="142" s="1"/>
  <c r="AV2" i="142" s="1"/>
  <c r="G6" i="142"/>
  <c r="I6" i="142"/>
  <c r="K6" i="142"/>
  <c r="M6" i="142"/>
  <c r="O6" i="142"/>
  <c r="Q6" i="142"/>
  <c r="S6" i="142"/>
  <c r="U6" i="142"/>
  <c r="W6" i="142"/>
  <c r="Y6" i="142"/>
  <c r="C6" i="142"/>
  <c r="C5" i="142"/>
  <c r="G5" i="142"/>
  <c r="I5" i="142"/>
  <c r="M5" i="142"/>
  <c r="O5" i="142"/>
  <c r="Q5" i="142"/>
  <c r="S5" i="142"/>
  <c r="U5" i="142"/>
  <c r="W5" i="142"/>
  <c r="Y5" i="142"/>
  <c r="Y4" i="142"/>
  <c r="W4" i="142"/>
  <c r="U4" i="142"/>
  <c r="S4" i="142"/>
  <c r="Q4" i="142"/>
  <c r="O4" i="142"/>
  <c r="M4" i="142"/>
  <c r="I4" i="142"/>
  <c r="G4" i="142"/>
  <c r="C4" i="142"/>
  <c r="B5" i="142"/>
  <c r="AS2" i="142" s="1"/>
  <c r="AV4" i="142" s="1"/>
  <c r="B4" i="142"/>
  <c r="AQ2" i="142" s="1"/>
  <c r="AV3" i="142" s="1"/>
  <c r="AC16" i="142"/>
  <c r="AC15" i="142"/>
  <c r="AC14" i="142"/>
  <c r="AC13" i="142"/>
  <c r="AC12" i="142"/>
  <c r="AC11" i="142"/>
  <c r="AC10" i="142"/>
  <c r="AC9" i="142"/>
  <c r="AC8" i="142"/>
  <c r="AC7" i="142"/>
  <c r="L8" i="60" l="1"/>
  <c r="N6" i="60"/>
  <c r="N8" i="60"/>
  <c r="L7" i="60"/>
  <c r="D7" i="60"/>
  <c r="D6" i="60"/>
  <c r="AQ6" i="142"/>
  <c r="AQ8" i="142"/>
  <c r="AQ10" i="142"/>
  <c r="AQ12" i="142"/>
  <c r="AQ14" i="142"/>
  <c r="AQ7" i="142"/>
  <c r="AQ9" i="142"/>
  <c r="AQ11" i="142"/>
  <c r="AQ13" i="142"/>
  <c r="AQ15" i="142"/>
  <c r="AC5" i="142"/>
  <c r="AS6" i="142"/>
  <c r="AS7" i="142"/>
  <c r="AS8" i="142"/>
  <c r="AS9" i="142"/>
  <c r="AS10" i="142"/>
  <c r="AS11" i="142"/>
  <c r="AS12" i="142"/>
  <c r="AS13" i="142"/>
  <c r="AS14" i="142"/>
  <c r="AS15" i="142"/>
  <c r="AS4" i="142"/>
  <c r="AK2" i="140"/>
  <c r="AK3" i="140"/>
  <c r="AG16" i="60" l="1"/>
  <c r="AM4" i="60" s="1"/>
  <c r="AQ4" i="142"/>
  <c r="N21" i="132"/>
  <c r="N22" i="132"/>
  <c r="N20" i="132"/>
  <c r="AH2" i="132"/>
  <c r="AF2" i="132"/>
  <c r="AD2" i="132"/>
  <c r="AD1" i="132"/>
  <c r="Z5" i="132"/>
  <c r="Z6" i="132"/>
  <c r="Z7" i="132"/>
  <c r="Z8" i="132"/>
  <c r="Z16" i="132" s="1"/>
  <c r="Z4" i="132"/>
  <c r="Z14" i="132" s="1"/>
  <c r="X5" i="132"/>
  <c r="X6" i="132"/>
  <c r="X7" i="132"/>
  <c r="X8" i="132"/>
  <c r="X4" i="132"/>
  <c r="V5" i="132"/>
  <c r="V6" i="132"/>
  <c r="V7" i="132"/>
  <c r="V8" i="132"/>
  <c r="V16" i="132" s="1"/>
  <c r="V4" i="132"/>
  <c r="V14" i="132" s="1"/>
  <c r="T5" i="132"/>
  <c r="T6" i="132"/>
  <c r="T7" i="132"/>
  <c r="T8" i="132"/>
  <c r="T16" i="132" s="1"/>
  <c r="T4" i="132"/>
  <c r="T14" i="132" s="1"/>
  <c r="R5" i="132"/>
  <c r="R6" i="132"/>
  <c r="R7" i="132"/>
  <c r="R8" i="132"/>
  <c r="R16" i="132" s="1"/>
  <c r="R4" i="132"/>
  <c r="R14" i="132" s="1"/>
  <c r="P5" i="132"/>
  <c r="P6" i="132"/>
  <c r="P7" i="132"/>
  <c r="P8" i="132"/>
  <c r="P16" i="132" s="1"/>
  <c r="P4" i="132"/>
  <c r="P14" i="132" s="1"/>
  <c r="N5" i="132"/>
  <c r="N6" i="132"/>
  <c r="N7" i="132"/>
  <c r="N8" i="132"/>
  <c r="N16" i="132" s="1"/>
  <c r="N4" i="132"/>
  <c r="N14" i="132" s="1"/>
  <c r="L5" i="132"/>
  <c r="L6" i="132"/>
  <c r="L7" i="132"/>
  <c r="L8" i="132"/>
  <c r="L16" i="132" s="1"/>
  <c r="L4" i="132"/>
  <c r="L14" i="132" s="1"/>
  <c r="J5" i="132"/>
  <c r="J6" i="132"/>
  <c r="J7" i="132"/>
  <c r="J8" i="132"/>
  <c r="J16" i="132" s="1"/>
  <c r="J4" i="132"/>
  <c r="J14" i="132" s="1"/>
  <c r="H5" i="132"/>
  <c r="H6" i="132"/>
  <c r="H7" i="132"/>
  <c r="H8" i="132"/>
  <c r="H16" i="132" s="1"/>
  <c r="H4" i="132"/>
  <c r="H14" i="132" s="1"/>
  <c r="F5" i="132"/>
  <c r="F6" i="132"/>
  <c r="F7" i="132"/>
  <c r="F8" i="132"/>
  <c r="F16" i="132" s="1"/>
  <c r="F4" i="132"/>
  <c r="F14" i="132" s="1"/>
  <c r="D5" i="132"/>
  <c r="D6" i="132"/>
  <c r="D7" i="132"/>
  <c r="AL13" i="132" s="1"/>
  <c r="D8" i="132"/>
  <c r="D16" i="132" s="1"/>
  <c r="D4" i="132"/>
  <c r="D9" i="132" s="1"/>
  <c r="H9" i="132"/>
  <c r="I6" i="132" s="1"/>
  <c r="N9" i="132"/>
  <c r="O4" i="132" s="1"/>
  <c r="P9" i="132"/>
  <c r="Q5" i="132" s="1"/>
  <c r="R9" i="132"/>
  <c r="S4" i="132" s="1"/>
  <c r="V9" i="132"/>
  <c r="W4" i="132" s="1"/>
  <c r="X9" i="132"/>
  <c r="Z9" i="132"/>
  <c r="AA4" i="132" s="1"/>
  <c r="E6" i="132" l="1"/>
  <c r="F15" i="132"/>
  <c r="F17" i="132" s="1"/>
  <c r="G16" i="132" s="1"/>
  <c r="E22" i="132" s="1"/>
  <c r="J15" i="132"/>
  <c r="N15" i="132"/>
  <c r="R15" i="132"/>
  <c r="V15" i="132"/>
  <c r="Z15" i="132"/>
  <c r="E7" i="132"/>
  <c r="D15" i="132"/>
  <c r="AF4" i="132" s="1"/>
  <c r="H15" i="132"/>
  <c r="I15" i="132" s="1"/>
  <c r="F21" i="132" s="1"/>
  <c r="L15" i="132"/>
  <c r="P15" i="132"/>
  <c r="Q15" i="132" s="1"/>
  <c r="J21" i="132" s="1"/>
  <c r="T15" i="132"/>
  <c r="X15" i="132"/>
  <c r="AF14" i="132" s="1"/>
  <c r="AL12" i="132"/>
  <c r="AH5" i="60"/>
  <c r="AD29" i="60" s="1"/>
  <c r="AH10" i="60"/>
  <c r="AD34" i="60" s="1"/>
  <c r="AH6" i="60"/>
  <c r="AD30" i="60" s="1"/>
  <c r="AH11" i="60"/>
  <c r="AD35" i="60" s="1"/>
  <c r="AH12" i="60"/>
  <c r="AD36" i="60" s="1"/>
  <c r="AH4" i="60"/>
  <c r="AD28" i="60" s="1"/>
  <c r="AH13" i="60"/>
  <c r="AD37" i="60" s="1"/>
  <c r="AH14" i="60"/>
  <c r="AD38" i="60" s="1"/>
  <c r="AH7" i="60"/>
  <c r="AD31" i="60" s="1"/>
  <c r="AH8" i="60"/>
  <c r="AD32" i="60" s="1"/>
  <c r="AH9" i="60"/>
  <c r="AD33" i="60" s="1"/>
  <c r="AH15" i="60"/>
  <c r="AD39" i="60" s="1"/>
  <c r="AL11" i="132"/>
  <c r="AH4" i="132"/>
  <c r="AH5" i="132"/>
  <c r="AD6" i="132"/>
  <c r="H17" i="132"/>
  <c r="I16" i="132" s="1"/>
  <c r="F22" i="132" s="1"/>
  <c r="AF6" i="132"/>
  <c r="AH7" i="132"/>
  <c r="AD8" i="132"/>
  <c r="L17" i="132"/>
  <c r="M15" i="132"/>
  <c r="H21" i="132" s="1"/>
  <c r="AF8" i="132"/>
  <c r="AH9" i="132"/>
  <c r="AD10" i="132"/>
  <c r="P17" i="132"/>
  <c r="Q16" i="132" s="1"/>
  <c r="J22" i="132" s="1"/>
  <c r="AF10" i="132"/>
  <c r="AH11" i="132"/>
  <c r="AD12" i="132"/>
  <c r="T17" i="132"/>
  <c r="U15" i="132"/>
  <c r="L21" i="132" s="1"/>
  <c r="AF12" i="132"/>
  <c r="AH13" i="132"/>
  <c r="AH15" i="132"/>
  <c r="AD5" i="132"/>
  <c r="AF5" i="132"/>
  <c r="AH6" i="132"/>
  <c r="AD7" i="132"/>
  <c r="J17" i="132"/>
  <c r="K15" i="132" s="1"/>
  <c r="G21" i="132" s="1"/>
  <c r="AF7" i="132"/>
  <c r="M16" i="132"/>
  <c r="H22" i="132" s="1"/>
  <c r="AH8" i="132"/>
  <c r="AD9" i="132"/>
  <c r="N17" i="132"/>
  <c r="O15" i="132" s="1"/>
  <c r="I21" i="132" s="1"/>
  <c r="AF9" i="132"/>
  <c r="AH10" i="132"/>
  <c r="AD11" i="132"/>
  <c r="R17" i="132"/>
  <c r="S15" i="132" s="1"/>
  <c r="K21" i="132" s="1"/>
  <c r="AF11" i="132"/>
  <c r="U16" i="132"/>
  <c r="L22" i="132" s="1"/>
  <c r="AH12" i="132"/>
  <c r="AD13" i="132"/>
  <c r="V17" i="132"/>
  <c r="W15" i="132" s="1"/>
  <c r="M21" i="132" s="1"/>
  <c r="AF13" i="132"/>
  <c r="AD15" i="132"/>
  <c r="Z17" i="132"/>
  <c r="AA16" i="132" s="1"/>
  <c r="O22" i="132" s="1"/>
  <c r="AF15" i="132"/>
  <c r="E4" i="132"/>
  <c r="E5" i="132"/>
  <c r="T9" i="132"/>
  <c r="U5" i="132" s="1"/>
  <c r="D14" i="132"/>
  <c r="X14" i="132"/>
  <c r="X16" i="132"/>
  <c r="AH14" i="132" s="1"/>
  <c r="E8" i="132"/>
  <c r="J9" i="132"/>
  <c r="K4" i="132" s="1"/>
  <c r="AF16" i="132"/>
  <c r="AL4" i="132" s="1"/>
  <c r="AA14" i="132"/>
  <c r="O20" i="132" s="1"/>
  <c r="W14" i="132"/>
  <c r="M20" i="132" s="1"/>
  <c r="S14" i="132"/>
  <c r="K20" i="132" s="1"/>
  <c r="O14" i="132"/>
  <c r="I20" i="132" s="1"/>
  <c r="K14" i="132"/>
  <c r="G20" i="132" s="1"/>
  <c r="Y17" i="132"/>
  <c r="U14" i="132"/>
  <c r="Q14" i="132"/>
  <c r="M14" i="132"/>
  <c r="I14" i="132"/>
  <c r="L9" i="132"/>
  <c r="M5" i="132" s="1"/>
  <c r="I4" i="132"/>
  <c r="I7" i="132"/>
  <c r="I5" i="132"/>
  <c r="I8" i="132"/>
  <c r="Q4" i="132"/>
  <c r="U4" i="132"/>
  <c r="Y9" i="132"/>
  <c r="AA8" i="132"/>
  <c r="W8" i="132"/>
  <c r="S8" i="132"/>
  <c r="O8" i="132"/>
  <c r="K8" i="132"/>
  <c r="AA7" i="132"/>
  <c r="W7" i="132"/>
  <c r="S7" i="132"/>
  <c r="O7" i="132"/>
  <c r="K7" i="132"/>
  <c r="AA6" i="132"/>
  <c r="W6" i="132"/>
  <c r="S6" i="132"/>
  <c r="O6" i="132"/>
  <c r="K6" i="132"/>
  <c r="AA5" i="132"/>
  <c r="W5" i="132"/>
  <c r="W9" i="132" s="1"/>
  <c r="S5" i="132"/>
  <c r="O5" i="132"/>
  <c r="K5" i="132"/>
  <c r="U8" i="132"/>
  <c r="Q8" i="132"/>
  <c r="M8" i="132"/>
  <c r="Q7" i="132"/>
  <c r="U6" i="132"/>
  <c r="Q6" i="132"/>
  <c r="M6" i="132"/>
  <c r="F9" i="132"/>
  <c r="G7" i="132" s="1"/>
  <c r="AH16" i="132" l="1"/>
  <c r="AL5" i="132" s="1"/>
  <c r="M17" i="132"/>
  <c r="H20" i="132"/>
  <c r="U17" i="132"/>
  <c r="L20" i="132"/>
  <c r="M7" i="132"/>
  <c r="U7" i="132"/>
  <c r="I17" i="132"/>
  <c r="F20" i="132"/>
  <c r="Q17" i="132"/>
  <c r="J20" i="132"/>
  <c r="AH16" i="60"/>
  <c r="G14" i="132"/>
  <c r="E20" i="132" s="1"/>
  <c r="AD14" i="132"/>
  <c r="X17" i="132"/>
  <c r="G5" i="132"/>
  <c r="AG15" i="132"/>
  <c r="AG13" i="132"/>
  <c r="AG11" i="132"/>
  <c r="AI10" i="132"/>
  <c r="AG9" i="132"/>
  <c r="AG7" i="132"/>
  <c r="AI6" i="132"/>
  <c r="AG5" i="132"/>
  <c r="AG14" i="132"/>
  <c r="W16" i="132"/>
  <c r="S16" i="132"/>
  <c r="K22" i="132" s="1"/>
  <c r="O16" i="132"/>
  <c r="K16" i="132"/>
  <c r="G22" i="132" s="1"/>
  <c r="AI5" i="132"/>
  <c r="AG4" i="132"/>
  <c r="K9" i="132"/>
  <c r="S9" i="132"/>
  <c r="AA9" i="132"/>
  <c r="O9" i="132"/>
  <c r="K17" i="132"/>
  <c r="S17" i="132"/>
  <c r="G8" i="132"/>
  <c r="AD4" i="132"/>
  <c r="D17" i="132"/>
  <c r="G4" i="132"/>
  <c r="E9" i="132"/>
  <c r="AA15" i="132"/>
  <c r="G15" i="132"/>
  <c r="AI13" i="132"/>
  <c r="AG12" i="132"/>
  <c r="AG10" i="132"/>
  <c r="AI9" i="132"/>
  <c r="AG8" i="132"/>
  <c r="AG6" i="132"/>
  <c r="G6" i="132"/>
  <c r="U9" i="132"/>
  <c r="Q9" i="132"/>
  <c r="M4" i="132"/>
  <c r="M9" i="132"/>
  <c r="I9" i="132"/>
  <c r="AK3" i="139"/>
  <c r="AD1" i="139"/>
  <c r="AK2" i="139" s="1"/>
  <c r="AH15" i="139"/>
  <c r="AH14" i="139"/>
  <c r="AH13" i="139"/>
  <c r="AH11" i="139"/>
  <c r="AH10" i="139"/>
  <c r="AH9" i="139"/>
  <c r="AH8" i="139"/>
  <c r="AH7" i="139"/>
  <c r="AH4" i="139"/>
  <c r="AF15" i="139"/>
  <c r="AF14" i="139"/>
  <c r="AF13" i="139"/>
  <c r="AF12" i="139"/>
  <c r="AF11" i="139"/>
  <c r="AF10" i="139"/>
  <c r="AF9" i="139"/>
  <c r="AF8" i="139"/>
  <c r="AF7" i="139"/>
  <c r="AF6" i="139"/>
  <c r="AF4" i="139"/>
  <c r="AD15" i="139"/>
  <c r="AD14" i="139"/>
  <c r="AD13" i="139"/>
  <c r="AD12" i="139"/>
  <c r="AD9" i="139"/>
  <c r="AD8" i="139"/>
  <c r="AD7" i="139"/>
  <c r="AD6" i="139"/>
  <c r="AH2" i="139"/>
  <c r="AK5" i="139" s="1"/>
  <c r="AF2" i="139"/>
  <c r="AK4" i="139" s="1"/>
  <c r="AD2" i="139"/>
  <c r="R70" i="116"/>
  <c r="I5" i="139"/>
  <c r="K5" i="139"/>
  <c r="M5" i="139"/>
  <c r="O5" i="139"/>
  <c r="Q5" i="139"/>
  <c r="S5" i="139"/>
  <c r="U5" i="139"/>
  <c r="W5" i="139"/>
  <c r="Y5" i="139"/>
  <c r="I6" i="139"/>
  <c r="K6" i="139"/>
  <c r="M6" i="139"/>
  <c r="O6" i="139"/>
  <c r="Q6" i="139"/>
  <c r="U6" i="139"/>
  <c r="W6" i="139"/>
  <c r="Y6" i="139"/>
  <c r="Y4" i="139"/>
  <c r="W4" i="139"/>
  <c r="U4" i="139"/>
  <c r="S4" i="139"/>
  <c r="M4" i="139"/>
  <c r="K4" i="139"/>
  <c r="I4" i="139"/>
  <c r="G5" i="139"/>
  <c r="G4" i="139"/>
  <c r="E5" i="139"/>
  <c r="F8" i="149" s="1"/>
  <c r="E6" i="139"/>
  <c r="E4" i="139"/>
  <c r="C5" i="139"/>
  <c r="C6" i="139"/>
  <c r="C4" i="139"/>
  <c r="AD4" i="139" s="1"/>
  <c r="C7" i="139"/>
  <c r="D6" i="139" s="1"/>
  <c r="AJ1" i="138"/>
  <c r="Z17" i="138"/>
  <c r="AG15" i="138" s="1"/>
  <c r="X17" i="138"/>
  <c r="AG14" i="138" s="1"/>
  <c r="V17" i="138"/>
  <c r="AG13" i="138" s="1"/>
  <c r="T17" i="138"/>
  <c r="AG12" i="138" s="1"/>
  <c r="R17" i="138"/>
  <c r="AG11" i="138" s="1"/>
  <c r="P17" i="138"/>
  <c r="AG10" i="138" s="1"/>
  <c r="N17" i="138"/>
  <c r="AG9" i="138" s="1"/>
  <c r="L17" i="138"/>
  <c r="AG8" i="138" s="1"/>
  <c r="J17" i="138"/>
  <c r="AG7" i="138" s="1"/>
  <c r="H17" i="138"/>
  <c r="AG6" i="138" s="1"/>
  <c r="F17" i="138"/>
  <c r="AG5" i="138" s="1"/>
  <c r="D17" i="138"/>
  <c r="AG4" i="138" s="1"/>
  <c r="C16" i="138"/>
  <c r="AE2" i="138" s="1"/>
  <c r="AJ2" i="138" s="1"/>
  <c r="Z5" i="138"/>
  <c r="Z6" i="138"/>
  <c r="Z7" i="138"/>
  <c r="Z4" i="138"/>
  <c r="Z16" i="138" s="1"/>
  <c r="AE15" i="138" s="1"/>
  <c r="X5" i="138"/>
  <c r="X6" i="138"/>
  <c r="X7" i="138"/>
  <c r="V5" i="138"/>
  <c r="V6" i="138"/>
  <c r="V7" i="138"/>
  <c r="T5" i="138"/>
  <c r="T6" i="138"/>
  <c r="T7" i="138"/>
  <c r="R5" i="138"/>
  <c r="R6" i="138"/>
  <c r="R7" i="138"/>
  <c r="P5" i="138"/>
  <c r="P6" i="138"/>
  <c r="P7" i="138"/>
  <c r="N5" i="138"/>
  <c r="N6" i="138"/>
  <c r="N7" i="138"/>
  <c r="N4" i="138"/>
  <c r="N16" i="138" s="1"/>
  <c r="AE9" i="138" s="1"/>
  <c r="L5" i="138"/>
  <c r="L6" i="138"/>
  <c r="L7" i="138"/>
  <c r="L4" i="138"/>
  <c r="J5" i="138"/>
  <c r="J6" i="138"/>
  <c r="J7" i="138"/>
  <c r="J4" i="138"/>
  <c r="J16" i="138" s="1"/>
  <c r="AE7" i="138" s="1"/>
  <c r="H5" i="138"/>
  <c r="H6" i="138"/>
  <c r="H7" i="138"/>
  <c r="H4" i="138"/>
  <c r="J8" i="138"/>
  <c r="K6" i="138" s="1"/>
  <c r="F5" i="138"/>
  <c r="F6" i="138"/>
  <c r="F7" i="138"/>
  <c r="F4" i="138"/>
  <c r="F16" i="138" s="1"/>
  <c r="AE5" i="138" s="1"/>
  <c r="D5" i="138"/>
  <c r="D6" i="138"/>
  <c r="D7" i="138"/>
  <c r="D4" i="138"/>
  <c r="D8" i="138" s="1"/>
  <c r="C17" i="138"/>
  <c r="AG2" i="138" s="1"/>
  <c r="AJ3" i="138" s="1"/>
  <c r="M6" i="137"/>
  <c r="K6" i="137"/>
  <c r="I6" i="137"/>
  <c r="G6" i="137"/>
  <c r="C6" i="137"/>
  <c r="Z6" i="137"/>
  <c r="Y6" i="137"/>
  <c r="Y5" i="137"/>
  <c r="W5" i="137"/>
  <c r="U5" i="137"/>
  <c r="S5" i="137"/>
  <c r="Q5" i="137"/>
  <c r="O5" i="137"/>
  <c r="M5" i="137"/>
  <c r="K5" i="137"/>
  <c r="I5" i="137"/>
  <c r="G5" i="137"/>
  <c r="C5" i="137"/>
  <c r="Y4" i="137"/>
  <c r="M4" i="137"/>
  <c r="K4" i="137"/>
  <c r="I4" i="137"/>
  <c r="G4" i="137"/>
  <c r="C4" i="137"/>
  <c r="AC15" i="137"/>
  <c r="AC9" i="137"/>
  <c r="AC8" i="137"/>
  <c r="AC7" i="137"/>
  <c r="AC6" i="137"/>
  <c r="Y5" i="136"/>
  <c r="AS15" i="136" s="1"/>
  <c r="Y4" i="136"/>
  <c r="W5" i="136"/>
  <c r="AS14" i="136" s="1"/>
  <c r="U5" i="136"/>
  <c r="AS13" i="136" s="1"/>
  <c r="S5" i="136"/>
  <c r="AS12" i="136" s="1"/>
  <c r="Q5" i="136"/>
  <c r="AS11" i="136" s="1"/>
  <c r="O5" i="136"/>
  <c r="AS10" i="136" s="1"/>
  <c r="M5" i="136"/>
  <c r="AS9" i="136" s="1"/>
  <c r="M4" i="136"/>
  <c r="K5" i="136"/>
  <c r="AS8" i="136" s="1"/>
  <c r="K4" i="136"/>
  <c r="I5" i="136"/>
  <c r="AS7" i="136" s="1"/>
  <c r="I4" i="136"/>
  <c r="G5" i="136"/>
  <c r="AS6" i="136" s="1"/>
  <c r="G4" i="136"/>
  <c r="C5" i="136"/>
  <c r="AS4" i="136" s="1"/>
  <c r="C4" i="136"/>
  <c r="AC16" i="136"/>
  <c r="AQ15" i="136" s="1"/>
  <c r="AC10" i="136"/>
  <c r="AQ9" i="136" s="1"/>
  <c r="AC9" i="136"/>
  <c r="AQ8" i="136" s="1"/>
  <c r="AC8" i="136"/>
  <c r="AQ7" i="136" s="1"/>
  <c r="AD5" i="139" l="1"/>
  <c r="D8" i="149"/>
  <c r="AH5" i="139"/>
  <c r="H8" i="149"/>
  <c r="AF5" i="139"/>
  <c r="AI7" i="132"/>
  <c r="AI11" i="132"/>
  <c r="AI15" i="132"/>
  <c r="AI8" i="132"/>
  <c r="AI12" i="132"/>
  <c r="AI4" i="132"/>
  <c r="AI16" i="132" s="1"/>
  <c r="AI14" i="132"/>
  <c r="H8" i="138"/>
  <c r="I6" i="138" s="1"/>
  <c r="L8" i="138"/>
  <c r="M6" i="138" s="1"/>
  <c r="D16" i="138"/>
  <c r="AE4" i="138" s="1"/>
  <c r="N8" i="138"/>
  <c r="O7" i="138" s="1"/>
  <c r="AA17" i="132"/>
  <c r="O21" i="132"/>
  <c r="O17" i="132"/>
  <c r="I22" i="132"/>
  <c r="W17" i="132"/>
  <c r="M22" i="132"/>
  <c r="AG16" i="138"/>
  <c r="AH9" i="138" s="1"/>
  <c r="AH5" i="138"/>
  <c r="E7" i="139"/>
  <c r="F6" i="139" s="1"/>
  <c r="G17" i="132"/>
  <c r="E21" i="132"/>
  <c r="G9" i="132"/>
  <c r="AD16" i="132"/>
  <c r="AE4" i="132" s="1"/>
  <c r="AG16" i="132"/>
  <c r="E15" i="132"/>
  <c r="D21" i="132" s="1"/>
  <c r="E16" i="132"/>
  <c r="D22" i="132" s="1"/>
  <c r="E14" i="132"/>
  <c r="D20" i="132" s="1"/>
  <c r="D5" i="139"/>
  <c r="Y7" i="139"/>
  <c r="Z6" i="139" s="1"/>
  <c r="M7" i="139"/>
  <c r="N6" i="139" s="1"/>
  <c r="U7" i="139"/>
  <c r="V6" i="139" s="1"/>
  <c r="W7" i="139"/>
  <c r="I7" i="139"/>
  <c r="J6" i="139" s="1"/>
  <c r="K7" i="139"/>
  <c r="L5" i="139" s="1"/>
  <c r="D4" i="139"/>
  <c r="D7" i="139"/>
  <c r="J4" i="139"/>
  <c r="L4" i="139"/>
  <c r="N4" i="139"/>
  <c r="V4" i="139"/>
  <c r="Z4" i="139"/>
  <c r="E6" i="138"/>
  <c r="E7" i="138"/>
  <c r="E5" i="138"/>
  <c r="F8" i="138"/>
  <c r="G6" i="138" s="1"/>
  <c r="H16" i="138"/>
  <c r="AE6" i="138" s="1"/>
  <c r="L16" i="138"/>
  <c r="AE8" i="138" s="1"/>
  <c r="E4" i="138"/>
  <c r="Z8" i="138"/>
  <c r="AA4" i="138" s="1"/>
  <c r="AA5" i="138"/>
  <c r="AA7" i="138"/>
  <c r="O4" i="138"/>
  <c r="M5" i="138"/>
  <c r="M4" i="138"/>
  <c r="K5" i="138"/>
  <c r="K7" i="138"/>
  <c r="K4" i="138"/>
  <c r="I4" i="138"/>
  <c r="I5" i="138"/>
  <c r="I7" i="138"/>
  <c r="F18" i="138"/>
  <c r="G16" i="138" s="1"/>
  <c r="J18" i="138"/>
  <c r="K16" i="138" s="1"/>
  <c r="N18" i="138"/>
  <c r="O16" i="138" s="1"/>
  <c r="Z18" i="138"/>
  <c r="AA16" i="138" s="1"/>
  <c r="D18" i="138"/>
  <c r="E17" i="138" s="1"/>
  <c r="H18" i="138"/>
  <c r="I17" i="138" s="1"/>
  <c r="AH8" i="138"/>
  <c r="AH12" i="138"/>
  <c r="AH13" i="138"/>
  <c r="AQ6" i="137"/>
  <c r="AQ8" i="137"/>
  <c r="AQ7" i="137"/>
  <c r="AQ9" i="137"/>
  <c r="AQ15" i="137"/>
  <c r="AC4" i="137"/>
  <c r="AS6" i="137"/>
  <c r="AS7" i="137"/>
  <c r="AS8" i="137"/>
  <c r="AS9" i="137"/>
  <c r="AS10" i="137"/>
  <c r="AS11" i="137"/>
  <c r="AS12" i="137"/>
  <c r="AS13" i="137"/>
  <c r="AS14" i="137"/>
  <c r="AS15" i="137"/>
  <c r="AS4" i="137"/>
  <c r="AC5" i="136"/>
  <c r="AQ4" i="136" s="1"/>
  <c r="AC7" i="136"/>
  <c r="AQ6" i="136" s="1"/>
  <c r="AZ16" i="135"/>
  <c r="BA6" i="135" s="1"/>
  <c r="BB16" i="135"/>
  <c r="BC6" i="135" s="1"/>
  <c r="M4" i="135"/>
  <c r="AC10" i="135" s="1"/>
  <c r="Y17" i="135"/>
  <c r="Y16" i="135"/>
  <c r="W17" i="135"/>
  <c r="S17" i="135"/>
  <c r="Q17" i="135"/>
  <c r="O17" i="135"/>
  <c r="M17" i="135"/>
  <c r="M16" i="135"/>
  <c r="K17" i="135"/>
  <c r="K16" i="135"/>
  <c r="I17" i="135"/>
  <c r="I16" i="135"/>
  <c r="G17" i="135"/>
  <c r="G16" i="135"/>
  <c r="C17" i="135"/>
  <c r="C16" i="135"/>
  <c r="G4" i="135"/>
  <c r="AC7" i="135" s="1"/>
  <c r="I4" i="135"/>
  <c r="AC8" i="135" s="1"/>
  <c r="K4" i="135"/>
  <c r="AC9" i="135" s="1"/>
  <c r="O4" i="135"/>
  <c r="AC11" i="135" s="1"/>
  <c r="Q4" i="135"/>
  <c r="AC12" i="135" s="1"/>
  <c r="Y4" i="135"/>
  <c r="AC16" i="135" s="1"/>
  <c r="G5" i="135"/>
  <c r="AE7" i="135" s="1"/>
  <c r="I5" i="135"/>
  <c r="AE8" i="135" s="1"/>
  <c r="K5" i="135"/>
  <c r="AE9" i="135" s="1"/>
  <c r="M5" i="135"/>
  <c r="AE10" i="135" s="1"/>
  <c r="S5" i="135"/>
  <c r="AE13" i="135" s="1"/>
  <c r="U5" i="135"/>
  <c r="AE14" i="135" s="1"/>
  <c r="W5" i="135"/>
  <c r="AE15" i="135" s="1"/>
  <c r="Y5" i="135"/>
  <c r="AE16" i="135" s="1"/>
  <c r="G6" i="135"/>
  <c r="AG7" i="135" s="1"/>
  <c r="I6" i="135"/>
  <c r="AG8" i="135" s="1"/>
  <c r="K6" i="135"/>
  <c r="AG9" i="135" s="1"/>
  <c r="M6" i="135"/>
  <c r="AG10" i="135" s="1"/>
  <c r="O6" i="135"/>
  <c r="AG11" i="135" s="1"/>
  <c r="Q6" i="135"/>
  <c r="AG12" i="135" s="1"/>
  <c r="S6" i="135"/>
  <c r="AG13" i="135" s="1"/>
  <c r="U6" i="135"/>
  <c r="AG14" i="135" s="1"/>
  <c r="W6" i="135"/>
  <c r="AG15" i="135" s="1"/>
  <c r="Y6" i="135"/>
  <c r="AG16" i="135" s="1"/>
  <c r="G8" i="135"/>
  <c r="AI7" i="135" s="1"/>
  <c r="I8" i="135"/>
  <c r="AI8" i="135" s="1"/>
  <c r="K8" i="135"/>
  <c r="AI9" i="135" s="1"/>
  <c r="M8" i="135"/>
  <c r="AI10" i="135" s="1"/>
  <c r="O8" i="135"/>
  <c r="AI11" i="135" s="1"/>
  <c r="Q8" i="135"/>
  <c r="AI12" i="135" s="1"/>
  <c r="S8" i="135"/>
  <c r="AI13" i="135" s="1"/>
  <c r="W8" i="135"/>
  <c r="AI15" i="135" s="1"/>
  <c r="Y8" i="135"/>
  <c r="AI16" i="135" s="1"/>
  <c r="G9" i="135"/>
  <c r="AK7" i="135" s="1"/>
  <c r="I9" i="135"/>
  <c r="AK8" i="135" s="1"/>
  <c r="K9" i="135"/>
  <c r="AK9" i="135" s="1"/>
  <c r="M9" i="135"/>
  <c r="AK10" i="135" s="1"/>
  <c r="O9" i="135"/>
  <c r="AK11" i="135" s="1"/>
  <c r="Q9" i="135"/>
  <c r="AK12" i="135" s="1"/>
  <c r="S9" i="135"/>
  <c r="AK13" i="135" s="1"/>
  <c r="U9" i="135"/>
  <c r="AK14" i="135" s="1"/>
  <c r="W9" i="135"/>
  <c r="AK15" i="135" s="1"/>
  <c r="Y9" i="135"/>
  <c r="AK16" i="135" s="1"/>
  <c r="C5" i="135"/>
  <c r="AE5" i="135" s="1"/>
  <c r="C6" i="135"/>
  <c r="AG5" i="135" s="1"/>
  <c r="C8" i="135"/>
  <c r="AI5" i="135" s="1"/>
  <c r="C9" i="135"/>
  <c r="AK5" i="135" s="1"/>
  <c r="C4" i="135"/>
  <c r="AC5" i="135" s="1"/>
  <c r="AH10" i="138" l="1"/>
  <c r="AH14" i="138"/>
  <c r="G4" i="138"/>
  <c r="L18" i="138"/>
  <c r="M17" i="138" s="1"/>
  <c r="M7" i="138"/>
  <c r="M8" i="138" s="1"/>
  <c r="O5" i="138"/>
  <c r="O6" i="138"/>
  <c r="E8" i="138"/>
  <c r="AE14" i="132"/>
  <c r="AH15" i="138"/>
  <c r="AH6" i="138"/>
  <c r="AH4" i="138"/>
  <c r="AK3" i="138"/>
  <c r="AH7" i="138"/>
  <c r="AH11" i="138"/>
  <c r="F4" i="139"/>
  <c r="E17" i="132"/>
  <c r="AL3" i="132"/>
  <c r="AE15" i="132"/>
  <c r="AE11" i="132"/>
  <c r="AE7" i="132"/>
  <c r="AE5" i="132"/>
  <c r="AE12" i="132"/>
  <c r="AE10" i="132"/>
  <c r="AE8" i="132"/>
  <c r="AE6" i="132"/>
  <c r="AE13" i="132"/>
  <c r="AE9" i="132"/>
  <c r="J5" i="139"/>
  <c r="V5" i="139"/>
  <c r="L6" i="139"/>
  <c r="N5" i="139"/>
  <c r="Z5" i="139"/>
  <c r="Z7" i="139" s="1"/>
  <c r="J7" i="139"/>
  <c r="V7" i="139"/>
  <c r="N7" i="139"/>
  <c r="F5" i="139"/>
  <c r="F7" i="139" s="1"/>
  <c r="L7" i="139"/>
  <c r="AF16" i="139"/>
  <c r="AL4" i="139" s="1"/>
  <c r="X7" i="139"/>
  <c r="G7" i="138"/>
  <c r="O8" i="138"/>
  <c r="AA6" i="138"/>
  <c r="AA8" i="138" s="1"/>
  <c r="G5" i="138"/>
  <c r="AA17" i="138"/>
  <c r="AA18" i="138"/>
  <c r="K17" i="138"/>
  <c r="K18" i="138" s="1"/>
  <c r="K8" i="138"/>
  <c r="I8" i="138"/>
  <c r="O17" i="138"/>
  <c r="O18" i="138" s="1"/>
  <c r="G17" i="138"/>
  <c r="G18" i="138" s="1"/>
  <c r="M16" i="138"/>
  <c r="M18" i="138" s="1"/>
  <c r="I16" i="138"/>
  <c r="I18" i="138" s="1"/>
  <c r="E16" i="138"/>
  <c r="E18" i="138" s="1"/>
  <c r="AQ4" i="137"/>
  <c r="BC15" i="135"/>
  <c r="BC13" i="135"/>
  <c r="BC11" i="135"/>
  <c r="BC9" i="135"/>
  <c r="BC7" i="135"/>
  <c r="BC5" i="135"/>
  <c r="G18" i="135"/>
  <c r="H17" i="135" s="1"/>
  <c r="I18" i="135"/>
  <c r="J17" i="135" s="1"/>
  <c r="M18" i="135"/>
  <c r="N17" i="135" s="1"/>
  <c r="Y18" i="135"/>
  <c r="Z17" i="135" s="1"/>
  <c r="BC4" i="135"/>
  <c r="BC14" i="135"/>
  <c r="BC12" i="135"/>
  <c r="BC10" i="135"/>
  <c r="BC8" i="135"/>
  <c r="BA15" i="135"/>
  <c r="BA13" i="135"/>
  <c r="BA11" i="135"/>
  <c r="BA9" i="135"/>
  <c r="BA7" i="135"/>
  <c r="BA5" i="135"/>
  <c r="BA4" i="135"/>
  <c r="BA14" i="135"/>
  <c r="BA12" i="135"/>
  <c r="BA10" i="135"/>
  <c r="BA8" i="135"/>
  <c r="C10" i="135"/>
  <c r="D8" i="135" s="1"/>
  <c r="W10" i="135"/>
  <c r="X10" i="135" s="1"/>
  <c r="S10" i="135"/>
  <c r="T8" i="135" s="1"/>
  <c r="O10" i="135"/>
  <c r="P8" i="135" s="1"/>
  <c r="K10" i="135"/>
  <c r="L9" i="135" s="1"/>
  <c r="G10" i="135"/>
  <c r="H9" i="135" s="1"/>
  <c r="H16" i="135"/>
  <c r="J16" i="135"/>
  <c r="N16" i="135"/>
  <c r="C18" i="135"/>
  <c r="D17" i="135" s="1"/>
  <c r="K18" i="135"/>
  <c r="L17" i="135" s="1"/>
  <c r="Y10" i="135"/>
  <c r="Q10" i="135"/>
  <c r="M10" i="135"/>
  <c r="N9" i="135" s="1"/>
  <c r="I10" i="135"/>
  <c r="K7" i="135"/>
  <c r="L4" i="135" s="1"/>
  <c r="G7" i="135"/>
  <c r="H6" i="135" s="1"/>
  <c r="Y7" i="135"/>
  <c r="Z5" i="135" s="1"/>
  <c r="M7" i="135"/>
  <c r="N6" i="135" s="1"/>
  <c r="I7" i="135"/>
  <c r="J5" i="135" s="1"/>
  <c r="C7" i="135"/>
  <c r="D4" i="135" s="1"/>
  <c r="J10" i="135"/>
  <c r="AH16" i="138" l="1"/>
  <c r="L5" i="135"/>
  <c r="L6" i="135"/>
  <c r="G8" i="138"/>
  <c r="AE16" i="132"/>
  <c r="AG6" i="139"/>
  <c r="AG5" i="139"/>
  <c r="AG10" i="139"/>
  <c r="AG14" i="139"/>
  <c r="AG8" i="139"/>
  <c r="AG12" i="139"/>
  <c r="AG4" i="139"/>
  <c r="AG11" i="139"/>
  <c r="AG7" i="139"/>
  <c r="AG15" i="139"/>
  <c r="AG9" i="139"/>
  <c r="AG13" i="139"/>
  <c r="H8" i="135"/>
  <c r="H10" i="135" s="1"/>
  <c r="N8" i="135"/>
  <c r="N10" i="135" s="1"/>
  <c r="BC16" i="135"/>
  <c r="BA16" i="135"/>
  <c r="D5" i="135"/>
  <c r="T9" i="135"/>
  <c r="T10" i="135" s="1"/>
  <c r="H5" i="135"/>
  <c r="H4" i="135"/>
  <c r="Z16" i="135"/>
  <c r="Z18" i="135" s="1"/>
  <c r="J18" i="135"/>
  <c r="D16" i="135"/>
  <c r="L8" i="135"/>
  <c r="L10" i="135" s="1"/>
  <c r="J6" i="135"/>
  <c r="Z6" i="135"/>
  <c r="N18" i="135"/>
  <c r="H18" i="135"/>
  <c r="L16" i="135"/>
  <c r="N4" i="135"/>
  <c r="N5" i="135"/>
  <c r="L7" i="135"/>
  <c r="J4" i="135"/>
  <c r="Z4" i="135"/>
  <c r="D6" i="135"/>
  <c r="P9" i="135"/>
  <c r="P10" i="135" s="1"/>
  <c r="D9" i="135"/>
  <c r="R8" i="135"/>
  <c r="R9" i="135"/>
  <c r="Z8" i="135"/>
  <c r="Z9" i="135"/>
  <c r="Y24" i="59"/>
  <c r="Y23" i="59"/>
  <c r="Y22" i="59"/>
  <c r="Y21" i="59"/>
  <c r="Y20" i="59"/>
  <c r="Y19" i="59"/>
  <c r="Y18" i="59"/>
  <c r="W23" i="59"/>
  <c r="W22" i="59"/>
  <c r="W21" i="59"/>
  <c r="W20" i="59"/>
  <c r="W19" i="59"/>
  <c r="W18" i="59"/>
  <c r="U23" i="59"/>
  <c r="U22" i="59"/>
  <c r="U21" i="59"/>
  <c r="U20" i="59"/>
  <c r="U19" i="59"/>
  <c r="U18" i="59"/>
  <c r="S23" i="59"/>
  <c r="S22" i="59"/>
  <c r="S21" i="59"/>
  <c r="S20" i="59"/>
  <c r="S19" i="59"/>
  <c r="S18" i="59"/>
  <c r="Q23" i="59"/>
  <c r="Q22" i="59"/>
  <c r="Q21" i="59"/>
  <c r="Q20" i="59"/>
  <c r="Q19" i="59"/>
  <c r="Q18" i="59"/>
  <c r="O23" i="59"/>
  <c r="O22" i="59"/>
  <c r="O21" i="59"/>
  <c r="O20" i="59"/>
  <c r="O19" i="59"/>
  <c r="O18" i="59"/>
  <c r="M24" i="59"/>
  <c r="M23" i="59"/>
  <c r="M22" i="59"/>
  <c r="M21" i="59"/>
  <c r="M20" i="59"/>
  <c r="M19" i="59"/>
  <c r="M18" i="59"/>
  <c r="K24" i="59"/>
  <c r="K23" i="59"/>
  <c r="K22" i="59"/>
  <c r="K21" i="59"/>
  <c r="K20" i="59"/>
  <c r="K19" i="59"/>
  <c r="K18" i="59"/>
  <c r="I24" i="59"/>
  <c r="I23" i="59"/>
  <c r="I22" i="59"/>
  <c r="I21" i="59"/>
  <c r="I20" i="59"/>
  <c r="I19" i="59"/>
  <c r="I18" i="59"/>
  <c r="G24" i="59"/>
  <c r="G23" i="59"/>
  <c r="G22" i="59"/>
  <c r="G21" i="59"/>
  <c r="G20" i="59"/>
  <c r="G19" i="59"/>
  <c r="G18" i="59"/>
  <c r="C24" i="59"/>
  <c r="C23" i="59"/>
  <c r="C22" i="59"/>
  <c r="C21" i="59"/>
  <c r="C20" i="59"/>
  <c r="C19" i="59"/>
  <c r="C18" i="59"/>
  <c r="AI53" i="110"/>
  <c r="AI54" i="110"/>
  <c r="AQ5" i="59" l="1"/>
  <c r="D18" i="59"/>
  <c r="AY5" i="59"/>
  <c r="D22" i="59"/>
  <c r="AS7" i="59"/>
  <c r="H19" i="59"/>
  <c r="BC8" i="59"/>
  <c r="AY10" i="59"/>
  <c r="AW11" i="59"/>
  <c r="AS12" i="59"/>
  <c r="AW13" i="59"/>
  <c r="BA15" i="59"/>
  <c r="AU5" i="59"/>
  <c r="D20" i="59"/>
  <c r="BC5" i="59"/>
  <c r="D24" i="59"/>
  <c r="AW7" i="59"/>
  <c r="H21" i="59"/>
  <c r="BA7" i="59"/>
  <c r="H23" i="59"/>
  <c r="AU8" i="59"/>
  <c r="AY8" i="59"/>
  <c r="AS9" i="59"/>
  <c r="L19" i="59"/>
  <c r="AW9" i="59"/>
  <c r="L21" i="59"/>
  <c r="BA9" i="59"/>
  <c r="L23" i="59"/>
  <c r="AU10" i="59"/>
  <c r="BC10" i="59"/>
  <c r="AS11" i="59"/>
  <c r="BA11" i="59"/>
  <c r="AW12" i="59"/>
  <c r="BA12" i="59"/>
  <c r="AS13" i="59"/>
  <c r="BA13" i="59"/>
  <c r="AS14" i="59"/>
  <c r="AW14" i="59"/>
  <c r="BA14" i="59"/>
  <c r="AS15" i="59"/>
  <c r="AW15" i="59"/>
  <c r="AS16" i="59"/>
  <c r="Z19" i="59"/>
  <c r="AW16" i="59"/>
  <c r="Z21" i="59"/>
  <c r="BA16" i="59"/>
  <c r="Z23" i="59"/>
  <c r="AS5" i="59"/>
  <c r="D19" i="59"/>
  <c r="AW5" i="59"/>
  <c r="D21" i="59"/>
  <c r="BA5" i="59"/>
  <c r="D23" i="59"/>
  <c r="H18" i="59"/>
  <c r="AU7" i="59"/>
  <c r="H20" i="59"/>
  <c r="AY7" i="59"/>
  <c r="H22" i="59"/>
  <c r="BC7" i="59"/>
  <c r="H24" i="59"/>
  <c r="AS8" i="59"/>
  <c r="J19" i="59"/>
  <c r="AW8" i="59"/>
  <c r="BA8" i="59"/>
  <c r="L18" i="59"/>
  <c r="AU9" i="59"/>
  <c r="L20" i="59"/>
  <c r="AY9" i="59"/>
  <c r="L22" i="59"/>
  <c r="BC9" i="59"/>
  <c r="L24" i="59"/>
  <c r="AS10" i="59"/>
  <c r="N18" i="59"/>
  <c r="AW10" i="59"/>
  <c r="BA10" i="59"/>
  <c r="AQ11" i="59"/>
  <c r="AU11" i="59"/>
  <c r="AY11" i="59"/>
  <c r="AQ12" i="59"/>
  <c r="AU12" i="59"/>
  <c r="AY12" i="59"/>
  <c r="AQ13" i="59"/>
  <c r="AU13" i="59"/>
  <c r="AY13" i="59"/>
  <c r="AQ14" i="59"/>
  <c r="AU14" i="59"/>
  <c r="AY14" i="59"/>
  <c r="AQ15" i="59"/>
  <c r="AU15" i="59"/>
  <c r="AY15" i="59"/>
  <c r="Z18" i="59"/>
  <c r="AU16" i="59"/>
  <c r="Z20" i="59"/>
  <c r="AY16" i="59"/>
  <c r="Z22" i="59"/>
  <c r="BC16" i="59"/>
  <c r="Z24" i="59"/>
  <c r="AQ8" i="59"/>
  <c r="AQ10" i="59"/>
  <c r="AQ7" i="59"/>
  <c r="AG21" i="59"/>
  <c r="AQ9" i="59"/>
  <c r="AQ16" i="59"/>
  <c r="AG16" i="139"/>
  <c r="H7" i="135"/>
  <c r="D7" i="135"/>
  <c r="L18" i="135"/>
  <c r="D18" i="135"/>
  <c r="J7" i="135"/>
  <c r="N7" i="135"/>
  <c r="Z10" i="135"/>
  <c r="R10" i="135"/>
  <c r="D10" i="135"/>
  <c r="Z7" i="135"/>
  <c r="AN20" i="59"/>
  <c r="AH53" i="119"/>
  <c r="AH54" i="119"/>
  <c r="F38" i="116"/>
  <c r="G38" i="116"/>
  <c r="H38" i="116"/>
  <c r="I38" i="116"/>
  <c r="J38" i="116"/>
  <c r="K38" i="116"/>
  <c r="L38" i="116"/>
  <c r="M38" i="116"/>
  <c r="N38" i="116"/>
  <c r="O38" i="116"/>
  <c r="P38" i="116"/>
  <c r="Q38" i="116"/>
  <c r="R38" i="116"/>
  <c r="S38" i="116"/>
  <c r="T38" i="116"/>
  <c r="U38" i="116"/>
  <c r="V38" i="116"/>
  <c r="W38" i="116"/>
  <c r="X38" i="116"/>
  <c r="Y38" i="116"/>
  <c r="Z38" i="116"/>
  <c r="AA38" i="116"/>
  <c r="AB38" i="116"/>
  <c r="AC38" i="116"/>
  <c r="AD38" i="116"/>
  <c r="AE38" i="116"/>
  <c r="AF38" i="116"/>
  <c r="E38" i="116"/>
  <c r="R49" i="116"/>
  <c r="S49" i="116"/>
  <c r="T49" i="116"/>
  <c r="U49" i="116"/>
  <c r="V49" i="116"/>
  <c r="W49" i="116"/>
  <c r="X49" i="116"/>
  <c r="Y49" i="116"/>
  <c r="Z49" i="116"/>
  <c r="AA49" i="116"/>
  <c r="AB49" i="116"/>
  <c r="AC49" i="116"/>
  <c r="AD49" i="116"/>
  <c r="AE49" i="116"/>
  <c r="AF49" i="116"/>
  <c r="R56" i="116"/>
  <c r="S56" i="116"/>
  <c r="T56" i="116"/>
  <c r="U56" i="116"/>
  <c r="V56" i="116"/>
  <c r="W56" i="116"/>
  <c r="X56" i="116"/>
  <c r="Y56" i="116"/>
  <c r="Z56" i="116"/>
  <c r="AA56" i="116"/>
  <c r="AB56" i="116"/>
  <c r="AC56" i="116"/>
  <c r="AD56" i="116"/>
  <c r="AE56" i="116"/>
  <c r="AF56" i="116"/>
  <c r="AG53" i="116"/>
  <c r="AG54" i="116"/>
  <c r="BB53" i="113"/>
  <c r="BB54" i="113"/>
  <c r="AG53" i="107"/>
  <c r="AK53" i="102"/>
  <c r="AJ52" i="76"/>
  <c r="AI53" i="76"/>
  <c r="AJ51" i="75"/>
  <c r="AI52" i="75"/>
  <c r="AH53" i="75"/>
  <c r="AK52" i="74"/>
  <c r="AJ54" i="74"/>
  <c r="AI52" i="1"/>
  <c r="AI52" i="73"/>
  <c r="AJ51" i="73" s="1"/>
  <c r="AJ7" i="73"/>
  <c r="AH54" i="73"/>
  <c r="AG51" i="72"/>
  <c r="AF51" i="72"/>
  <c r="AF44" i="72"/>
  <c r="AF40" i="72"/>
  <c r="AD6" i="72"/>
  <c r="E6" i="140" s="1"/>
  <c r="AD53" i="72"/>
  <c r="AJ7" i="1"/>
  <c r="AK40" i="1"/>
  <c r="AJ36" i="1"/>
  <c r="AH53" i="1"/>
  <c r="H25" i="59" l="1"/>
  <c r="AG18" i="59"/>
  <c r="L25" i="59"/>
  <c r="Z25" i="59"/>
  <c r="J22" i="59"/>
  <c r="AF22" i="59" s="1"/>
  <c r="J20" i="59"/>
  <c r="J24" i="59"/>
  <c r="AF24" i="59" s="1"/>
  <c r="J18" i="59"/>
  <c r="N23" i="59"/>
  <c r="N21" i="59"/>
  <c r="AH21" i="59" s="1"/>
  <c r="N19" i="59"/>
  <c r="AH19" i="59" s="1"/>
  <c r="J23" i="59"/>
  <c r="AF23" i="59" s="1"/>
  <c r="J21" i="59"/>
  <c r="AF21" i="59" s="1"/>
  <c r="N24" i="59"/>
  <c r="AH24" i="59" s="1"/>
  <c r="N20" i="59"/>
  <c r="AH20" i="59" s="1"/>
  <c r="N22" i="59"/>
  <c r="AH22" i="59" s="1"/>
  <c r="AG24" i="59"/>
  <c r="AN24" i="59"/>
  <c r="AG20" i="59"/>
  <c r="AG19" i="59"/>
  <c r="AN22" i="59"/>
  <c r="AG22" i="59"/>
  <c r="AG23" i="59"/>
  <c r="AH23" i="59"/>
  <c r="AG38" i="116"/>
  <c r="AE18" i="59"/>
  <c r="AH18" i="59"/>
  <c r="AN18" i="59"/>
  <c r="AC19" i="59"/>
  <c r="AE22" i="59"/>
  <c r="AC18" i="59"/>
  <c r="AF20" i="59"/>
  <c r="AE20" i="59"/>
  <c r="AE24" i="59"/>
  <c r="AC23" i="59"/>
  <c r="AC24" i="59"/>
  <c r="AF19" i="59"/>
  <c r="AN23" i="59"/>
  <c r="AC21" i="59"/>
  <c r="AC22" i="59"/>
  <c r="AN19" i="59"/>
  <c r="AC20" i="59"/>
  <c r="AE21" i="59"/>
  <c r="AE19" i="59"/>
  <c r="AE23" i="59"/>
  <c r="W38" i="102"/>
  <c r="W49" i="102"/>
  <c r="W56" i="102"/>
  <c r="W70" i="102"/>
  <c r="N25" i="59" l="1"/>
  <c r="J25" i="59"/>
  <c r="AF18" i="59"/>
  <c r="AN21" i="59"/>
  <c r="L56" i="76"/>
  <c r="AG38" i="113" l="1"/>
  <c r="AH38" i="113"/>
  <c r="AI38" i="113"/>
  <c r="AJ38" i="113"/>
  <c r="AK38" i="113"/>
  <c r="AL38" i="113"/>
  <c r="AM38" i="113"/>
  <c r="AN38" i="113"/>
  <c r="AO38" i="113"/>
  <c r="AP38" i="113"/>
  <c r="AQ38" i="113"/>
  <c r="AR38" i="113"/>
  <c r="AS38" i="113"/>
  <c r="AT38" i="113"/>
  <c r="AU38" i="113"/>
  <c r="AV38" i="113"/>
  <c r="AW38" i="113"/>
  <c r="AX38" i="113"/>
  <c r="AY38" i="113"/>
  <c r="AZ38" i="113"/>
  <c r="BA38" i="113"/>
  <c r="AG70" i="113"/>
  <c r="AH70" i="113"/>
  <c r="AI70" i="113"/>
  <c r="AJ70" i="113"/>
  <c r="AK70" i="113"/>
  <c r="AL70" i="113"/>
  <c r="AM70" i="113"/>
  <c r="AN70" i="113"/>
  <c r="AO70" i="113"/>
  <c r="AP70" i="113"/>
  <c r="AQ70" i="113"/>
  <c r="AR70" i="113"/>
  <c r="AS70" i="113"/>
  <c r="AT70" i="113"/>
  <c r="AU70" i="113"/>
  <c r="AV70" i="113"/>
  <c r="AW70" i="113"/>
  <c r="AX70" i="113"/>
  <c r="AY70" i="113"/>
  <c r="AZ70" i="113"/>
  <c r="BA70" i="113"/>
  <c r="AG56" i="113"/>
  <c r="AH56" i="113"/>
  <c r="AI56" i="113"/>
  <c r="AJ56" i="113"/>
  <c r="AK56" i="113"/>
  <c r="AL56" i="113"/>
  <c r="AM56" i="113"/>
  <c r="AN56" i="113"/>
  <c r="AO56" i="113"/>
  <c r="AP56" i="113"/>
  <c r="AQ56" i="113"/>
  <c r="AR56" i="113"/>
  <c r="AS56" i="113"/>
  <c r="AT56" i="113"/>
  <c r="AU56" i="113"/>
  <c r="AV56" i="113"/>
  <c r="AW56" i="113"/>
  <c r="AX56" i="113"/>
  <c r="AY56" i="113"/>
  <c r="AZ56" i="113"/>
  <c r="BA56" i="113"/>
  <c r="AG49" i="113"/>
  <c r="AH49" i="113"/>
  <c r="AI49" i="113"/>
  <c r="AJ49" i="113"/>
  <c r="AK49" i="113"/>
  <c r="AL49" i="113"/>
  <c r="AM49" i="113"/>
  <c r="AN49" i="113"/>
  <c r="AO49" i="113"/>
  <c r="AP49" i="113"/>
  <c r="AQ49" i="113"/>
  <c r="AR49" i="113"/>
  <c r="AS49" i="113"/>
  <c r="AT49" i="113"/>
  <c r="AU49" i="113"/>
  <c r="AV49" i="113"/>
  <c r="AW49" i="113"/>
  <c r="AX49" i="113"/>
  <c r="AY49" i="113"/>
  <c r="AZ49" i="113"/>
  <c r="BA49" i="113"/>
  <c r="BB49" i="113" l="1"/>
  <c r="AK32" i="102"/>
  <c r="O4" i="136" s="1"/>
  <c r="AC11" i="136" s="1"/>
  <c r="AQ10" i="136" s="1"/>
  <c r="AK33" i="102"/>
  <c r="AG70" i="102"/>
  <c r="AH70" i="102"/>
  <c r="AI70" i="102"/>
  <c r="AG56" i="102"/>
  <c r="AH56" i="102"/>
  <c r="AI56" i="102"/>
  <c r="AG49" i="102"/>
  <c r="AH49" i="102"/>
  <c r="AI49" i="102"/>
  <c r="AJ49" i="102"/>
  <c r="AG38" i="102"/>
  <c r="AH38" i="102"/>
  <c r="AI38" i="102"/>
  <c r="AK6" i="102"/>
  <c r="O6" i="140" s="1"/>
  <c r="N6" i="134" l="1"/>
  <c r="AL32" i="102"/>
  <c r="AM32" i="102" s="1"/>
  <c r="O8" i="59" s="1"/>
  <c r="AG4" i="116"/>
  <c r="AG5" i="116"/>
  <c r="W5" i="140" s="1"/>
  <c r="AG6" i="116"/>
  <c r="W6" i="140" s="1"/>
  <c r="AG7" i="116"/>
  <c r="AG8" i="116"/>
  <c r="AG9" i="116"/>
  <c r="AG10" i="116"/>
  <c r="AG11" i="116"/>
  <c r="AG12" i="116"/>
  <c r="AG13" i="116"/>
  <c r="AG14" i="116"/>
  <c r="AG15" i="116"/>
  <c r="AG16" i="116"/>
  <c r="AG17" i="116"/>
  <c r="AG18" i="116"/>
  <c r="AG19" i="116"/>
  <c r="AG20" i="116"/>
  <c r="AG21" i="116"/>
  <c r="AG22" i="116"/>
  <c r="AG23" i="116"/>
  <c r="AG24" i="116"/>
  <c r="AG25" i="116"/>
  <c r="AG26" i="116"/>
  <c r="AG27" i="116"/>
  <c r="W4" i="135" s="1"/>
  <c r="AG28" i="116"/>
  <c r="AG29" i="116"/>
  <c r="AG30" i="116"/>
  <c r="AG31" i="116"/>
  <c r="AG32" i="116"/>
  <c r="W4" i="136" s="1"/>
  <c r="AC15" i="136" s="1"/>
  <c r="AQ14" i="136" s="1"/>
  <c r="AG33" i="116"/>
  <c r="AG34" i="116"/>
  <c r="AG35" i="116"/>
  <c r="AG36" i="116"/>
  <c r="W4" i="137" s="1"/>
  <c r="AG37" i="116"/>
  <c r="AG40" i="116"/>
  <c r="AG41" i="116"/>
  <c r="AG42" i="116"/>
  <c r="AG43" i="116"/>
  <c r="AG44" i="116"/>
  <c r="AG45" i="116"/>
  <c r="AG46" i="116"/>
  <c r="AG47" i="116"/>
  <c r="AG48" i="116"/>
  <c r="E49" i="116"/>
  <c r="F49" i="116"/>
  <c r="G49" i="116"/>
  <c r="AG49" i="116" s="1"/>
  <c r="H49" i="116"/>
  <c r="I49" i="116"/>
  <c r="J49" i="116"/>
  <c r="K49" i="116"/>
  <c r="L49" i="116"/>
  <c r="M49" i="116"/>
  <c r="N49" i="116"/>
  <c r="O49" i="116"/>
  <c r="P49" i="116"/>
  <c r="Q49" i="116"/>
  <c r="AG51" i="116"/>
  <c r="AH51" i="116" s="1"/>
  <c r="AG52" i="116"/>
  <c r="AG55" i="116"/>
  <c r="AH55" i="116" s="1"/>
  <c r="E56" i="116"/>
  <c r="F56" i="116"/>
  <c r="G56" i="116"/>
  <c r="H56" i="116"/>
  <c r="I56" i="116"/>
  <c r="J56" i="116"/>
  <c r="K56" i="116"/>
  <c r="L56" i="116"/>
  <c r="M56" i="116"/>
  <c r="N56" i="116"/>
  <c r="O56" i="116"/>
  <c r="P56" i="116"/>
  <c r="Q56" i="116"/>
  <c r="AG58" i="116"/>
  <c r="AG59" i="116"/>
  <c r="AG60" i="116"/>
  <c r="AG61" i="116"/>
  <c r="AG62" i="116"/>
  <c r="AG63" i="116"/>
  <c r="AG64" i="116"/>
  <c r="AG65" i="116"/>
  <c r="AG66" i="116"/>
  <c r="AG67" i="116"/>
  <c r="AG68" i="116"/>
  <c r="AG69" i="116"/>
  <c r="E70" i="116"/>
  <c r="F70" i="116"/>
  <c r="G70" i="116"/>
  <c r="H70" i="116"/>
  <c r="I70" i="116"/>
  <c r="J70" i="116"/>
  <c r="K70" i="116"/>
  <c r="L70" i="116"/>
  <c r="M70" i="116"/>
  <c r="N70" i="116"/>
  <c r="O70" i="116"/>
  <c r="P70" i="116"/>
  <c r="Q70" i="116"/>
  <c r="S70" i="116"/>
  <c r="T70" i="116"/>
  <c r="U70" i="116"/>
  <c r="V70" i="116"/>
  <c r="W70" i="116"/>
  <c r="X70" i="116"/>
  <c r="Y70" i="116"/>
  <c r="Z70" i="116"/>
  <c r="AB70" i="116"/>
  <c r="AC70" i="116"/>
  <c r="AD70" i="116"/>
  <c r="AE70" i="116"/>
  <c r="AF70" i="116"/>
  <c r="AF70" i="113"/>
  <c r="AE70" i="113"/>
  <c r="AD70" i="113"/>
  <c r="AC70" i="113"/>
  <c r="AB70" i="113"/>
  <c r="AA70" i="113"/>
  <c r="Z70" i="113"/>
  <c r="Y70" i="113"/>
  <c r="X70" i="113"/>
  <c r="W70" i="113"/>
  <c r="V70" i="113"/>
  <c r="U70" i="113"/>
  <c r="T70" i="113"/>
  <c r="S70" i="113"/>
  <c r="R70" i="113"/>
  <c r="Q70" i="113"/>
  <c r="P70" i="113"/>
  <c r="O70" i="113"/>
  <c r="N70" i="113"/>
  <c r="M70" i="113"/>
  <c r="L70" i="113"/>
  <c r="K70" i="113"/>
  <c r="J70" i="113"/>
  <c r="I70" i="113"/>
  <c r="H70" i="113"/>
  <c r="G70" i="113"/>
  <c r="F70" i="113"/>
  <c r="E70" i="113"/>
  <c r="BB69" i="113"/>
  <c r="BB68" i="113"/>
  <c r="BB67" i="113"/>
  <c r="BB66" i="113"/>
  <c r="BB65" i="113"/>
  <c r="BB64" i="113"/>
  <c r="BB63" i="113"/>
  <c r="BB62" i="113"/>
  <c r="BB61" i="113"/>
  <c r="BB60" i="113"/>
  <c r="BB59" i="113"/>
  <c r="BB58" i="113"/>
  <c r="AF56" i="113"/>
  <c r="AE56" i="113"/>
  <c r="AD56" i="113"/>
  <c r="AC56" i="113"/>
  <c r="AB56" i="113"/>
  <c r="AA56" i="113"/>
  <c r="Z56" i="113"/>
  <c r="Y56" i="113"/>
  <c r="X56" i="113"/>
  <c r="W56" i="113"/>
  <c r="V56" i="113"/>
  <c r="U56" i="113"/>
  <c r="T56" i="113"/>
  <c r="S56" i="113"/>
  <c r="R56" i="113"/>
  <c r="Q56" i="113"/>
  <c r="P56" i="113"/>
  <c r="O56" i="113"/>
  <c r="N56" i="113"/>
  <c r="M56" i="113"/>
  <c r="L56" i="113"/>
  <c r="K56" i="113"/>
  <c r="J56" i="113"/>
  <c r="I56" i="113"/>
  <c r="H56" i="113"/>
  <c r="G56" i="113"/>
  <c r="F56" i="113"/>
  <c r="E56" i="113"/>
  <c r="BB55" i="113"/>
  <c r="BB52" i="113"/>
  <c r="BB51" i="113"/>
  <c r="AF49" i="113"/>
  <c r="AE49" i="113"/>
  <c r="AD49" i="113"/>
  <c r="AC49" i="113"/>
  <c r="AB49" i="113"/>
  <c r="AA49" i="113"/>
  <c r="Z49" i="113"/>
  <c r="Y49" i="113"/>
  <c r="X49" i="113"/>
  <c r="W49" i="113"/>
  <c r="V49" i="113"/>
  <c r="U49" i="113"/>
  <c r="T49" i="113"/>
  <c r="S49" i="113"/>
  <c r="R49" i="113"/>
  <c r="Q49" i="113"/>
  <c r="P49" i="113"/>
  <c r="O49" i="113"/>
  <c r="N49" i="113"/>
  <c r="M49" i="113"/>
  <c r="L49" i="113"/>
  <c r="K49" i="113"/>
  <c r="J49" i="113"/>
  <c r="I49" i="113"/>
  <c r="H49" i="113"/>
  <c r="G49" i="113"/>
  <c r="F49" i="113"/>
  <c r="E49" i="113"/>
  <c r="BB48" i="113"/>
  <c r="BB47" i="113"/>
  <c r="BB46" i="113"/>
  <c r="BB45" i="113"/>
  <c r="BB44" i="113"/>
  <c r="BB43" i="113"/>
  <c r="BB42" i="113"/>
  <c r="BB41" i="113"/>
  <c r="BB40" i="113"/>
  <c r="V4" i="138" s="1"/>
  <c r="AF38" i="113"/>
  <c r="AE38" i="113"/>
  <c r="AD38" i="113"/>
  <c r="AC38" i="113"/>
  <c r="AB38" i="113"/>
  <c r="AA38" i="113"/>
  <c r="Z38" i="113"/>
  <c r="Y38" i="113"/>
  <c r="W38" i="113"/>
  <c r="V38" i="113"/>
  <c r="U38" i="113"/>
  <c r="T38" i="113"/>
  <c r="R38" i="113"/>
  <c r="Q38" i="113"/>
  <c r="P38" i="113"/>
  <c r="O38" i="113"/>
  <c r="N38" i="113"/>
  <c r="M38" i="113"/>
  <c r="L38" i="113"/>
  <c r="K38" i="113"/>
  <c r="J38" i="113"/>
  <c r="I38" i="113"/>
  <c r="H38" i="113"/>
  <c r="G38" i="113"/>
  <c r="F38" i="113"/>
  <c r="E38" i="113"/>
  <c r="BB37" i="113"/>
  <c r="BB36" i="113"/>
  <c r="U4" i="137" s="1"/>
  <c r="BB35" i="113"/>
  <c r="BB34" i="113"/>
  <c r="BB33" i="113"/>
  <c r="BB32" i="113"/>
  <c r="U4" i="136" s="1"/>
  <c r="AC14" i="136" s="1"/>
  <c r="AQ13" i="136" s="1"/>
  <c r="BB31" i="113"/>
  <c r="BB30" i="113"/>
  <c r="U8" i="135" s="1"/>
  <c r="BB29" i="113"/>
  <c r="BB28" i="113"/>
  <c r="BB27" i="113"/>
  <c r="BB26" i="113"/>
  <c r="BB25" i="113"/>
  <c r="BB24" i="113"/>
  <c r="BB23" i="113"/>
  <c r="BB22" i="113"/>
  <c r="BB21" i="113"/>
  <c r="BB20" i="113"/>
  <c r="BB19" i="113"/>
  <c r="BB18" i="113"/>
  <c r="BB17" i="113"/>
  <c r="BB16" i="113"/>
  <c r="BB15" i="113"/>
  <c r="BB14" i="113"/>
  <c r="BB13" i="113"/>
  <c r="BB12" i="113"/>
  <c r="BB11" i="113"/>
  <c r="BB10" i="113"/>
  <c r="BB9" i="113"/>
  <c r="BC9" i="113" s="1"/>
  <c r="BB8" i="113"/>
  <c r="BB7" i="113"/>
  <c r="BB6" i="113"/>
  <c r="U6" i="140" s="1"/>
  <c r="BB5" i="113"/>
  <c r="U5" i="140" s="1"/>
  <c r="BB4" i="113"/>
  <c r="AG70" i="119"/>
  <c r="AF70" i="119"/>
  <c r="AE70" i="119"/>
  <c r="AD70" i="119"/>
  <c r="AC70" i="119"/>
  <c r="AB70" i="119"/>
  <c r="AA70" i="119"/>
  <c r="Z70" i="119"/>
  <c r="Y70" i="119"/>
  <c r="X70" i="119"/>
  <c r="W70" i="119"/>
  <c r="V70" i="119"/>
  <c r="U70" i="119"/>
  <c r="T70" i="119"/>
  <c r="S70" i="119"/>
  <c r="R70" i="119"/>
  <c r="Q70" i="119"/>
  <c r="P70" i="119"/>
  <c r="O70" i="119"/>
  <c r="N70" i="119"/>
  <c r="M70" i="119"/>
  <c r="L70" i="119"/>
  <c r="K70" i="119"/>
  <c r="J70" i="119"/>
  <c r="I70" i="119"/>
  <c r="H70" i="119"/>
  <c r="G70" i="119"/>
  <c r="F70" i="119"/>
  <c r="E70" i="119"/>
  <c r="AH69" i="119"/>
  <c r="AH68" i="119"/>
  <c r="AH67" i="119"/>
  <c r="AH66" i="119"/>
  <c r="AH65" i="119"/>
  <c r="AH64" i="119"/>
  <c r="AH63" i="119"/>
  <c r="AH62" i="119"/>
  <c r="AH61" i="119"/>
  <c r="AH60" i="119"/>
  <c r="AH59" i="119"/>
  <c r="AH58" i="119"/>
  <c r="AG56" i="119"/>
  <c r="AF56" i="119"/>
  <c r="AE56" i="119"/>
  <c r="AD56" i="119"/>
  <c r="AC56" i="119"/>
  <c r="AB56" i="119"/>
  <c r="AA56" i="119"/>
  <c r="Z56" i="119"/>
  <c r="Y56" i="119"/>
  <c r="X56" i="119"/>
  <c r="W56" i="119"/>
  <c r="V56" i="119"/>
  <c r="U56" i="119"/>
  <c r="T56" i="119"/>
  <c r="S56" i="119"/>
  <c r="R56" i="119"/>
  <c r="Q56" i="119"/>
  <c r="P56" i="119"/>
  <c r="O56" i="119"/>
  <c r="N56" i="119"/>
  <c r="M56" i="119"/>
  <c r="L56" i="119"/>
  <c r="K56" i="119"/>
  <c r="J56" i="119"/>
  <c r="I56" i="119"/>
  <c r="H56" i="119"/>
  <c r="G56" i="119"/>
  <c r="F56" i="119"/>
  <c r="E56" i="119"/>
  <c r="AH55" i="119"/>
  <c r="AH52" i="119"/>
  <c r="AH51" i="119"/>
  <c r="AG49" i="119"/>
  <c r="AF49" i="119"/>
  <c r="AE49" i="119"/>
  <c r="AD49" i="119"/>
  <c r="AC49" i="119"/>
  <c r="AB49" i="119"/>
  <c r="AA49" i="119"/>
  <c r="Z49" i="119"/>
  <c r="Y49" i="119"/>
  <c r="X49" i="119"/>
  <c r="W49" i="119"/>
  <c r="V49" i="119"/>
  <c r="U49" i="119"/>
  <c r="T49" i="119"/>
  <c r="S49" i="119"/>
  <c r="R49" i="119"/>
  <c r="Q49" i="119"/>
  <c r="P49" i="119"/>
  <c r="O49" i="119"/>
  <c r="N49" i="119"/>
  <c r="M49" i="119"/>
  <c r="L49" i="119"/>
  <c r="K49" i="119"/>
  <c r="J49" i="119"/>
  <c r="AH49" i="119" s="1"/>
  <c r="I49" i="119"/>
  <c r="H49" i="119"/>
  <c r="G49" i="119"/>
  <c r="F49" i="119"/>
  <c r="E49" i="119"/>
  <c r="AH48" i="119"/>
  <c r="AH47" i="119"/>
  <c r="AH46" i="119"/>
  <c r="AH45" i="119"/>
  <c r="AH44" i="119"/>
  <c r="AH43" i="119"/>
  <c r="AH42" i="119"/>
  <c r="AH41" i="119"/>
  <c r="AH40" i="119"/>
  <c r="AI40" i="119" s="1"/>
  <c r="AG38" i="119"/>
  <c r="AF38" i="119"/>
  <c r="AE38" i="119"/>
  <c r="AD38" i="119"/>
  <c r="AC38" i="119"/>
  <c r="AB38" i="119"/>
  <c r="AA38" i="119"/>
  <c r="Z38" i="119"/>
  <c r="Y38" i="119"/>
  <c r="X38" i="119"/>
  <c r="W38" i="119"/>
  <c r="V38" i="119"/>
  <c r="U38" i="119"/>
  <c r="T38" i="119"/>
  <c r="S38" i="119"/>
  <c r="R38" i="119"/>
  <c r="Q38" i="119"/>
  <c r="P38" i="119"/>
  <c r="O38" i="119"/>
  <c r="N38" i="119"/>
  <c r="M38" i="119"/>
  <c r="L38" i="119"/>
  <c r="K38" i="119"/>
  <c r="I38" i="119"/>
  <c r="H38" i="119"/>
  <c r="G38" i="119"/>
  <c r="F38" i="119"/>
  <c r="E38" i="119"/>
  <c r="AH37" i="119"/>
  <c r="AH36" i="119"/>
  <c r="AH35" i="119"/>
  <c r="AH34" i="119"/>
  <c r="AH33" i="119"/>
  <c r="AH32" i="119"/>
  <c r="AH31" i="119"/>
  <c r="AH30" i="119"/>
  <c r="AH29" i="119"/>
  <c r="AH28" i="119"/>
  <c r="AH27" i="119"/>
  <c r="AH26" i="119"/>
  <c r="AH25" i="119"/>
  <c r="AH24" i="119"/>
  <c r="AH23" i="119"/>
  <c r="AH22" i="119"/>
  <c r="AH21" i="119"/>
  <c r="AH20" i="119"/>
  <c r="AH19" i="119"/>
  <c r="AH18" i="119"/>
  <c r="AH17" i="119"/>
  <c r="AH16" i="119"/>
  <c r="AH15" i="119"/>
  <c r="AH14" i="119"/>
  <c r="AH13" i="119"/>
  <c r="AH12" i="119"/>
  <c r="AH11" i="119"/>
  <c r="AH10" i="119"/>
  <c r="AH9" i="119"/>
  <c r="AH8" i="119"/>
  <c r="AH7" i="119"/>
  <c r="AH6" i="119"/>
  <c r="Y6" i="140" s="1"/>
  <c r="AH5" i="119"/>
  <c r="Y5" i="140" s="1"/>
  <c r="AH4" i="119"/>
  <c r="AH38" i="119" l="1"/>
  <c r="Y7" i="140"/>
  <c r="W7" i="140"/>
  <c r="AH40" i="116"/>
  <c r="X4" i="138"/>
  <c r="AC14" i="137"/>
  <c r="AQ14" i="137" s="1"/>
  <c r="W6" i="137"/>
  <c r="AC15" i="135"/>
  <c r="W7" i="135"/>
  <c r="X4" i="135"/>
  <c r="BC27" i="113"/>
  <c r="U16" i="135" s="1"/>
  <c r="U4" i="135"/>
  <c r="V16" i="138"/>
  <c r="V8" i="138"/>
  <c r="W4" i="138"/>
  <c r="U6" i="137"/>
  <c r="AC13" i="137"/>
  <c r="AQ13" i="137" s="1"/>
  <c r="AI14" i="135"/>
  <c r="U10" i="135"/>
  <c r="V9" i="135" s="1"/>
  <c r="V8" i="135"/>
  <c r="V10" i="135" s="1"/>
  <c r="BB38" i="113"/>
  <c r="U7" i="140"/>
  <c r="C18" i="149"/>
  <c r="C18" i="144"/>
  <c r="AI5" i="119"/>
  <c r="AJ5" i="119" s="1"/>
  <c r="Y5" i="59" s="1"/>
  <c r="BC32" i="113"/>
  <c r="BD32" i="113" s="1"/>
  <c r="U8" i="59" s="1"/>
  <c r="X13" i="134"/>
  <c r="X21" i="134"/>
  <c r="X29" i="134"/>
  <c r="X6" i="134"/>
  <c r="X14" i="134"/>
  <c r="X22" i="134"/>
  <c r="X30" i="134"/>
  <c r="X7" i="134"/>
  <c r="X15" i="134"/>
  <c r="X23" i="134"/>
  <c r="X5" i="134"/>
  <c r="X8" i="134"/>
  <c r="X12" i="134"/>
  <c r="X16" i="134"/>
  <c r="X20" i="134"/>
  <c r="X24" i="134"/>
  <c r="X28" i="134"/>
  <c r="X9" i="134"/>
  <c r="X17" i="134"/>
  <c r="X25" i="134"/>
  <c r="X10" i="134"/>
  <c r="X18" i="134"/>
  <c r="X26" i="134"/>
  <c r="AI41" i="119"/>
  <c r="AJ40" i="119" s="1"/>
  <c r="X11" i="134"/>
  <c r="X19" i="134"/>
  <c r="X27" i="134"/>
  <c r="X31" i="134"/>
  <c r="AI58" i="119"/>
  <c r="V27" i="134"/>
  <c r="V19" i="134"/>
  <c r="V11" i="134"/>
  <c r="V7" i="134"/>
  <c r="V26" i="134"/>
  <c r="V29" i="134"/>
  <c r="V25" i="134"/>
  <c r="V21" i="134"/>
  <c r="V17" i="134"/>
  <c r="V13" i="134"/>
  <c r="AH9" i="116"/>
  <c r="V9" i="134"/>
  <c r="V5" i="134"/>
  <c r="V31" i="134"/>
  <c r="V23" i="134"/>
  <c r="V15" i="134"/>
  <c r="V30" i="134"/>
  <c r="V22" i="134"/>
  <c r="V18" i="134"/>
  <c r="V10" i="134"/>
  <c r="V6" i="134"/>
  <c r="V28" i="134"/>
  <c r="V20" i="134"/>
  <c r="V16" i="134"/>
  <c r="V12" i="134"/>
  <c r="V8" i="134"/>
  <c r="T11" i="134"/>
  <c r="T15" i="134"/>
  <c r="T22" i="134"/>
  <c r="T26" i="134"/>
  <c r="T29" i="134"/>
  <c r="T8" i="134"/>
  <c r="T16" i="134"/>
  <c r="T27" i="134"/>
  <c r="BC36" i="113"/>
  <c r="BD36" i="113" s="1"/>
  <c r="U10" i="59" s="1"/>
  <c r="BC62" i="113"/>
  <c r="T5" i="134"/>
  <c r="T13" i="134"/>
  <c r="T21" i="134"/>
  <c r="BC24" i="113"/>
  <c r="U24" i="59" s="1"/>
  <c r="T31" i="134"/>
  <c r="BC44" i="113"/>
  <c r="BD44" i="113" s="1"/>
  <c r="T7" i="134"/>
  <c r="T19" i="134"/>
  <c r="T12" i="134"/>
  <c r="T20" i="134"/>
  <c r="T23" i="134"/>
  <c r="T30" i="134"/>
  <c r="T6" i="134"/>
  <c r="T10" i="134"/>
  <c r="T14" i="134"/>
  <c r="T18" i="134"/>
  <c r="BC21" i="113"/>
  <c r="T25" i="134"/>
  <c r="T28" i="134"/>
  <c r="V14" i="134"/>
  <c r="V24" i="134"/>
  <c r="T17" i="134"/>
  <c r="T24" i="134"/>
  <c r="T9" i="134"/>
  <c r="AI24" i="119"/>
  <c r="AI30" i="119"/>
  <c r="AI44" i="119"/>
  <c r="AJ44" i="119" s="1"/>
  <c r="AI47" i="119"/>
  <c r="AJ47" i="119" s="1"/>
  <c r="AI52" i="119"/>
  <c r="AI61" i="119"/>
  <c r="AI62" i="119"/>
  <c r="AI68" i="119"/>
  <c r="BC5" i="113"/>
  <c r="BD5" i="113" s="1"/>
  <c r="U5" i="59" s="1"/>
  <c r="BC41" i="113"/>
  <c r="BC52" i="113"/>
  <c r="BC68" i="113"/>
  <c r="AI27" i="119"/>
  <c r="AI7" i="119"/>
  <c r="AI9" i="119"/>
  <c r="AI10" i="119"/>
  <c r="AI13" i="119"/>
  <c r="AI15" i="119"/>
  <c r="AI21" i="119"/>
  <c r="AI32" i="119"/>
  <c r="AJ32" i="119" s="1"/>
  <c r="Y8" i="59" s="1"/>
  <c r="AI34" i="119"/>
  <c r="AJ34" i="119" s="1"/>
  <c r="Y9" i="59" s="1"/>
  <c r="AI36" i="119"/>
  <c r="AJ36" i="119" s="1"/>
  <c r="Y10" i="59" s="1"/>
  <c r="AI55" i="119"/>
  <c r="BC7" i="113"/>
  <c r="BC10" i="113"/>
  <c r="BC13" i="113"/>
  <c r="BC15" i="113"/>
  <c r="BC30" i="113"/>
  <c r="U17" i="135" s="1"/>
  <c r="U18" i="135" s="1"/>
  <c r="BC34" i="113"/>
  <c r="BD34" i="113" s="1"/>
  <c r="U9" i="59" s="1"/>
  <c r="BC40" i="113"/>
  <c r="BC47" i="113"/>
  <c r="BD47" i="113" s="1"/>
  <c r="BC51" i="113"/>
  <c r="BC55" i="113"/>
  <c r="BC58" i="113"/>
  <c r="BC61" i="113"/>
  <c r="AH34" i="116"/>
  <c r="AI34" i="116" s="1"/>
  <c r="W9" i="59" s="1"/>
  <c r="AH21" i="116"/>
  <c r="AH10" i="116"/>
  <c r="AH61" i="116"/>
  <c r="AH58" i="116"/>
  <c r="AH24" i="116"/>
  <c r="W24" i="59" s="1"/>
  <c r="AH52" i="116"/>
  <c r="AI51" i="116" s="1"/>
  <c r="AJ51" i="116" s="1"/>
  <c r="AH27" i="116"/>
  <c r="W16" i="135" s="1"/>
  <c r="AH7" i="116"/>
  <c r="AH36" i="116"/>
  <c r="AI36" i="116" s="1"/>
  <c r="W10" i="59" s="1"/>
  <c r="AH5" i="116"/>
  <c r="AI5" i="116" s="1"/>
  <c r="W5" i="59" s="1"/>
  <c r="AH44" i="116"/>
  <c r="AI44" i="116" s="1"/>
  <c r="AH32" i="116"/>
  <c r="AI32" i="116" s="1"/>
  <c r="W8" i="59" s="1"/>
  <c r="AH13" i="116"/>
  <c r="AH62" i="116"/>
  <c r="AH68" i="116"/>
  <c r="AH41" i="116"/>
  <c r="AI40" i="116" s="1"/>
  <c r="AH15" i="116"/>
  <c r="AH30" i="116"/>
  <c r="AH47" i="116"/>
  <c r="AI47" i="116" s="1"/>
  <c r="AI51" i="119"/>
  <c r="AJ70" i="102"/>
  <c r="AF70" i="102"/>
  <c r="AE70" i="102"/>
  <c r="AD70" i="102"/>
  <c r="AC70" i="102"/>
  <c r="AB70" i="102"/>
  <c r="AA70" i="102"/>
  <c r="Z70" i="102"/>
  <c r="Y70" i="102"/>
  <c r="X70" i="102"/>
  <c r="V70" i="102"/>
  <c r="U70" i="102"/>
  <c r="T70" i="102"/>
  <c r="S70" i="102"/>
  <c r="R70" i="102"/>
  <c r="Q70" i="102"/>
  <c r="P70" i="102"/>
  <c r="O70" i="102"/>
  <c r="N70" i="102"/>
  <c r="M70" i="102"/>
  <c r="L70" i="102"/>
  <c r="K70" i="102"/>
  <c r="J70" i="102"/>
  <c r="I70" i="102"/>
  <c r="H70" i="102"/>
  <c r="G70" i="102"/>
  <c r="F70" i="102"/>
  <c r="E70" i="102"/>
  <c r="AK69" i="102"/>
  <c r="AK68" i="102"/>
  <c r="AK67" i="102"/>
  <c r="AK66" i="102"/>
  <c r="AK65" i="102"/>
  <c r="AK64" i="102"/>
  <c r="AK63" i="102"/>
  <c r="AK62" i="102"/>
  <c r="AK61" i="102"/>
  <c r="AK60" i="102"/>
  <c r="AK59" i="102"/>
  <c r="AK58" i="102"/>
  <c r="AJ56" i="102"/>
  <c r="AF56" i="102"/>
  <c r="AE56" i="102"/>
  <c r="AD56" i="102"/>
  <c r="AC56" i="102"/>
  <c r="AB56" i="102"/>
  <c r="AA56" i="102"/>
  <c r="Z56" i="102"/>
  <c r="Y56" i="102"/>
  <c r="X56" i="102"/>
  <c r="V56" i="102"/>
  <c r="U56" i="102"/>
  <c r="T56" i="102"/>
  <c r="S56" i="102"/>
  <c r="R56" i="102"/>
  <c r="Q56" i="102"/>
  <c r="P56" i="102"/>
  <c r="O56" i="102"/>
  <c r="N56" i="102"/>
  <c r="M56" i="102"/>
  <c r="L56" i="102"/>
  <c r="K56" i="102"/>
  <c r="J56" i="102"/>
  <c r="I56" i="102"/>
  <c r="H56" i="102"/>
  <c r="G56" i="102"/>
  <c r="F56" i="102"/>
  <c r="E56" i="102"/>
  <c r="AK55" i="102"/>
  <c r="AK54" i="102"/>
  <c r="AK52" i="102"/>
  <c r="AK51" i="102"/>
  <c r="AF49" i="102"/>
  <c r="AE49" i="102"/>
  <c r="AD49" i="102"/>
  <c r="AC49" i="102"/>
  <c r="AB49" i="102"/>
  <c r="AA49" i="102"/>
  <c r="Z49" i="102"/>
  <c r="Y49" i="102"/>
  <c r="X49" i="102"/>
  <c r="V49" i="102"/>
  <c r="U49" i="102"/>
  <c r="T49" i="102"/>
  <c r="S49" i="102"/>
  <c r="R49" i="102"/>
  <c r="Q49" i="102"/>
  <c r="P49" i="102"/>
  <c r="O49" i="102"/>
  <c r="N49" i="102"/>
  <c r="M49" i="102"/>
  <c r="L49" i="102"/>
  <c r="K49" i="102"/>
  <c r="J49" i="102"/>
  <c r="I49" i="102"/>
  <c r="H49" i="102"/>
  <c r="G49" i="102"/>
  <c r="AK49" i="102" s="1"/>
  <c r="F49" i="102"/>
  <c r="E49" i="102"/>
  <c r="AK48" i="102"/>
  <c r="AK47" i="102"/>
  <c r="AK46" i="102"/>
  <c r="AK45" i="102"/>
  <c r="AK44" i="102"/>
  <c r="O4" i="139" s="1"/>
  <c r="AK43" i="102"/>
  <c r="AK42" i="102"/>
  <c r="AK41" i="102"/>
  <c r="AK40" i="102"/>
  <c r="P4" i="138" s="1"/>
  <c r="AJ38" i="102"/>
  <c r="AF38" i="102"/>
  <c r="AE38" i="102"/>
  <c r="AD38" i="102"/>
  <c r="AC38" i="102"/>
  <c r="AB38" i="102"/>
  <c r="AA38" i="102"/>
  <c r="Z38" i="102"/>
  <c r="Y38" i="102"/>
  <c r="X38" i="102"/>
  <c r="V38" i="102"/>
  <c r="U38" i="102"/>
  <c r="T38" i="102"/>
  <c r="S38" i="102"/>
  <c r="R38" i="102"/>
  <c r="Q38" i="102"/>
  <c r="P38" i="102"/>
  <c r="O38" i="102"/>
  <c r="N38" i="102"/>
  <c r="M38" i="102"/>
  <c r="L38" i="102"/>
  <c r="K38" i="102"/>
  <c r="J38" i="102"/>
  <c r="I38" i="102"/>
  <c r="H38" i="102"/>
  <c r="G38" i="102"/>
  <c r="F38" i="102"/>
  <c r="E38" i="102"/>
  <c r="AK37" i="102"/>
  <c r="AK36" i="102"/>
  <c r="O4" i="137" s="1"/>
  <c r="AK35" i="102"/>
  <c r="AL35" i="102" s="1"/>
  <c r="AK34" i="102"/>
  <c r="AK31" i="102"/>
  <c r="AK30" i="102"/>
  <c r="AK29" i="102"/>
  <c r="AK28" i="102"/>
  <c r="O5" i="135" s="1"/>
  <c r="AK27" i="102"/>
  <c r="AK26" i="102"/>
  <c r="AK25" i="102"/>
  <c r="AK24" i="102"/>
  <c r="AK23" i="102"/>
  <c r="AK22" i="102"/>
  <c r="AK21" i="102"/>
  <c r="AK20" i="102"/>
  <c r="AK19" i="102"/>
  <c r="AK18" i="102"/>
  <c r="AK17" i="102"/>
  <c r="AK16" i="102"/>
  <c r="AK15" i="102"/>
  <c r="AK14" i="102"/>
  <c r="AK13" i="102"/>
  <c r="AK12" i="102"/>
  <c r="AK11" i="102"/>
  <c r="AK10" i="102"/>
  <c r="AK9" i="102"/>
  <c r="AK8" i="102"/>
  <c r="AK7" i="102"/>
  <c r="AK5" i="102"/>
  <c r="O5" i="140" s="1"/>
  <c r="O7" i="140" s="1"/>
  <c r="AK4" i="102"/>
  <c r="X8" i="138" l="1"/>
  <c r="X16" i="138"/>
  <c r="Y4" i="138"/>
  <c r="W18" i="135"/>
  <c r="X17" i="135" s="1"/>
  <c r="X6" i="135"/>
  <c r="X7" i="135" s="1"/>
  <c r="X5" i="135"/>
  <c r="BC15" i="59"/>
  <c r="AC14" i="135"/>
  <c r="U7" i="135"/>
  <c r="V4" i="135"/>
  <c r="W6" i="138"/>
  <c r="W7" i="138"/>
  <c r="W5" i="138"/>
  <c r="AE13" i="138"/>
  <c r="V18" i="138"/>
  <c r="V17" i="135"/>
  <c r="V16" i="135"/>
  <c r="BC14" i="59"/>
  <c r="D13" i="149"/>
  <c r="E13" i="149" s="1"/>
  <c r="AD10" i="139"/>
  <c r="O7" i="139"/>
  <c r="P16" i="138"/>
  <c r="P8" i="138"/>
  <c r="Q4" i="138"/>
  <c r="O6" i="137"/>
  <c r="AC10" i="137"/>
  <c r="AQ10" i="137" s="1"/>
  <c r="AE11" i="135"/>
  <c r="O7" i="135"/>
  <c r="P5" i="135"/>
  <c r="AK38" i="102"/>
  <c r="M18" i="144"/>
  <c r="T17" i="144" s="1"/>
  <c r="K18" i="144"/>
  <c r="S17" i="144" s="1"/>
  <c r="I18" i="144"/>
  <c r="R17" i="144" s="1"/>
  <c r="G18" i="144"/>
  <c r="Q17" i="144" s="1"/>
  <c r="E18" i="144"/>
  <c r="P17" i="144" s="1"/>
  <c r="G18" i="149"/>
  <c r="E18" i="149"/>
  <c r="I18" i="149"/>
  <c r="BD7" i="113"/>
  <c r="U6" i="59" s="1"/>
  <c r="AJ7" i="119"/>
  <c r="Y6" i="59" s="1"/>
  <c r="BD40" i="113"/>
  <c r="BE40" i="113" s="1"/>
  <c r="U6" i="60" s="1"/>
  <c r="AL62" i="102"/>
  <c r="AK40" i="119"/>
  <c r="Y6" i="60" s="1"/>
  <c r="AJ27" i="119"/>
  <c r="Y7" i="59" s="1"/>
  <c r="AJ58" i="119"/>
  <c r="AK58" i="119" s="1"/>
  <c r="X32" i="134"/>
  <c r="Y14" i="134" s="1"/>
  <c r="BD27" i="113"/>
  <c r="U7" i="59" s="1"/>
  <c r="BD58" i="113"/>
  <c r="BE58" i="113" s="1"/>
  <c r="N11" i="134"/>
  <c r="N19" i="134"/>
  <c r="N27" i="134"/>
  <c r="N31" i="134"/>
  <c r="N12" i="134"/>
  <c r="N20" i="134"/>
  <c r="N24" i="134"/>
  <c r="N9" i="134"/>
  <c r="N17" i="134"/>
  <c r="N25" i="134"/>
  <c r="N5" i="134"/>
  <c r="N10" i="134"/>
  <c r="N14" i="134"/>
  <c r="N18" i="134"/>
  <c r="N22" i="134"/>
  <c r="N26" i="134"/>
  <c r="N7" i="134"/>
  <c r="N15" i="134"/>
  <c r="N23" i="134"/>
  <c r="N8" i="134"/>
  <c r="N16" i="134"/>
  <c r="N13" i="134"/>
  <c r="N21" i="134"/>
  <c r="N28" i="134"/>
  <c r="N29" i="134"/>
  <c r="N30" i="134"/>
  <c r="V32" i="134"/>
  <c r="W24" i="134" s="1"/>
  <c r="T32" i="134"/>
  <c r="AL10" i="102"/>
  <c r="AL30" i="102"/>
  <c r="AL7" i="102"/>
  <c r="AL9" i="102"/>
  <c r="AL13" i="102"/>
  <c r="AL15" i="102"/>
  <c r="AL27" i="102"/>
  <c r="O16" i="135" s="1"/>
  <c r="AL36" i="102"/>
  <c r="AM36" i="102" s="1"/>
  <c r="O10" i="59" s="1"/>
  <c r="AL40" i="102"/>
  <c r="AL44" i="102"/>
  <c r="AM44" i="102" s="1"/>
  <c r="AL51" i="102"/>
  <c r="AL52" i="102"/>
  <c r="AL55" i="102"/>
  <c r="AL61" i="102"/>
  <c r="AL68" i="102"/>
  <c r="AL24" i="102"/>
  <c r="O24" i="59" s="1"/>
  <c r="AL34" i="102"/>
  <c r="AM34" i="102" s="1"/>
  <c r="O9" i="59" s="1"/>
  <c r="AL41" i="102"/>
  <c r="AL47" i="102"/>
  <c r="AM47" i="102" s="1"/>
  <c r="AJ51" i="119"/>
  <c r="AK51" i="119" s="1"/>
  <c r="BD51" i="113"/>
  <c r="BE51" i="113" s="1"/>
  <c r="AI58" i="116"/>
  <c r="AJ58" i="116" s="1"/>
  <c r="AI27" i="116"/>
  <c r="W7" i="59" s="1"/>
  <c r="AI7" i="116"/>
  <c r="W6" i="59" s="1"/>
  <c r="AJ40" i="116"/>
  <c r="W6" i="60" s="1"/>
  <c r="AL5" i="102"/>
  <c r="AM5" i="102" s="1"/>
  <c r="O5" i="59" s="1"/>
  <c r="AL21" i="102"/>
  <c r="AL58" i="102"/>
  <c r="AH70" i="110"/>
  <c r="AG70" i="110"/>
  <c r="AF70" i="110"/>
  <c r="AE70" i="110"/>
  <c r="AD70" i="110"/>
  <c r="AC70" i="110"/>
  <c r="AB70" i="110"/>
  <c r="AA70" i="110"/>
  <c r="Z70" i="110"/>
  <c r="Y70" i="110"/>
  <c r="X70" i="110"/>
  <c r="W70" i="110"/>
  <c r="V70" i="110"/>
  <c r="U70" i="110"/>
  <c r="T70" i="110"/>
  <c r="R70" i="110"/>
  <c r="Q70" i="110"/>
  <c r="P70" i="110"/>
  <c r="O70" i="110"/>
  <c r="N70" i="110"/>
  <c r="M70" i="110"/>
  <c r="L70" i="110"/>
  <c r="K70" i="110"/>
  <c r="J70" i="110"/>
  <c r="I70" i="110"/>
  <c r="H70" i="110"/>
  <c r="G70" i="110"/>
  <c r="F70" i="110"/>
  <c r="E70" i="110"/>
  <c r="AI69" i="110"/>
  <c r="AI68" i="110"/>
  <c r="AI67" i="110"/>
  <c r="AI66" i="110"/>
  <c r="AI65" i="110"/>
  <c r="AI64" i="110"/>
  <c r="AI63" i="110"/>
  <c r="AI62" i="110"/>
  <c r="AI61" i="110"/>
  <c r="AI60" i="110"/>
  <c r="AI59" i="110"/>
  <c r="AI58" i="110"/>
  <c r="AH56" i="110"/>
  <c r="AG56" i="110"/>
  <c r="AF56" i="110"/>
  <c r="AE56" i="110"/>
  <c r="AD56" i="110"/>
  <c r="AC56" i="110"/>
  <c r="AB56" i="110"/>
  <c r="AA56" i="110"/>
  <c r="Z56" i="110"/>
  <c r="Y56" i="110"/>
  <c r="X56" i="110"/>
  <c r="W56" i="110"/>
  <c r="V56" i="110"/>
  <c r="U56" i="110"/>
  <c r="T56" i="110"/>
  <c r="R56" i="110"/>
  <c r="Q56" i="110"/>
  <c r="P56" i="110"/>
  <c r="O56" i="110"/>
  <c r="N56" i="110"/>
  <c r="M56" i="110"/>
  <c r="L56" i="110"/>
  <c r="K56" i="110"/>
  <c r="J56" i="110"/>
  <c r="I56" i="110"/>
  <c r="H56" i="110"/>
  <c r="G56" i="110"/>
  <c r="F56" i="110"/>
  <c r="E56" i="110"/>
  <c r="AI55" i="110"/>
  <c r="AJ55" i="110" s="1"/>
  <c r="AI52" i="110"/>
  <c r="AI51" i="110"/>
  <c r="AJ51" i="110" s="1"/>
  <c r="AH49" i="110"/>
  <c r="AG49" i="110"/>
  <c r="AF49" i="110"/>
  <c r="AE49" i="110"/>
  <c r="AD49" i="110"/>
  <c r="AC49" i="110"/>
  <c r="AB49" i="110"/>
  <c r="AA49" i="110"/>
  <c r="Z49" i="110"/>
  <c r="Y49" i="110"/>
  <c r="X49" i="110"/>
  <c r="W49" i="110"/>
  <c r="V49" i="110"/>
  <c r="U49" i="110"/>
  <c r="T49" i="110"/>
  <c r="R49" i="110"/>
  <c r="Q49" i="110"/>
  <c r="P49" i="110"/>
  <c r="O49" i="110"/>
  <c r="N49" i="110"/>
  <c r="M49" i="110"/>
  <c r="L49" i="110"/>
  <c r="K49" i="110"/>
  <c r="J49" i="110"/>
  <c r="I49" i="110"/>
  <c r="H49" i="110"/>
  <c r="AI49" i="110" s="1"/>
  <c r="G49" i="110"/>
  <c r="F49" i="110"/>
  <c r="E49" i="110"/>
  <c r="AI48" i="110"/>
  <c r="AI47" i="110"/>
  <c r="AI46" i="110"/>
  <c r="S6" i="139" s="1"/>
  <c r="AI45" i="110"/>
  <c r="AI44" i="110"/>
  <c r="AI43" i="110"/>
  <c r="AI42" i="110"/>
  <c r="AI41" i="110"/>
  <c r="AI40" i="110"/>
  <c r="AH38" i="110"/>
  <c r="AG38" i="110"/>
  <c r="AF38" i="110"/>
  <c r="AE38" i="110"/>
  <c r="AD38" i="110"/>
  <c r="AC38" i="110"/>
  <c r="AB38" i="110"/>
  <c r="AA38" i="110"/>
  <c r="Z38" i="110"/>
  <c r="Y38" i="110"/>
  <c r="X38" i="110"/>
  <c r="W38" i="110"/>
  <c r="V38" i="110"/>
  <c r="U38" i="110"/>
  <c r="T38" i="110"/>
  <c r="R38" i="110"/>
  <c r="Q38" i="110"/>
  <c r="P38" i="110"/>
  <c r="O38" i="110"/>
  <c r="N38" i="110"/>
  <c r="M38" i="110"/>
  <c r="L38" i="110"/>
  <c r="K38" i="110"/>
  <c r="J38" i="110"/>
  <c r="I38" i="110"/>
  <c r="H38" i="110"/>
  <c r="G38" i="110"/>
  <c r="F38" i="110"/>
  <c r="E38" i="110"/>
  <c r="AI37" i="110"/>
  <c r="AI36" i="110"/>
  <c r="S4" i="137" s="1"/>
  <c r="AI35" i="110"/>
  <c r="AI34" i="110"/>
  <c r="AI33" i="110"/>
  <c r="AI32" i="110"/>
  <c r="S4" i="136" s="1"/>
  <c r="AC13" i="136" s="1"/>
  <c r="AQ12" i="136" s="1"/>
  <c r="AI31" i="110"/>
  <c r="AI30" i="110"/>
  <c r="AI29" i="110"/>
  <c r="AI28" i="110"/>
  <c r="AI27" i="110"/>
  <c r="S4" i="135" s="1"/>
  <c r="AI26" i="110"/>
  <c r="AI25" i="110"/>
  <c r="AI24" i="110"/>
  <c r="AI23" i="110"/>
  <c r="AI22" i="110"/>
  <c r="AI21" i="110"/>
  <c r="AI20" i="110"/>
  <c r="AI19" i="110"/>
  <c r="AI18" i="110"/>
  <c r="AI17" i="110"/>
  <c r="AI16" i="110"/>
  <c r="AI15" i="110"/>
  <c r="AI14" i="110"/>
  <c r="AI13" i="110"/>
  <c r="AI12" i="110"/>
  <c r="AI11" i="110"/>
  <c r="AI10" i="110"/>
  <c r="AI9" i="110"/>
  <c r="AI8" i="110"/>
  <c r="AI7" i="110"/>
  <c r="AI6" i="110"/>
  <c r="S6" i="140" s="1"/>
  <c r="AI5" i="110"/>
  <c r="S5" i="140" s="1"/>
  <c r="AI4" i="110"/>
  <c r="AF70" i="107"/>
  <c r="AE70" i="107"/>
  <c r="AD70" i="107"/>
  <c r="AC70" i="107"/>
  <c r="AB70" i="107"/>
  <c r="AA70" i="107"/>
  <c r="Z70" i="107"/>
  <c r="Y70" i="107"/>
  <c r="X70" i="107"/>
  <c r="W70" i="107"/>
  <c r="V70" i="107"/>
  <c r="U70" i="107"/>
  <c r="T70" i="107"/>
  <c r="S70" i="107"/>
  <c r="R70" i="107"/>
  <c r="Q70" i="107"/>
  <c r="P70" i="107"/>
  <c r="O70" i="107"/>
  <c r="N70" i="107"/>
  <c r="M70" i="107"/>
  <c r="L70" i="107"/>
  <c r="K70" i="107"/>
  <c r="J70" i="107"/>
  <c r="I70" i="107"/>
  <c r="H70" i="107"/>
  <c r="G70" i="107"/>
  <c r="F70" i="107"/>
  <c r="E70" i="107"/>
  <c r="AG69" i="107"/>
  <c r="AG68" i="107"/>
  <c r="AG67" i="107"/>
  <c r="AG66" i="107"/>
  <c r="AG65" i="107"/>
  <c r="AG64" i="107"/>
  <c r="AG63" i="107"/>
  <c r="AG62" i="107"/>
  <c r="AG61" i="107"/>
  <c r="AG60" i="107"/>
  <c r="AG59" i="107"/>
  <c r="AG58" i="107"/>
  <c r="AF56" i="107"/>
  <c r="AE56" i="107"/>
  <c r="AD56" i="107"/>
  <c r="AC56" i="107"/>
  <c r="AB56" i="107"/>
  <c r="AA56" i="107"/>
  <c r="Z56" i="107"/>
  <c r="Y56" i="107"/>
  <c r="X56" i="107"/>
  <c r="W56" i="107"/>
  <c r="V56" i="107"/>
  <c r="U56" i="107"/>
  <c r="T56" i="107"/>
  <c r="S56" i="107"/>
  <c r="R56" i="107"/>
  <c r="Q56" i="107"/>
  <c r="P56" i="107"/>
  <c r="O56" i="107"/>
  <c r="N56" i="107"/>
  <c r="M56" i="107"/>
  <c r="L56" i="107"/>
  <c r="K56" i="107"/>
  <c r="J56" i="107"/>
  <c r="I56" i="107"/>
  <c r="H56" i="107"/>
  <c r="G56" i="107"/>
  <c r="F56" i="107"/>
  <c r="E56" i="107"/>
  <c r="AG55" i="107"/>
  <c r="AH55" i="107" s="1"/>
  <c r="AG54" i="107"/>
  <c r="AG52" i="107"/>
  <c r="AG51" i="107"/>
  <c r="AF49" i="107"/>
  <c r="AE49" i="107"/>
  <c r="AD49" i="107"/>
  <c r="AC49" i="107"/>
  <c r="AB49" i="107"/>
  <c r="AA49" i="107"/>
  <c r="Z49" i="107"/>
  <c r="Y49" i="107"/>
  <c r="X49" i="107"/>
  <c r="W49" i="107"/>
  <c r="V49" i="107"/>
  <c r="U49" i="107"/>
  <c r="T49" i="107"/>
  <c r="AG49" i="107" s="1"/>
  <c r="S49" i="107"/>
  <c r="R49" i="107"/>
  <c r="Q49" i="107"/>
  <c r="P49" i="107"/>
  <c r="O49" i="107"/>
  <c r="N49" i="107"/>
  <c r="M49" i="107"/>
  <c r="L49" i="107"/>
  <c r="K49" i="107"/>
  <c r="J49" i="107"/>
  <c r="I49" i="107"/>
  <c r="H49" i="107"/>
  <c r="G49" i="107"/>
  <c r="F49" i="107"/>
  <c r="E49" i="107"/>
  <c r="AG48" i="107"/>
  <c r="AG47" i="107"/>
  <c r="AG46" i="107"/>
  <c r="AG45" i="107"/>
  <c r="AG44" i="107"/>
  <c r="Q4" i="139" s="1"/>
  <c r="AG43" i="107"/>
  <c r="AG42" i="107"/>
  <c r="AG41" i="107"/>
  <c r="AG40" i="107"/>
  <c r="AF38" i="107"/>
  <c r="AE38" i="107"/>
  <c r="AD38" i="107"/>
  <c r="AC38" i="107"/>
  <c r="AB38" i="107"/>
  <c r="AA38" i="107"/>
  <c r="Z38" i="107"/>
  <c r="Y38" i="107"/>
  <c r="X38" i="107"/>
  <c r="W38" i="107"/>
  <c r="V38" i="107"/>
  <c r="U38" i="107"/>
  <c r="T38" i="107"/>
  <c r="S38" i="107"/>
  <c r="R38" i="107"/>
  <c r="Q38" i="107"/>
  <c r="P38" i="107"/>
  <c r="O38" i="107"/>
  <c r="N38" i="107"/>
  <c r="M38" i="107"/>
  <c r="L38" i="107"/>
  <c r="K38" i="107"/>
  <c r="J38" i="107"/>
  <c r="I38" i="107"/>
  <c r="H38" i="107"/>
  <c r="G38" i="107"/>
  <c r="F38" i="107"/>
  <c r="E38" i="107"/>
  <c r="AG37" i="107"/>
  <c r="AG36" i="107"/>
  <c r="Q4" i="137" s="1"/>
  <c r="AG35" i="107"/>
  <c r="AG34" i="107"/>
  <c r="AG33" i="107"/>
  <c r="AG32" i="107"/>
  <c r="Q4" i="136" s="1"/>
  <c r="AC12" i="136" s="1"/>
  <c r="AQ11" i="136" s="1"/>
  <c r="AG31" i="107"/>
  <c r="AG30" i="107"/>
  <c r="AG29" i="107"/>
  <c r="AG28" i="107"/>
  <c r="Q5" i="135" s="1"/>
  <c r="AG27" i="107"/>
  <c r="AG26" i="107"/>
  <c r="AG25" i="107"/>
  <c r="AG24" i="107"/>
  <c r="AG23" i="107"/>
  <c r="AG22" i="107"/>
  <c r="AG21" i="107"/>
  <c r="AG20" i="107"/>
  <c r="AG19" i="107"/>
  <c r="AG18" i="107"/>
  <c r="AG17" i="107"/>
  <c r="AG16" i="107"/>
  <c r="AG15" i="107"/>
  <c r="AG14" i="107"/>
  <c r="AG13" i="107"/>
  <c r="AG12" i="107"/>
  <c r="AG11" i="107"/>
  <c r="AG10" i="107"/>
  <c r="AG9" i="107"/>
  <c r="AG8" i="107"/>
  <c r="AG7" i="107"/>
  <c r="AG6" i="107"/>
  <c r="Q6" i="140" s="1"/>
  <c r="AG5" i="107"/>
  <c r="Q5" i="140" s="1"/>
  <c r="AG4" i="107"/>
  <c r="E38" i="72"/>
  <c r="F38" i="72"/>
  <c r="G38" i="72"/>
  <c r="H38" i="72"/>
  <c r="I38" i="72"/>
  <c r="J38" i="72"/>
  <c r="K38" i="72"/>
  <c r="L38" i="72"/>
  <c r="M38" i="72"/>
  <c r="N38" i="72"/>
  <c r="O38" i="72"/>
  <c r="P38" i="72"/>
  <c r="Q38" i="72"/>
  <c r="R38" i="72"/>
  <c r="S38" i="72"/>
  <c r="T38" i="72"/>
  <c r="U38" i="72"/>
  <c r="V38" i="72"/>
  <c r="W38" i="72"/>
  <c r="X38" i="72"/>
  <c r="Y38" i="72"/>
  <c r="Z38" i="72"/>
  <c r="AA38" i="72"/>
  <c r="AB38" i="72"/>
  <c r="AC38" i="72"/>
  <c r="E49" i="72"/>
  <c r="F49" i="72"/>
  <c r="G49" i="72"/>
  <c r="H49" i="72"/>
  <c r="I49" i="72"/>
  <c r="J49" i="72"/>
  <c r="K49" i="72"/>
  <c r="L49" i="72"/>
  <c r="M49" i="72"/>
  <c r="N49" i="72"/>
  <c r="O49" i="72"/>
  <c r="P49" i="72"/>
  <c r="Q49" i="72"/>
  <c r="R49" i="72"/>
  <c r="S49" i="72"/>
  <c r="T49" i="72"/>
  <c r="U49" i="72"/>
  <c r="V49" i="72"/>
  <c r="W49" i="72"/>
  <c r="X49" i="72"/>
  <c r="Y49" i="72"/>
  <c r="Z49" i="72"/>
  <c r="AA49" i="72"/>
  <c r="AB49" i="72"/>
  <c r="AC49" i="72"/>
  <c r="E56" i="72"/>
  <c r="AH6" i="73"/>
  <c r="G6" i="140" s="1"/>
  <c r="AD49" i="72" l="1"/>
  <c r="AE15" i="60"/>
  <c r="Y9" i="60"/>
  <c r="V18" i="59"/>
  <c r="V20" i="59"/>
  <c r="V22" i="59"/>
  <c r="V21" i="59"/>
  <c r="AL21" i="59" s="1"/>
  <c r="V19" i="59"/>
  <c r="V23" i="59"/>
  <c r="AL23" i="59" s="1"/>
  <c r="X19" i="59"/>
  <c r="X21" i="59"/>
  <c r="AM21" i="59" s="1"/>
  <c r="X18" i="59"/>
  <c r="X20" i="59"/>
  <c r="AM20" i="59" s="1"/>
  <c r="X22" i="59"/>
  <c r="X23" i="59"/>
  <c r="AM23" i="59" s="1"/>
  <c r="V24" i="59"/>
  <c r="AL24" i="59" s="1"/>
  <c r="X24" i="59"/>
  <c r="AM24" i="59" s="1"/>
  <c r="AE14" i="138"/>
  <c r="X18" i="138"/>
  <c r="Y17" i="138" s="1"/>
  <c r="Y16" i="138"/>
  <c r="Y18" i="138" s="1"/>
  <c r="AE14" i="60"/>
  <c r="W9" i="60"/>
  <c r="X6" i="60"/>
  <c r="Y6" i="138"/>
  <c r="Y5" i="138"/>
  <c r="Y8" i="138" s="1"/>
  <c r="Y7" i="138"/>
  <c r="X16" i="135"/>
  <c r="X18" i="135" s="1"/>
  <c r="AM22" i="59"/>
  <c r="AM19" i="59"/>
  <c r="W8" i="138"/>
  <c r="V6" i="135"/>
  <c r="V5" i="135"/>
  <c r="V7" i="135" s="1"/>
  <c r="AE13" i="60"/>
  <c r="U9" i="60"/>
  <c r="W16" i="138"/>
  <c r="W17" i="138"/>
  <c r="W18" i="138" s="1"/>
  <c r="V18" i="135"/>
  <c r="AL22" i="59"/>
  <c r="AL20" i="59"/>
  <c r="AL19" i="59"/>
  <c r="AI38" i="110"/>
  <c r="H15" i="149"/>
  <c r="I15" i="149" s="1"/>
  <c r="AH12" i="139"/>
  <c r="S7" i="139"/>
  <c r="T6" i="139"/>
  <c r="AJ40" i="110"/>
  <c r="T4" i="138"/>
  <c r="AC12" i="137"/>
  <c r="AQ12" i="137" s="1"/>
  <c r="S6" i="137"/>
  <c r="AC13" i="135"/>
  <c r="S7" i="135"/>
  <c r="S7" i="140"/>
  <c r="D14" i="149"/>
  <c r="E14" i="149" s="1"/>
  <c r="AD11" i="139"/>
  <c r="Q7" i="139"/>
  <c r="R4" i="139"/>
  <c r="AH40" i="107"/>
  <c r="R4" i="138"/>
  <c r="AC11" i="137"/>
  <c r="AQ11" i="137" s="1"/>
  <c r="Q6" i="137"/>
  <c r="AE12" i="135"/>
  <c r="Q7" i="135"/>
  <c r="AG38" i="107"/>
  <c r="Q7" i="140"/>
  <c r="P5" i="139"/>
  <c r="P6" i="139"/>
  <c r="P4" i="139"/>
  <c r="AD16" i="139"/>
  <c r="Q7" i="138"/>
  <c r="Q6" i="138"/>
  <c r="Q5" i="138"/>
  <c r="Q8" i="138"/>
  <c r="AE10" i="138"/>
  <c r="P18" i="138"/>
  <c r="Q17" i="138" s="1"/>
  <c r="Q16" i="138"/>
  <c r="Q18" i="138" s="1"/>
  <c r="P6" i="135"/>
  <c r="P4" i="135"/>
  <c r="O18" i="135"/>
  <c r="P17" i="135" s="1"/>
  <c r="P16" i="135"/>
  <c r="P18" i="135" s="1"/>
  <c r="BC11" i="59"/>
  <c r="AD38" i="72"/>
  <c r="AK5" i="119"/>
  <c r="Y8" i="134"/>
  <c r="Y11" i="59"/>
  <c r="Z9" i="59" s="1"/>
  <c r="AN8" i="59" s="1"/>
  <c r="Y30" i="134"/>
  <c r="BE5" i="113"/>
  <c r="U11" i="59"/>
  <c r="V6" i="59" s="1"/>
  <c r="AL5" i="59" s="1"/>
  <c r="Y15" i="134"/>
  <c r="Y5" i="134"/>
  <c r="AJ7" i="110"/>
  <c r="AJ47" i="110"/>
  <c r="AK47" i="110" s="1"/>
  <c r="Y11" i="134"/>
  <c r="Y9" i="134"/>
  <c r="Y10" i="134"/>
  <c r="Y7" i="134"/>
  <c r="Y16" i="134"/>
  <c r="Y18" i="134"/>
  <c r="Y22" i="134"/>
  <c r="Y19" i="134"/>
  <c r="Y24" i="134"/>
  <c r="Y6" i="134"/>
  <c r="Y31" i="134"/>
  <c r="Y21" i="134"/>
  <c r="Y13" i="134"/>
  <c r="Y29" i="134"/>
  <c r="Y23" i="134"/>
  <c r="Y28" i="134"/>
  <c r="Y27" i="134"/>
  <c r="Y12" i="134"/>
  <c r="Y25" i="134"/>
  <c r="Y17" i="134"/>
  <c r="Y26" i="134"/>
  <c r="Y20" i="134"/>
  <c r="P6" i="134"/>
  <c r="P5" i="134"/>
  <c r="AH47" i="107"/>
  <c r="AI47" i="107" s="1"/>
  <c r="P22" i="134"/>
  <c r="P7" i="134"/>
  <c r="P11" i="134"/>
  <c r="P19" i="134"/>
  <c r="P23" i="134"/>
  <c r="P31" i="134"/>
  <c r="AH9" i="107"/>
  <c r="P9" i="134"/>
  <c r="P13" i="134"/>
  <c r="P17" i="134"/>
  <c r="P21" i="134"/>
  <c r="P25" i="134"/>
  <c r="P29" i="134"/>
  <c r="P10" i="134"/>
  <c r="P18" i="134"/>
  <c r="P26" i="134"/>
  <c r="AH30" i="107"/>
  <c r="P30" i="134"/>
  <c r="P15" i="134"/>
  <c r="P27" i="134"/>
  <c r="P12" i="134"/>
  <c r="P16" i="134"/>
  <c r="P20" i="134"/>
  <c r="P24" i="134"/>
  <c r="P28" i="134"/>
  <c r="AH61" i="107"/>
  <c r="F6" i="134"/>
  <c r="P8" i="134"/>
  <c r="P14" i="134"/>
  <c r="AM27" i="102"/>
  <c r="O7" i="59" s="1"/>
  <c r="N32" i="134"/>
  <c r="O30" i="134" s="1"/>
  <c r="W14" i="134"/>
  <c r="W12" i="134"/>
  <c r="W8" i="134"/>
  <c r="W15" i="134"/>
  <c r="W13" i="134"/>
  <c r="W9" i="134"/>
  <c r="W11" i="134"/>
  <c r="W16" i="134"/>
  <c r="W10" i="134"/>
  <c r="W6" i="134"/>
  <c r="W17" i="134"/>
  <c r="W7" i="134"/>
  <c r="W18" i="134"/>
  <c r="W26" i="134"/>
  <c r="W21" i="134"/>
  <c r="W29" i="134"/>
  <c r="W5" i="134"/>
  <c r="W19" i="134"/>
  <c r="W27" i="134"/>
  <c r="W28" i="134"/>
  <c r="W23" i="134"/>
  <c r="W22" i="134"/>
  <c r="W30" i="134"/>
  <c r="W25" i="134"/>
  <c r="W20" i="134"/>
  <c r="W31" i="134"/>
  <c r="W11" i="59"/>
  <c r="X6" i="59" s="1"/>
  <c r="AM5" i="59" s="1"/>
  <c r="V8" i="59"/>
  <c r="AL7" i="59" s="1"/>
  <c r="U14" i="134"/>
  <c r="U31" i="134"/>
  <c r="U30" i="134"/>
  <c r="U25" i="134"/>
  <c r="U23" i="134"/>
  <c r="U26" i="134"/>
  <c r="U17" i="134"/>
  <c r="U15" i="134"/>
  <c r="U11" i="134"/>
  <c r="U7" i="134"/>
  <c r="U22" i="134"/>
  <c r="U18" i="134"/>
  <c r="U29" i="134"/>
  <c r="U24" i="134"/>
  <c r="U27" i="134"/>
  <c r="U20" i="134"/>
  <c r="U19" i="134"/>
  <c r="U16" i="134"/>
  <c r="U13" i="134"/>
  <c r="U12" i="134"/>
  <c r="U10" i="134"/>
  <c r="U8" i="134"/>
  <c r="U6" i="134"/>
  <c r="U21" i="134"/>
  <c r="U28" i="134"/>
  <c r="U5" i="134"/>
  <c r="U9" i="134"/>
  <c r="AJ10" i="110"/>
  <c r="R11" i="134"/>
  <c r="R19" i="134"/>
  <c r="R27" i="134"/>
  <c r="R31" i="134"/>
  <c r="R12" i="134"/>
  <c r="AJ24" i="110"/>
  <c r="S24" i="59" s="1"/>
  <c r="R24" i="134"/>
  <c r="R7" i="134"/>
  <c r="R10" i="134"/>
  <c r="R14" i="134"/>
  <c r="R18" i="134"/>
  <c r="R22" i="134"/>
  <c r="R26" i="134"/>
  <c r="AJ30" i="110"/>
  <c r="R30" i="134"/>
  <c r="AJ34" i="110"/>
  <c r="AK34" i="110" s="1"/>
  <c r="S8" i="59" s="1"/>
  <c r="R15" i="134"/>
  <c r="R23" i="134"/>
  <c r="R8" i="134"/>
  <c r="R16" i="134"/>
  <c r="R20" i="134"/>
  <c r="R28" i="134"/>
  <c r="AJ9" i="110"/>
  <c r="R9" i="134"/>
  <c r="AJ13" i="110"/>
  <c r="R13" i="134"/>
  <c r="R17" i="134"/>
  <c r="R21" i="134"/>
  <c r="R25" i="134"/>
  <c r="R29" i="134"/>
  <c r="R5" i="134"/>
  <c r="R6" i="134"/>
  <c r="AH13" i="107"/>
  <c r="AH21" i="107"/>
  <c r="AM51" i="102"/>
  <c r="AN51" i="102" s="1"/>
  <c r="AJ21" i="110"/>
  <c r="AM58" i="102"/>
  <c r="AN58" i="102" s="1"/>
  <c r="AM40" i="102"/>
  <c r="AM7" i="102"/>
  <c r="O6" i="59" s="1"/>
  <c r="AJ5" i="116"/>
  <c r="AJ36" i="110"/>
  <c r="AK36" i="110" s="1"/>
  <c r="S9" i="59" s="1"/>
  <c r="AJ5" i="110"/>
  <c r="AK5" i="110" s="1"/>
  <c r="AJ27" i="110"/>
  <c r="S16" i="135" s="1"/>
  <c r="AJ41" i="110"/>
  <c r="AJ32" i="110"/>
  <c r="AK32" i="110" s="1"/>
  <c r="AH24" i="107"/>
  <c r="Q24" i="59" s="1"/>
  <c r="AH52" i="107"/>
  <c r="AH34" i="107"/>
  <c r="AH32" i="107"/>
  <c r="AI32" i="107" s="1"/>
  <c r="Q8" i="59" s="1"/>
  <c r="AH36" i="107"/>
  <c r="AI36" i="107" s="1"/>
  <c r="Q10" i="59" s="1"/>
  <c r="AH68" i="107"/>
  <c r="AH44" i="107"/>
  <c r="AI44" i="107" s="1"/>
  <c r="AH41" i="107"/>
  <c r="AJ62" i="110"/>
  <c r="AH10" i="107"/>
  <c r="AH62" i="107"/>
  <c r="AJ52" i="110"/>
  <c r="AJ44" i="110"/>
  <c r="AJ58" i="110"/>
  <c r="AJ68" i="110"/>
  <c r="AH7" i="107"/>
  <c r="AH15" i="107"/>
  <c r="AH27" i="107"/>
  <c r="Q16" i="135" s="1"/>
  <c r="AJ15" i="110"/>
  <c r="AJ61" i="110"/>
  <c r="AH51" i="107"/>
  <c r="AH5" i="107"/>
  <c r="AH58" i="107"/>
  <c r="AG70" i="76"/>
  <c r="AG56" i="76"/>
  <c r="AG49" i="76"/>
  <c r="AG38" i="76"/>
  <c r="AI6" i="76"/>
  <c r="M6" i="140" s="1"/>
  <c r="AH6" i="75"/>
  <c r="K6" i="140" s="1"/>
  <c r="F38" i="71"/>
  <c r="G38" i="71"/>
  <c r="H38" i="71"/>
  <c r="I38" i="71"/>
  <c r="J38" i="71"/>
  <c r="K38" i="71"/>
  <c r="L38" i="71"/>
  <c r="M38" i="71"/>
  <c r="N38" i="71"/>
  <c r="O38" i="71"/>
  <c r="P38" i="71"/>
  <c r="Q38" i="71"/>
  <c r="R38" i="71"/>
  <c r="S38" i="71"/>
  <c r="T38" i="71"/>
  <c r="U38" i="71"/>
  <c r="V38" i="71"/>
  <c r="W38" i="71"/>
  <c r="X38" i="71"/>
  <c r="Y38" i="71"/>
  <c r="Z38" i="71"/>
  <c r="AA38" i="71"/>
  <c r="AB38" i="71"/>
  <c r="AC38" i="71"/>
  <c r="AD38" i="71"/>
  <c r="AE38" i="71"/>
  <c r="AF38" i="71"/>
  <c r="AG38" i="71"/>
  <c r="E38" i="7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E38" i="1"/>
  <c r="AG77" i="71"/>
  <c r="AF77" i="71"/>
  <c r="AE77" i="71"/>
  <c r="AD77" i="71"/>
  <c r="AC77" i="71"/>
  <c r="AB77" i="71"/>
  <c r="AA77" i="71"/>
  <c r="Z77" i="71"/>
  <c r="Y77" i="71"/>
  <c r="X77" i="71"/>
  <c r="W77" i="71"/>
  <c r="V77" i="71"/>
  <c r="U77" i="71"/>
  <c r="T77" i="71"/>
  <c r="S77" i="71"/>
  <c r="R77" i="71"/>
  <c r="Q77" i="71"/>
  <c r="P77" i="71"/>
  <c r="O77" i="71"/>
  <c r="N77" i="71"/>
  <c r="M77" i="71"/>
  <c r="L77" i="71"/>
  <c r="K77" i="71"/>
  <c r="J77" i="71"/>
  <c r="I77" i="71"/>
  <c r="H77" i="71"/>
  <c r="G77" i="71"/>
  <c r="F77" i="71"/>
  <c r="E77" i="71"/>
  <c r="AH76" i="71"/>
  <c r="AH75" i="71"/>
  <c r="AI75" i="71" s="1"/>
  <c r="AH74" i="71"/>
  <c r="AH73" i="71"/>
  <c r="AH72" i="71"/>
  <c r="AH71" i="71"/>
  <c r="AH70" i="71"/>
  <c r="AH69" i="71"/>
  <c r="AH68" i="71"/>
  <c r="AH67" i="71"/>
  <c r="AI67" i="71" s="1"/>
  <c r="AH66" i="71"/>
  <c r="AH65" i="71"/>
  <c r="AH64" i="71"/>
  <c r="AH63" i="71"/>
  <c r="AG61" i="71"/>
  <c r="AF61" i="71"/>
  <c r="AE61" i="71"/>
  <c r="AD61" i="71"/>
  <c r="AC61" i="71"/>
  <c r="AB61" i="71"/>
  <c r="AA61" i="71"/>
  <c r="Z61" i="71"/>
  <c r="Y61" i="71"/>
  <c r="X61" i="71"/>
  <c r="W61" i="71"/>
  <c r="V61" i="71"/>
  <c r="U61" i="71"/>
  <c r="T61" i="71"/>
  <c r="S61" i="71"/>
  <c r="R61" i="71"/>
  <c r="Q61" i="71"/>
  <c r="P61" i="71"/>
  <c r="O61" i="71"/>
  <c r="N61" i="71"/>
  <c r="M61" i="71"/>
  <c r="L61" i="71"/>
  <c r="K61" i="71"/>
  <c r="J61" i="71"/>
  <c r="I61" i="71"/>
  <c r="H61" i="71"/>
  <c r="G61" i="71"/>
  <c r="F61" i="71"/>
  <c r="E61" i="71"/>
  <c r="AH60" i="71"/>
  <c r="AI60" i="71" s="1"/>
  <c r="AH59" i="71"/>
  <c r="AH58" i="71"/>
  <c r="AH57" i="71"/>
  <c r="AH56" i="71"/>
  <c r="AH55" i="71"/>
  <c r="AH54" i="71"/>
  <c r="AI54" i="71" s="1"/>
  <c r="AH53" i="71"/>
  <c r="AG51" i="71"/>
  <c r="AF51" i="71"/>
  <c r="AE51" i="71"/>
  <c r="AD51" i="71"/>
  <c r="AC51" i="71"/>
  <c r="AB51" i="71"/>
  <c r="AA51" i="71"/>
  <c r="Z51" i="71"/>
  <c r="Y51" i="71"/>
  <c r="X51" i="71"/>
  <c r="W51" i="71"/>
  <c r="V51" i="71"/>
  <c r="U51" i="71"/>
  <c r="T51" i="71"/>
  <c r="S51" i="71"/>
  <c r="R51" i="71"/>
  <c r="Q51" i="71"/>
  <c r="P51" i="71"/>
  <c r="O51" i="71"/>
  <c r="N51" i="71"/>
  <c r="M51" i="71"/>
  <c r="L51" i="71"/>
  <c r="K51" i="71"/>
  <c r="J51" i="71"/>
  <c r="I51" i="71"/>
  <c r="H51" i="71"/>
  <c r="G51" i="71"/>
  <c r="F51" i="71"/>
  <c r="E51" i="71"/>
  <c r="AH50" i="71"/>
  <c r="AH49" i="71"/>
  <c r="AI49" i="71" s="1"/>
  <c r="AJ49" i="71" s="1"/>
  <c r="AH48" i="71"/>
  <c r="AH47" i="71"/>
  <c r="AH46" i="71"/>
  <c r="AH45" i="71"/>
  <c r="AH44" i="71"/>
  <c r="AH43" i="71"/>
  <c r="AH42" i="71"/>
  <c r="AH41" i="71"/>
  <c r="AI41" i="71" s="1"/>
  <c r="AH40" i="71"/>
  <c r="AI40" i="71" s="1"/>
  <c r="AH37" i="71"/>
  <c r="AH36" i="71"/>
  <c r="AH35" i="71"/>
  <c r="AH34" i="71"/>
  <c r="AH33" i="71"/>
  <c r="AH32" i="71"/>
  <c r="AI32" i="71" s="1"/>
  <c r="AJ32" i="71" s="1"/>
  <c r="AH31" i="71"/>
  <c r="AH30" i="71"/>
  <c r="AH29" i="71"/>
  <c r="AH28" i="71"/>
  <c r="AH27" i="71"/>
  <c r="AH26" i="71"/>
  <c r="AH25" i="71"/>
  <c r="AH24" i="71"/>
  <c r="AH23" i="71"/>
  <c r="AH22" i="71"/>
  <c r="AH21" i="71"/>
  <c r="AI21" i="71" s="1"/>
  <c r="AH20" i="71"/>
  <c r="AH19" i="71"/>
  <c r="AH18" i="71"/>
  <c r="AH17" i="71"/>
  <c r="AH16" i="71"/>
  <c r="AH15" i="71"/>
  <c r="AH14" i="71"/>
  <c r="AH13" i="71"/>
  <c r="AH12" i="71"/>
  <c r="AH11" i="71"/>
  <c r="AH10" i="71"/>
  <c r="AI10" i="71" s="1"/>
  <c r="AH9" i="71"/>
  <c r="AI9" i="71" s="1"/>
  <c r="AH8" i="71"/>
  <c r="AH7" i="71"/>
  <c r="AH6" i="71"/>
  <c r="AH5" i="71"/>
  <c r="AH38" i="71" s="1"/>
  <c r="AH4" i="71"/>
  <c r="AI61" i="76"/>
  <c r="AG70" i="74"/>
  <c r="AH70" i="74"/>
  <c r="AG56" i="74"/>
  <c r="AH56" i="74"/>
  <c r="AG49" i="74"/>
  <c r="AH49" i="74"/>
  <c r="AG38" i="74"/>
  <c r="AH38" i="74"/>
  <c r="AJ6" i="74"/>
  <c r="I6" i="140" s="1"/>
  <c r="AH33" i="1"/>
  <c r="AH32" i="1"/>
  <c r="AH34" i="1"/>
  <c r="AI33" i="76"/>
  <c r="AI32" i="76"/>
  <c r="AH33" i="75"/>
  <c r="AH32" i="75"/>
  <c r="AJ33" i="74"/>
  <c r="AJ32" i="74"/>
  <c r="AH33" i="73"/>
  <c r="AH32" i="73"/>
  <c r="AD33" i="72"/>
  <c r="E5" i="136" s="1"/>
  <c r="AS5" i="136" s="1"/>
  <c r="AD32" i="72"/>
  <c r="E4" i="136" s="1"/>
  <c r="AC6" i="136" s="1"/>
  <c r="Z6" i="60" l="1"/>
  <c r="Z8" i="60"/>
  <c r="Z7" i="60"/>
  <c r="X25" i="59"/>
  <c r="V25" i="59"/>
  <c r="P21" i="59"/>
  <c r="P19" i="59"/>
  <c r="P18" i="59"/>
  <c r="P20" i="59"/>
  <c r="AI20" i="59" s="1"/>
  <c r="P22" i="59"/>
  <c r="P23" i="59"/>
  <c r="P24" i="59"/>
  <c r="AI24" i="59" s="1"/>
  <c r="X8" i="60"/>
  <c r="X7" i="60"/>
  <c r="AM18" i="59"/>
  <c r="V6" i="60"/>
  <c r="V7" i="60"/>
  <c r="V8" i="60"/>
  <c r="AL18" i="59"/>
  <c r="T5" i="139"/>
  <c r="T4" i="139"/>
  <c r="T7" i="139" s="1"/>
  <c r="T16" i="138"/>
  <c r="T8" i="138"/>
  <c r="U4" i="138"/>
  <c r="T4" i="135"/>
  <c r="T6" i="135"/>
  <c r="T5" i="135"/>
  <c r="S18" i="135"/>
  <c r="T17" i="135" s="1"/>
  <c r="BC13" i="59"/>
  <c r="R6" i="139"/>
  <c r="R7" i="139" s="1"/>
  <c r="R5" i="139"/>
  <c r="R16" i="138"/>
  <c r="R8" i="138"/>
  <c r="S4" i="138"/>
  <c r="Q18" i="135"/>
  <c r="R17" i="135" s="1"/>
  <c r="R5" i="135"/>
  <c r="R4" i="135"/>
  <c r="R6" i="135"/>
  <c r="BC12" i="59"/>
  <c r="AE4" i="139"/>
  <c r="AL3" i="139"/>
  <c r="AE12" i="139"/>
  <c r="AE5" i="139"/>
  <c r="AE9" i="139"/>
  <c r="AE15" i="139"/>
  <c r="AE8" i="139"/>
  <c r="AE14" i="139"/>
  <c r="AE11" i="139"/>
  <c r="AE13" i="139"/>
  <c r="AE7" i="139"/>
  <c r="AE6" i="139"/>
  <c r="P7" i="139"/>
  <c r="AE10" i="139"/>
  <c r="P7" i="135"/>
  <c r="AI19" i="59"/>
  <c r="AI22" i="59"/>
  <c r="AI23" i="59"/>
  <c r="AI21" i="59"/>
  <c r="AQ5" i="136"/>
  <c r="AC17" i="136"/>
  <c r="AD6" i="136" s="1"/>
  <c r="AS16" i="136"/>
  <c r="AH38" i="1"/>
  <c r="V9" i="59"/>
  <c r="AL8" i="59" s="1"/>
  <c r="V10" i="59"/>
  <c r="AL9" i="59" s="1"/>
  <c r="Z6" i="59"/>
  <c r="AN5" i="59" s="1"/>
  <c r="AL5" i="119"/>
  <c r="V5" i="59"/>
  <c r="AL4" i="59" s="1"/>
  <c r="V7" i="59"/>
  <c r="AL6" i="59" s="1"/>
  <c r="Z5" i="59"/>
  <c r="AN4" i="59" s="1"/>
  <c r="Z10" i="59"/>
  <c r="AN9" i="59" s="1"/>
  <c r="Z8" i="59"/>
  <c r="AN7" i="59" s="1"/>
  <c r="Z7" i="59"/>
  <c r="AN6" i="59" s="1"/>
  <c r="BF5" i="113"/>
  <c r="Y32" i="134"/>
  <c r="P32" i="134"/>
  <c r="Q28" i="134" s="1"/>
  <c r="L6" i="134"/>
  <c r="J6" i="134"/>
  <c r="AI32" i="75"/>
  <c r="AJ32" i="75" s="1"/>
  <c r="K8" i="59" s="1"/>
  <c r="H6" i="134"/>
  <c r="O11" i="59"/>
  <c r="P7" i="59" s="1"/>
  <c r="AI6" i="59" s="1"/>
  <c r="AN5" i="102"/>
  <c r="O15" i="134"/>
  <c r="O17" i="134"/>
  <c r="O13" i="134"/>
  <c r="O9" i="134"/>
  <c r="O12" i="134"/>
  <c r="O18" i="134"/>
  <c r="O14" i="134"/>
  <c r="O10" i="134"/>
  <c r="O6" i="134"/>
  <c r="O16" i="134"/>
  <c r="O8" i="134"/>
  <c r="O11" i="134"/>
  <c r="O7" i="134"/>
  <c r="O20" i="134"/>
  <c r="O28" i="134"/>
  <c r="O23" i="134"/>
  <c r="O31" i="134"/>
  <c r="O5" i="134"/>
  <c r="O19" i="134"/>
  <c r="O26" i="134"/>
  <c r="O21" i="134"/>
  <c r="O29" i="134"/>
  <c r="O22" i="134"/>
  <c r="O25" i="134"/>
  <c r="O24" i="134"/>
  <c r="O27" i="134"/>
  <c r="W32" i="134"/>
  <c r="X5" i="59"/>
  <c r="AM4" i="59" s="1"/>
  <c r="X9" i="59"/>
  <c r="AM8" i="59" s="1"/>
  <c r="X10" i="59"/>
  <c r="AM9" i="59" s="1"/>
  <c r="X7" i="59"/>
  <c r="AM6" i="59" s="1"/>
  <c r="X8" i="59"/>
  <c r="AM7" i="59" s="1"/>
  <c r="U32" i="134"/>
  <c r="R32" i="134"/>
  <c r="S5" i="134" s="1"/>
  <c r="S10" i="59"/>
  <c r="S5" i="59"/>
  <c r="AI30" i="71"/>
  <c r="AN40" i="102"/>
  <c r="O6" i="60" s="1"/>
  <c r="AI15" i="71"/>
  <c r="AI36" i="71"/>
  <c r="AJ36" i="71" s="1"/>
  <c r="AK40" i="110"/>
  <c r="AK58" i="110"/>
  <c r="AL58" i="110" s="1"/>
  <c r="AK27" i="110"/>
  <c r="S7" i="59" s="1"/>
  <c r="AI34" i="107"/>
  <c r="Q9" i="59" s="1"/>
  <c r="AI7" i="107"/>
  <c r="Q6" i="59" s="1"/>
  <c r="AI40" i="107"/>
  <c r="AJ40" i="107" s="1"/>
  <c r="Q6" i="60" s="1"/>
  <c r="AI32" i="73"/>
  <c r="AJ32" i="73" s="1"/>
  <c r="G8" i="59" s="1"/>
  <c r="AK44" i="110"/>
  <c r="AK32" i="74"/>
  <c r="AL32" i="74" s="1"/>
  <c r="I8" i="59" s="1"/>
  <c r="AI32" i="1"/>
  <c r="AJ32" i="1" s="1"/>
  <c r="C8" i="59" s="1"/>
  <c r="AJ61" i="76"/>
  <c r="AI58" i="107"/>
  <c r="AJ58" i="107" s="1"/>
  <c r="AK51" i="110"/>
  <c r="AL51" i="110" s="1"/>
  <c r="AI51" i="107"/>
  <c r="AJ51" i="107" s="1"/>
  <c r="AI27" i="71"/>
  <c r="AJ27" i="71" s="1"/>
  <c r="AI34" i="71"/>
  <c r="AJ34" i="71" s="1"/>
  <c r="AH61" i="71"/>
  <c r="AI69" i="71"/>
  <c r="AI5" i="107"/>
  <c r="Q5" i="59" s="1"/>
  <c r="AI27" i="107"/>
  <c r="Q7" i="59" s="1"/>
  <c r="AK7" i="110"/>
  <c r="AE32" i="72"/>
  <c r="AF32" i="72" s="1"/>
  <c r="E8" i="59" s="1"/>
  <c r="AH77" i="71"/>
  <c r="AI53" i="71"/>
  <c r="AJ53" i="71" s="1"/>
  <c r="AK53" i="71" s="1"/>
  <c r="AJ40" i="71"/>
  <c r="AI46" i="71"/>
  <c r="AJ46" i="71" s="1"/>
  <c r="AI5" i="71"/>
  <c r="AJ5" i="71" s="1"/>
  <c r="AI7" i="71"/>
  <c r="AI13" i="71"/>
  <c r="AI24" i="71"/>
  <c r="AH51" i="71"/>
  <c r="AI63" i="71"/>
  <c r="AJ32" i="76"/>
  <c r="AK32" i="76" s="1"/>
  <c r="M8" i="59" s="1"/>
  <c r="P25" i="59" l="1"/>
  <c r="T19" i="59"/>
  <c r="T23" i="59"/>
  <c r="T18" i="59"/>
  <c r="T20" i="59"/>
  <c r="T22" i="59"/>
  <c r="T21" i="59"/>
  <c r="R19" i="59"/>
  <c r="R18" i="59"/>
  <c r="R20" i="59"/>
  <c r="R22" i="59"/>
  <c r="R21" i="59"/>
  <c r="AJ21" i="59" s="1"/>
  <c r="R23" i="59"/>
  <c r="T24" i="59"/>
  <c r="AK24" i="59" s="1"/>
  <c r="R24" i="59"/>
  <c r="AJ24" i="59" s="1"/>
  <c r="U7" i="138"/>
  <c r="U6" i="138"/>
  <c r="U5" i="138"/>
  <c r="U8" i="138" s="1"/>
  <c r="AE12" i="138"/>
  <c r="T18" i="138"/>
  <c r="U17" i="138" s="1"/>
  <c r="U16" i="138"/>
  <c r="U18" i="138" s="1"/>
  <c r="T16" i="135"/>
  <c r="T18" i="135" s="1"/>
  <c r="T7" i="135"/>
  <c r="AK22" i="59"/>
  <c r="AK23" i="59"/>
  <c r="AK19" i="59"/>
  <c r="AK21" i="59"/>
  <c r="AK20" i="59"/>
  <c r="AE11" i="138"/>
  <c r="AE16" i="138" s="1"/>
  <c r="AF10" i="138" s="1"/>
  <c r="R18" i="138"/>
  <c r="AE11" i="60"/>
  <c r="Q9" i="60"/>
  <c r="S7" i="138"/>
  <c r="S5" i="138"/>
  <c r="S6" i="138"/>
  <c r="S8" i="138" s="1"/>
  <c r="R7" i="135"/>
  <c r="R16" i="135"/>
  <c r="R18" i="135" s="1"/>
  <c r="AJ23" i="59"/>
  <c r="AJ22" i="59"/>
  <c r="AJ20" i="59"/>
  <c r="AE16" i="139"/>
  <c r="AE10" i="60"/>
  <c r="O9" i="60"/>
  <c r="P6" i="60" s="1"/>
  <c r="AI18" i="59"/>
  <c r="AD7" i="136"/>
  <c r="AD9" i="136"/>
  <c r="AD11" i="136"/>
  <c r="AD12" i="136"/>
  <c r="AD13" i="136"/>
  <c r="AD15" i="136"/>
  <c r="AD5" i="136"/>
  <c r="AD14" i="136"/>
  <c r="AD10" i="136"/>
  <c r="AD8" i="136"/>
  <c r="AD16" i="136"/>
  <c r="AT15" i="136"/>
  <c r="AT8" i="136"/>
  <c r="AT12" i="136"/>
  <c r="AT6" i="136"/>
  <c r="AT11" i="136"/>
  <c r="AT4" i="136"/>
  <c r="AT10" i="136"/>
  <c r="AW4" i="136"/>
  <c r="AT9" i="136"/>
  <c r="AT16" i="136" s="1"/>
  <c r="AT7" i="136"/>
  <c r="AT13" i="136"/>
  <c r="AT14" i="136"/>
  <c r="AT5" i="136"/>
  <c r="AQ16" i="136"/>
  <c r="AR5" i="136" s="1"/>
  <c r="Q6" i="134"/>
  <c r="Q30" i="134"/>
  <c r="Q9" i="134"/>
  <c r="Q29" i="134"/>
  <c r="Q11" i="134"/>
  <c r="Q10" i="134"/>
  <c r="Q7" i="134"/>
  <c r="Q13" i="134"/>
  <c r="Q31" i="134"/>
  <c r="Q15" i="134"/>
  <c r="Q21" i="134"/>
  <c r="Q19" i="134"/>
  <c r="Q26" i="134"/>
  <c r="Q20" i="134"/>
  <c r="Q12" i="134"/>
  <c r="Q5" i="134"/>
  <c r="Q18" i="134"/>
  <c r="Q16" i="134"/>
  <c r="Q27" i="134"/>
  <c r="Q17" i="134"/>
  <c r="Q14" i="134"/>
  <c r="Q22" i="134"/>
  <c r="Q25" i="134"/>
  <c r="Q23" i="134"/>
  <c r="Q24" i="134"/>
  <c r="Q8" i="134"/>
  <c r="P10" i="59"/>
  <c r="AI9" i="59" s="1"/>
  <c r="P9" i="59"/>
  <c r="AI8" i="59" s="1"/>
  <c r="P6" i="59"/>
  <c r="AI5" i="59" s="1"/>
  <c r="P5" i="59"/>
  <c r="AI4" i="59" s="1"/>
  <c r="P8" i="59"/>
  <c r="AI7" i="59" s="1"/>
  <c r="AO5" i="102"/>
  <c r="Q11" i="59"/>
  <c r="R6" i="59" s="1"/>
  <c r="AJ5" i="59" s="1"/>
  <c r="O32" i="134"/>
  <c r="S6" i="134"/>
  <c r="AL5" i="110"/>
  <c r="S6" i="59"/>
  <c r="S14" i="134"/>
  <c r="S10" i="134"/>
  <c r="S18" i="134"/>
  <c r="S17" i="134"/>
  <c r="S16" i="134"/>
  <c r="S15" i="134"/>
  <c r="S13" i="134"/>
  <c r="S12" i="134"/>
  <c r="S11" i="134"/>
  <c r="S9" i="134"/>
  <c r="S8" i="134"/>
  <c r="S7" i="134"/>
  <c r="S19" i="134"/>
  <c r="S21" i="134"/>
  <c r="S23" i="134"/>
  <c r="S25" i="134"/>
  <c r="S27" i="134"/>
  <c r="S29" i="134"/>
  <c r="S31" i="134"/>
  <c r="S20" i="134"/>
  <c r="S22" i="134"/>
  <c r="S24" i="134"/>
  <c r="S26" i="134"/>
  <c r="S28" i="134"/>
  <c r="S30" i="134"/>
  <c r="AL40" i="110"/>
  <c r="S6" i="60" s="1"/>
  <c r="AJ5" i="107"/>
  <c r="AJ63" i="71"/>
  <c r="AK63" i="71" s="1"/>
  <c r="AK40" i="71"/>
  <c r="AJ7" i="71"/>
  <c r="AK5" i="71" s="1"/>
  <c r="AH70" i="76"/>
  <c r="AF70" i="76"/>
  <c r="AE70" i="76"/>
  <c r="AD70" i="76"/>
  <c r="AC70" i="76"/>
  <c r="AB70" i="76"/>
  <c r="AA70" i="76"/>
  <c r="Z70" i="76"/>
  <c r="Y70" i="76"/>
  <c r="X70" i="76"/>
  <c r="W70" i="76"/>
  <c r="V70" i="76"/>
  <c r="U70" i="76"/>
  <c r="T70" i="76"/>
  <c r="S70" i="76"/>
  <c r="R70" i="76"/>
  <c r="Q70" i="76"/>
  <c r="P70" i="76"/>
  <c r="O70" i="76"/>
  <c r="N70" i="76"/>
  <c r="M70" i="76"/>
  <c r="L70" i="76"/>
  <c r="K70" i="76"/>
  <c r="J70" i="76"/>
  <c r="I70" i="76"/>
  <c r="H70" i="76"/>
  <c r="G70" i="76"/>
  <c r="F70" i="76"/>
  <c r="E70" i="76"/>
  <c r="AI69" i="76"/>
  <c r="AI68" i="76"/>
  <c r="AI67" i="76"/>
  <c r="AI66" i="76"/>
  <c r="AI65" i="76"/>
  <c r="AI64" i="76"/>
  <c r="AI63" i="76"/>
  <c r="AI62" i="76"/>
  <c r="AI60" i="76"/>
  <c r="AI59" i="76"/>
  <c r="AI58" i="76"/>
  <c r="AH56" i="76"/>
  <c r="AF56" i="76"/>
  <c r="AE56" i="76"/>
  <c r="AD56" i="76"/>
  <c r="AC56" i="76"/>
  <c r="AB56" i="76"/>
  <c r="AA56" i="76"/>
  <c r="Z56" i="76"/>
  <c r="Y56" i="76"/>
  <c r="X56" i="76"/>
  <c r="W56" i="76"/>
  <c r="V56" i="76"/>
  <c r="U56" i="76"/>
  <c r="T56" i="76"/>
  <c r="S56" i="76"/>
  <c r="R56" i="76"/>
  <c r="Q56" i="76"/>
  <c r="P56" i="76"/>
  <c r="O56" i="76"/>
  <c r="N56" i="76"/>
  <c r="M56" i="76"/>
  <c r="K56" i="76"/>
  <c r="J56" i="76"/>
  <c r="I56" i="76"/>
  <c r="H56" i="76"/>
  <c r="G56" i="76"/>
  <c r="F56" i="76"/>
  <c r="E56" i="76"/>
  <c r="AI55" i="76"/>
  <c r="AI54" i="76"/>
  <c r="AI52" i="76"/>
  <c r="AI51" i="76"/>
  <c r="AH49" i="76"/>
  <c r="AF49" i="76"/>
  <c r="AE49" i="76"/>
  <c r="AD49" i="76"/>
  <c r="AC49" i="76"/>
  <c r="AB49" i="76"/>
  <c r="AA49" i="76"/>
  <c r="Z49" i="76"/>
  <c r="Y49" i="76"/>
  <c r="X49" i="76"/>
  <c r="W49" i="76"/>
  <c r="V49" i="76"/>
  <c r="U49" i="76"/>
  <c r="T49" i="76"/>
  <c r="S49" i="76"/>
  <c r="R49" i="76"/>
  <c r="Q49" i="76"/>
  <c r="P49" i="76"/>
  <c r="O49" i="76"/>
  <c r="N49" i="76"/>
  <c r="M49" i="76"/>
  <c r="L49" i="76"/>
  <c r="K49" i="76"/>
  <c r="J49" i="76"/>
  <c r="I49" i="76"/>
  <c r="H49" i="76"/>
  <c r="G49" i="76"/>
  <c r="F49" i="76"/>
  <c r="E49" i="76"/>
  <c r="AI48" i="76"/>
  <c r="AI47" i="76"/>
  <c r="AI46" i="76"/>
  <c r="AI45" i="76"/>
  <c r="AI44" i="76"/>
  <c r="AI43" i="76"/>
  <c r="AI42" i="76"/>
  <c r="AI41" i="76"/>
  <c r="AI40" i="76"/>
  <c r="AH38" i="76"/>
  <c r="AF38" i="76"/>
  <c r="AE38" i="76"/>
  <c r="AD38" i="76"/>
  <c r="AC38" i="76"/>
  <c r="AB38" i="76"/>
  <c r="AA38" i="76"/>
  <c r="Z38" i="76"/>
  <c r="Y38" i="76"/>
  <c r="X38" i="76"/>
  <c r="W38" i="76"/>
  <c r="V38" i="76"/>
  <c r="U38" i="76"/>
  <c r="T38" i="76"/>
  <c r="S38" i="76"/>
  <c r="R38" i="76"/>
  <c r="Q38" i="76"/>
  <c r="P38" i="76"/>
  <c r="O38" i="76"/>
  <c r="N38" i="76"/>
  <c r="M38" i="76"/>
  <c r="L38" i="76"/>
  <c r="K38" i="76"/>
  <c r="J38" i="76"/>
  <c r="I38" i="76"/>
  <c r="H38" i="76"/>
  <c r="G38" i="76"/>
  <c r="F38" i="76"/>
  <c r="E38" i="76"/>
  <c r="AI37" i="76"/>
  <c r="AI36" i="76"/>
  <c r="AI35" i="76"/>
  <c r="AI34" i="76"/>
  <c r="AI31" i="76"/>
  <c r="AI30" i="76"/>
  <c r="AI29" i="76"/>
  <c r="AI28" i="76"/>
  <c r="AI27" i="76"/>
  <c r="AI26" i="76"/>
  <c r="AI25" i="76"/>
  <c r="AI24" i="76"/>
  <c r="AI23" i="76"/>
  <c r="AI22" i="76"/>
  <c r="AI21" i="76"/>
  <c r="AI20" i="76"/>
  <c r="AI19" i="76"/>
  <c r="AI18" i="76"/>
  <c r="AI17" i="76"/>
  <c r="AI16" i="76"/>
  <c r="AI15" i="76"/>
  <c r="AI14" i="76"/>
  <c r="AI13" i="76"/>
  <c r="AI12" i="76"/>
  <c r="AI11" i="76"/>
  <c r="AI10" i="76"/>
  <c r="AI9" i="76"/>
  <c r="AI8" i="76"/>
  <c r="AI7" i="76"/>
  <c r="AI5" i="76"/>
  <c r="M5" i="140" s="1"/>
  <c r="M7" i="140" s="1"/>
  <c r="AI4" i="76"/>
  <c r="AG70" i="75"/>
  <c r="AF70" i="75"/>
  <c r="AE70" i="75"/>
  <c r="AD70" i="75"/>
  <c r="AC70" i="75"/>
  <c r="AB70" i="75"/>
  <c r="AA70" i="75"/>
  <c r="Z70" i="75"/>
  <c r="Y70" i="75"/>
  <c r="X70" i="75"/>
  <c r="W70" i="75"/>
  <c r="V70" i="75"/>
  <c r="U70" i="75"/>
  <c r="T70" i="75"/>
  <c r="S70" i="75"/>
  <c r="R70" i="75"/>
  <c r="Q70" i="75"/>
  <c r="P70" i="75"/>
  <c r="O70" i="75"/>
  <c r="N70" i="75"/>
  <c r="M70" i="75"/>
  <c r="L70" i="75"/>
  <c r="K70" i="75"/>
  <c r="J70" i="75"/>
  <c r="I70" i="75"/>
  <c r="H70" i="75"/>
  <c r="G70" i="75"/>
  <c r="F70" i="75"/>
  <c r="E70" i="75"/>
  <c r="AH69" i="75"/>
  <c r="AH68" i="75"/>
  <c r="AH67" i="75"/>
  <c r="AH66" i="75"/>
  <c r="AH65" i="75"/>
  <c r="AH64" i="75"/>
  <c r="AH63" i="75"/>
  <c r="AH62" i="75"/>
  <c r="AH61" i="75"/>
  <c r="AH60" i="75"/>
  <c r="AH59" i="75"/>
  <c r="AH58" i="75"/>
  <c r="AG56" i="75"/>
  <c r="AF56" i="75"/>
  <c r="AE56" i="75"/>
  <c r="AD56" i="75"/>
  <c r="AC56" i="75"/>
  <c r="AB56" i="75"/>
  <c r="AA56" i="75"/>
  <c r="Z56" i="75"/>
  <c r="Y56" i="75"/>
  <c r="X56" i="75"/>
  <c r="W56" i="75"/>
  <c r="V56" i="75"/>
  <c r="U56" i="75"/>
  <c r="T56" i="75"/>
  <c r="S56" i="75"/>
  <c r="R56" i="75"/>
  <c r="Q56" i="75"/>
  <c r="P56" i="75"/>
  <c r="O56" i="75"/>
  <c r="N56" i="75"/>
  <c r="M56" i="75"/>
  <c r="L56" i="75"/>
  <c r="K56" i="75"/>
  <c r="J56" i="75"/>
  <c r="I56" i="75"/>
  <c r="H56" i="75"/>
  <c r="G56" i="75"/>
  <c r="F56" i="75"/>
  <c r="E56" i="75"/>
  <c r="AH55" i="75"/>
  <c r="AH54" i="75"/>
  <c r="AH52" i="75"/>
  <c r="AH51" i="75"/>
  <c r="AG49" i="75"/>
  <c r="AF49" i="75"/>
  <c r="AE49" i="75"/>
  <c r="AD49" i="75"/>
  <c r="AC49" i="75"/>
  <c r="AB49" i="75"/>
  <c r="AA49" i="75"/>
  <c r="Z49" i="75"/>
  <c r="Y49" i="75"/>
  <c r="X49" i="75"/>
  <c r="W49" i="75"/>
  <c r="V49" i="75"/>
  <c r="U49" i="75"/>
  <c r="T49" i="75"/>
  <c r="S49" i="75"/>
  <c r="R49" i="75"/>
  <c r="Q49" i="75"/>
  <c r="P49" i="75"/>
  <c r="O49" i="75"/>
  <c r="N49" i="75"/>
  <c r="M49" i="75"/>
  <c r="L49" i="75"/>
  <c r="K49" i="75"/>
  <c r="J49" i="75"/>
  <c r="I49" i="75"/>
  <c r="H49" i="75"/>
  <c r="G49" i="75"/>
  <c r="F49" i="75"/>
  <c r="E49" i="75"/>
  <c r="AH48" i="75"/>
  <c r="AH47" i="75"/>
  <c r="AH46" i="75"/>
  <c r="AH45" i="75"/>
  <c r="AH44" i="75"/>
  <c r="AH43" i="75"/>
  <c r="AH42" i="75"/>
  <c r="AH41" i="75"/>
  <c r="AH40" i="75"/>
  <c r="AG38" i="75"/>
  <c r="AF38" i="75"/>
  <c r="AE38" i="75"/>
  <c r="AD38" i="75"/>
  <c r="AC38" i="75"/>
  <c r="AB38" i="75"/>
  <c r="AA38" i="75"/>
  <c r="Z38" i="75"/>
  <c r="Y38" i="75"/>
  <c r="X38" i="75"/>
  <c r="W38" i="75"/>
  <c r="V38" i="75"/>
  <c r="U38" i="75"/>
  <c r="T38" i="75"/>
  <c r="S38" i="75"/>
  <c r="R38" i="75"/>
  <c r="Q38" i="75"/>
  <c r="P38" i="75"/>
  <c r="O38" i="75"/>
  <c r="N38" i="75"/>
  <c r="M38" i="75"/>
  <c r="L38" i="75"/>
  <c r="K38" i="75"/>
  <c r="J38" i="75"/>
  <c r="I38" i="75"/>
  <c r="H38" i="75"/>
  <c r="G38" i="75"/>
  <c r="F38" i="75"/>
  <c r="E38" i="75"/>
  <c r="AH37" i="75"/>
  <c r="AH36" i="75"/>
  <c r="AH35" i="75"/>
  <c r="AH34" i="75"/>
  <c r="AH31" i="75"/>
  <c r="AH30" i="75"/>
  <c r="AH29" i="75"/>
  <c r="AH28" i="75"/>
  <c r="AH27" i="75"/>
  <c r="AH26" i="75"/>
  <c r="AH25" i="75"/>
  <c r="AH24" i="75"/>
  <c r="AH23" i="75"/>
  <c r="AH22" i="75"/>
  <c r="AH21" i="75"/>
  <c r="AH20" i="75"/>
  <c r="AH19" i="75"/>
  <c r="AH18" i="75"/>
  <c r="AH17" i="75"/>
  <c r="AH16" i="75"/>
  <c r="AH15" i="75"/>
  <c r="AH14" i="75"/>
  <c r="AH13" i="75"/>
  <c r="AH12" i="75"/>
  <c r="AH11" i="75"/>
  <c r="AH10" i="75"/>
  <c r="AH9" i="75"/>
  <c r="AH8" i="75"/>
  <c r="AH7" i="75"/>
  <c r="AH5" i="75"/>
  <c r="K5" i="140" s="1"/>
  <c r="K7" i="140" s="1"/>
  <c r="AH4" i="75"/>
  <c r="AI70" i="74"/>
  <c r="AF70" i="74"/>
  <c r="AE70" i="74"/>
  <c r="AD70" i="74"/>
  <c r="AC70" i="74"/>
  <c r="AB70" i="74"/>
  <c r="AA70" i="74"/>
  <c r="Z70" i="74"/>
  <c r="Y70" i="74"/>
  <c r="X70" i="74"/>
  <c r="W70" i="74"/>
  <c r="V70" i="74"/>
  <c r="U70" i="74"/>
  <c r="T70" i="74"/>
  <c r="S70" i="74"/>
  <c r="R70" i="74"/>
  <c r="Q70" i="74"/>
  <c r="P70" i="74"/>
  <c r="O70" i="74"/>
  <c r="AJ70" i="74" s="1"/>
  <c r="N70" i="74"/>
  <c r="M70" i="74"/>
  <c r="L70" i="74"/>
  <c r="K70" i="74"/>
  <c r="J70" i="74"/>
  <c r="I70" i="74"/>
  <c r="H70" i="74"/>
  <c r="G70" i="74"/>
  <c r="F70" i="74"/>
  <c r="E70" i="74"/>
  <c r="AJ69" i="74"/>
  <c r="AJ68" i="74"/>
  <c r="AJ67" i="74"/>
  <c r="AJ66" i="74"/>
  <c r="AJ65" i="74"/>
  <c r="AJ64" i="74"/>
  <c r="AJ63" i="74"/>
  <c r="AJ62" i="74"/>
  <c r="AJ61" i="74"/>
  <c r="AJ60" i="74"/>
  <c r="AJ59" i="74"/>
  <c r="AJ58" i="74"/>
  <c r="AI56" i="74"/>
  <c r="AF56" i="74"/>
  <c r="AE56" i="74"/>
  <c r="AD56" i="74"/>
  <c r="AC56" i="74"/>
  <c r="AB56" i="74"/>
  <c r="AA56" i="74"/>
  <c r="Z56" i="74"/>
  <c r="Y56" i="74"/>
  <c r="X56" i="74"/>
  <c r="W56" i="74"/>
  <c r="V56" i="74"/>
  <c r="U56" i="74"/>
  <c r="T56" i="74"/>
  <c r="S56" i="74"/>
  <c r="R56" i="74"/>
  <c r="Q56" i="74"/>
  <c r="P56" i="74"/>
  <c r="O56" i="74"/>
  <c r="N56" i="74"/>
  <c r="M56" i="74"/>
  <c r="L56" i="74"/>
  <c r="K56" i="74"/>
  <c r="J56" i="74"/>
  <c r="I56" i="74"/>
  <c r="H56" i="74"/>
  <c r="G56" i="74"/>
  <c r="F56" i="74"/>
  <c r="E56" i="74"/>
  <c r="AJ55" i="74"/>
  <c r="AJ53" i="74"/>
  <c r="AJ52" i="74"/>
  <c r="AJ51" i="74"/>
  <c r="AI49" i="74"/>
  <c r="AF49" i="74"/>
  <c r="AE49" i="74"/>
  <c r="AD49" i="74"/>
  <c r="AC49" i="74"/>
  <c r="AB49" i="74"/>
  <c r="AA49" i="74"/>
  <c r="Z49" i="74"/>
  <c r="Y49" i="74"/>
  <c r="X49" i="74"/>
  <c r="W49" i="74"/>
  <c r="V49" i="74"/>
  <c r="U49" i="74"/>
  <c r="T49" i="74"/>
  <c r="S49" i="74"/>
  <c r="R49" i="74"/>
  <c r="Q49" i="74"/>
  <c r="P49" i="74"/>
  <c r="O49" i="74"/>
  <c r="AJ49" i="74" s="1"/>
  <c r="N49" i="74"/>
  <c r="M49" i="74"/>
  <c r="L49" i="74"/>
  <c r="K49" i="74"/>
  <c r="J49" i="74"/>
  <c r="I49" i="74"/>
  <c r="H49" i="74"/>
  <c r="G49" i="74"/>
  <c r="F49" i="74"/>
  <c r="E49" i="74"/>
  <c r="AJ48" i="74"/>
  <c r="AJ47" i="74"/>
  <c r="AJ46" i="74"/>
  <c r="AJ45" i="74"/>
  <c r="AJ44" i="74"/>
  <c r="AJ43" i="74"/>
  <c r="AJ42" i="74"/>
  <c r="AJ41" i="74"/>
  <c r="AJ40" i="74"/>
  <c r="AI38" i="74"/>
  <c r="AF38" i="74"/>
  <c r="AE38" i="74"/>
  <c r="AD38" i="74"/>
  <c r="AC38" i="74"/>
  <c r="AB38" i="74"/>
  <c r="AA38" i="74"/>
  <c r="Z38" i="74"/>
  <c r="Y38" i="74"/>
  <c r="X38" i="74"/>
  <c r="W38" i="74"/>
  <c r="V38" i="74"/>
  <c r="U38" i="74"/>
  <c r="T38" i="74"/>
  <c r="S38" i="74"/>
  <c r="R38" i="74"/>
  <c r="Q38" i="74"/>
  <c r="P38" i="74"/>
  <c r="O38" i="74"/>
  <c r="N38" i="74"/>
  <c r="M38" i="74"/>
  <c r="L38" i="74"/>
  <c r="K38" i="74"/>
  <c r="J38" i="74"/>
  <c r="I38" i="74"/>
  <c r="H38" i="74"/>
  <c r="G38" i="74"/>
  <c r="F38" i="74"/>
  <c r="E38" i="74"/>
  <c r="AJ37" i="74"/>
  <c r="AJ36" i="74"/>
  <c r="AJ35" i="74"/>
  <c r="AJ34" i="74"/>
  <c r="AJ31" i="74"/>
  <c r="AJ30" i="74"/>
  <c r="AJ29" i="74"/>
  <c r="AJ28" i="74"/>
  <c r="AJ27" i="74"/>
  <c r="AJ26" i="74"/>
  <c r="AJ25" i="74"/>
  <c r="AJ24" i="74"/>
  <c r="AJ23" i="74"/>
  <c r="AJ22" i="74"/>
  <c r="AJ21" i="74"/>
  <c r="AJ20" i="74"/>
  <c r="AJ19" i="74"/>
  <c r="AJ18" i="74"/>
  <c r="AJ17" i="74"/>
  <c r="AJ16" i="74"/>
  <c r="AJ15" i="74"/>
  <c r="AJ14" i="74"/>
  <c r="AJ13" i="74"/>
  <c r="AJ12" i="74"/>
  <c r="AJ11" i="74"/>
  <c r="AJ10" i="74"/>
  <c r="AJ9" i="74"/>
  <c r="AJ8" i="74"/>
  <c r="AJ7" i="74"/>
  <c r="AJ5" i="74"/>
  <c r="I5" i="140" s="1"/>
  <c r="I7" i="140" s="1"/>
  <c r="AJ4" i="74"/>
  <c r="T25" i="59" l="1"/>
  <c r="R25" i="59"/>
  <c r="AJ19" i="59"/>
  <c r="AF13" i="138"/>
  <c r="AF6" i="138"/>
  <c r="AF15" i="138"/>
  <c r="AE12" i="60"/>
  <c r="S9" i="60"/>
  <c r="T6" i="60"/>
  <c r="AF11" i="138"/>
  <c r="AF14" i="138"/>
  <c r="AF7" i="138"/>
  <c r="AK2" i="138"/>
  <c r="AF5" i="138"/>
  <c r="AF4" i="138"/>
  <c r="AF8" i="138"/>
  <c r="AF9" i="138"/>
  <c r="AF12" i="138"/>
  <c r="AK18" i="59"/>
  <c r="S16" i="138"/>
  <c r="S17" i="138"/>
  <c r="R6" i="60"/>
  <c r="R8" i="60"/>
  <c r="R7" i="60"/>
  <c r="AJ18" i="59"/>
  <c r="P8" i="60"/>
  <c r="P7" i="60"/>
  <c r="AI38" i="76"/>
  <c r="AH38" i="75"/>
  <c r="AJ38" i="74"/>
  <c r="AD17" i="136"/>
  <c r="AR4" i="136"/>
  <c r="AR12" i="136"/>
  <c r="AR8" i="136"/>
  <c r="AR6" i="136"/>
  <c r="AR7" i="136"/>
  <c r="AR14" i="136"/>
  <c r="AR15" i="136"/>
  <c r="AR10" i="136"/>
  <c r="AR11" i="136"/>
  <c r="AW3" i="136"/>
  <c r="AR13" i="136"/>
  <c r="AR9" i="136"/>
  <c r="Z9" i="60"/>
  <c r="V9" i="60"/>
  <c r="Q32" i="134"/>
  <c r="L7" i="134"/>
  <c r="L15" i="134"/>
  <c r="L23" i="134"/>
  <c r="L31" i="134"/>
  <c r="L12" i="134"/>
  <c r="L20" i="134"/>
  <c r="L9" i="134"/>
  <c r="L13" i="134"/>
  <c r="L17" i="134"/>
  <c r="L21" i="134"/>
  <c r="L25" i="134"/>
  <c r="L29" i="134"/>
  <c r="L11" i="134"/>
  <c r="L19" i="134"/>
  <c r="L27" i="134"/>
  <c r="L8" i="134"/>
  <c r="L16" i="134"/>
  <c r="L24" i="134"/>
  <c r="L28" i="134"/>
  <c r="L5" i="134"/>
  <c r="L10" i="134"/>
  <c r="L14" i="134"/>
  <c r="L18" i="134"/>
  <c r="L22" i="134"/>
  <c r="L26" i="134"/>
  <c r="L30" i="134"/>
  <c r="J5" i="134"/>
  <c r="J22" i="134"/>
  <c r="J7" i="134"/>
  <c r="J15" i="134"/>
  <c r="J23" i="134"/>
  <c r="J31" i="134"/>
  <c r="J8" i="134"/>
  <c r="J12" i="134"/>
  <c r="J16" i="134"/>
  <c r="J20" i="134"/>
  <c r="J24" i="134"/>
  <c r="J28" i="134"/>
  <c r="J10" i="134"/>
  <c r="J18" i="134"/>
  <c r="J26" i="134"/>
  <c r="J11" i="134"/>
  <c r="J19" i="134"/>
  <c r="J27" i="134"/>
  <c r="J13" i="134"/>
  <c r="J17" i="134"/>
  <c r="J21" i="134"/>
  <c r="J25" i="134"/>
  <c r="H20" i="134"/>
  <c r="H28" i="134"/>
  <c r="H13" i="134"/>
  <c r="H21" i="134"/>
  <c r="H18" i="134"/>
  <c r="H22" i="134"/>
  <c r="H30" i="134"/>
  <c r="H7" i="134"/>
  <c r="H15" i="134"/>
  <c r="H19" i="134"/>
  <c r="H23" i="134"/>
  <c r="H27" i="134"/>
  <c r="H31" i="134"/>
  <c r="H8" i="134"/>
  <c r="H16" i="134"/>
  <c r="H17" i="134"/>
  <c r="H25" i="134"/>
  <c r="H29" i="134"/>
  <c r="H5" i="134"/>
  <c r="H26" i="134"/>
  <c r="R5" i="59"/>
  <c r="R7" i="59"/>
  <c r="AJ6" i="59" s="1"/>
  <c r="R9" i="59"/>
  <c r="AJ8" i="59" s="1"/>
  <c r="R8" i="59"/>
  <c r="AJ7" i="59" s="1"/>
  <c r="R10" i="59"/>
  <c r="AJ9" i="59" s="1"/>
  <c r="J29" i="134"/>
  <c r="J30" i="134"/>
  <c r="S11" i="59"/>
  <c r="T5" i="59" s="1"/>
  <c r="AK4" i="59" s="1"/>
  <c r="S32" i="134"/>
  <c r="J14" i="134"/>
  <c r="J9" i="134"/>
  <c r="H24" i="134"/>
  <c r="H14" i="134"/>
  <c r="H10" i="134"/>
  <c r="H12" i="134"/>
  <c r="H11" i="134"/>
  <c r="H9" i="134"/>
  <c r="AK5" i="107"/>
  <c r="AK5" i="116"/>
  <c r="AM5" i="110"/>
  <c r="AI9" i="75"/>
  <c r="AI35" i="75"/>
  <c r="AJ5" i="76"/>
  <c r="AK5" i="76" s="1"/>
  <c r="M5" i="59" s="1"/>
  <c r="AI5" i="75"/>
  <c r="AJ5" i="75" s="1"/>
  <c r="K5" i="59" s="1"/>
  <c r="AI10" i="75"/>
  <c r="AI61" i="75"/>
  <c r="AK5" i="74"/>
  <c r="AL5" i="74" s="1"/>
  <c r="I5" i="59" s="1"/>
  <c r="AJ34" i="76"/>
  <c r="AK34" i="76" s="1"/>
  <c r="M9" i="59" s="1"/>
  <c r="AJ55" i="76"/>
  <c r="AK34" i="74"/>
  <c r="AL34" i="74" s="1"/>
  <c r="I9" i="59" s="1"/>
  <c r="AI40" i="75"/>
  <c r="AJ36" i="76"/>
  <c r="AK36" i="76" s="1"/>
  <c r="M10" i="59" s="1"/>
  <c r="AI34" i="75"/>
  <c r="AI55" i="75"/>
  <c r="AJ9" i="76"/>
  <c r="AJ40" i="76"/>
  <c r="AJ51" i="76"/>
  <c r="AI21" i="75"/>
  <c r="AK55" i="74"/>
  <c r="AK61" i="74"/>
  <c r="AK9" i="74"/>
  <c r="AK40" i="74"/>
  <c r="AK51" i="74"/>
  <c r="AJ30" i="76"/>
  <c r="AJ27" i="76"/>
  <c r="AJ7" i="76"/>
  <c r="AJ24" i="76"/>
  <c r="AJ44" i="76"/>
  <c r="AK44" i="76" s="1"/>
  <c r="AI13" i="75"/>
  <c r="AJ68" i="76"/>
  <c r="AJ58" i="76"/>
  <c r="AJ62" i="76"/>
  <c r="AJ41" i="76"/>
  <c r="AJ47" i="76"/>
  <c r="AK47" i="76" s="1"/>
  <c r="AJ15" i="76"/>
  <c r="AJ13" i="76"/>
  <c r="AJ21" i="76"/>
  <c r="AJ10" i="76"/>
  <c r="AI68" i="75"/>
  <c r="AI7" i="75"/>
  <c r="AI30" i="75"/>
  <c r="AI27" i="75"/>
  <c r="AI47" i="75"/>
  <c r="AJ47" i="75" s="1"/>
  <c r="AI36" i="75"/>
  <c r="AJ36" i="75" s="1"/>
  <c r="K10" i="59" s="1"/>
  <c r="AI24" i="75"/>
  <c r="AI15" i="75"/>
  <c r="AI58" i="75"/>
  <c r="AI62" i="75"/>
  <c r="AI44" i="75"/>
  <c r="AJ44" i="75" s="1"/>
  <c r="AI41" i="75"/>
  <c r="AK30" i="74"/>
  <c r="AK7" i="74"/>
  <c r="AK47" i="74"/>
  <c r="AL47" i="74" s="1"/>
  <c r="AK62" i="74"/>
  <c r="AK44" i="74"/>
  <c r="AL44" i="74" s="1"/>
  <c r="AK21" i="74"/>
  <c r="AK15" i="74"/>
  <c r="AK10" i="74"/>
  <c r="AK41" i="74"/>
  <c r="AL40" i="74" s="1"/>
  <c r="AK68" i="74"/>
  <c r="AI51" i="75"/>
  <c r="AK27" i="74"/>
  <c r="AK13" i="74"/>
  <c r="AK24" i="74"/>
  <c r="AK36" i="74"/>
  <c r="AL36" i="74" s="1"/>
  <c r="I10" i="59" s="1"/>
  <c r="AK58" i="74"/>
  <c r="AH64" i="73"/>
  <c r="AH65" i="73"/>
  <c r="AH66" i="73"/>
  <c r="AH67" i="73"/>
  <c r="AH68" i="73"/>
  <c r="AH69" i="73"/>
  <c r="AF16" i="138" l="1"/>
  <c r="T8" i="60"/>
  <c r="T7" i="60"/>
  <c r="S18" i="138"/>
  <c r="AR16" i="136"/>
  <c r="P9" i="60"/>
  <c r="X9" i="60"/>
  <c r="AJ40" i="75"/>
  <c r="AK40" i="75" s="1"/>
  <c r="AK58" i="76"/>
  <c r="AL58" i="76" s="1"/>
  <c r="L32" i="134"/>
  <c r="M30" i="134" s="1"/>
  <c r="AJ34" i="75"/>
  <c r="K9" i="59" s="1"/>
  <c r="AL51" i="74"/>
  <c r="AM51" i="74" s="1"/>
  <c r="AL27" i="74"/>
  <c r="I7" i="59" s="1"/>
  <c r="AJ4" i="59"/>
  <c r="R11" i="59"/>
  <c r="T9" i="59"/>
  <c r="AK8" i="59" s="1"/>
  <c r="T6" i="59"/>
  <c r="AK5" i="59" s="1"/>
  <c r="T10" i="59"/>
  <c r="AK9" i="59" s="1"/>
  <c r="T8" i="59"/>
  <c r="AK7" i="59" s="1"/>
  <c r="T7" i="59"/>
  <c r="AK6" i="59" s="1"/>
  <c r="J32" i="134"/>
  <c r="K9" i="134" s="1"/>
  <c r="H32" i="134"/>
  <c r="I9" i="134" s="1"/>
  <c r="AK51" i="76"/>
  <c r="AL51" i="76" s="1"/>
  <c r="AK7" i="76"/>
  <c r="AJ27" i="75"/>
  <c r="K7" i="59" s="1"/>
  <c r="AK40" i="76"/>
  <c r="AL40" i="76" s="1"/>
  <c r="AK27" i="76"/>
  <c r="M7" i="59" s="1"/>
  <c r="AK51" i="75"/>
  <c r="AJ7" i="75"/>
  <c r="AJ58" i="75"/>
  <c r="AK58" i="75" s="1"/>
  <c r="AM40" i="74"/>
  <c r="I6" i="60" s="1"/>
  <c r="AE7" i="60" s="1"/>
  <c r="AL7" i="74"/>
  <c r="AL58" i="74"/>
  <c r="AM58" i="74" s="1"/>
  <c r="AI68" i="73"/>
  <c r="AH55" i="73"/>
  <c r="I8" i="60" l="1"/>
  <c r="R9" i="60"/>
  <c r="T9" i="60"/>
  <c r="M24" i="134"/>
  <c r="M14" i="134"/>
  <c r="M21" i="134"/>
  <c r="M13" i="134"/>
  <c r="M8" i="134"/>
  <c r="M7" i="134"/>
  <c r="M16" i="134"/>
  <c r="M29" i="134"/>
  <c r="M25" i="134"/>
  <c r="M20" i="134"/>
  <c r="M10" i="134"/>
  <c r="M31" i="134"/>
  <c r="M17" i="134"/>
  <c r="M11" i="134"/>
  <c r="M26" i="134"/>
  <c r="M9" i="134"/>
  <c r="M12" i="134"/>
  <c r="M27" i="134"/>
  <c r="M5" i="134"/>
  <c r="M22" i="134"/>
  <c r="M19" i="134"/>
  <c r="M28" i="134"/>
  <c r="M18" i="134"/>
  <c r="M15" i="134"/>
  <c r="M6" i="134"/>
  <c r="M23" i="134"/>
  <c r="AL5" i="76"/>
  <c r="AM5" i="76" s="1"/>
  <c r="M6" i="59"/>
  <c r="AK5" i="75"/>
  <c r="AL5" i="75" s="1"/>
  <c r="K6" i="59"/>
  <c r="K15" i="134"/>
  <c r="K18" i="134"/>
  <c r="K14" i="134"/>
  <c r="K10" i="134"/>
  <c r="K6" i="134"/>
  <c r="K12" i="134"/>
  <c r="K11" i="134"/>
  <c r="K7" i="134"/>
  <c r="K17" i="134"/>
  <c r="K13" i="134"/>
  <c r="K16" i="134"/>
  <c r="K8" i="134"/>
  <c r="K25" i="134"/>
  <c r="K5" i="134"/>
  <c r="K23" i="134"/>
  <c r="K31" i="134"/>
  <c r="K26" i="134"/>
  <c r="K20" i="134"/>
  <c r="K28" i="134"/>
  <c r="K19" i="134"/>
  <c r="K27" i="134"/>
  <c r="K22" i="134"/>
  <c r="K30" i="134"/>
  <c r="K21" i="134"/>
  <c r="K29" i="134"/>
  <c r="K24" i="134"/>
  <c r="AM5" i="74"/>
  <c r="AN5" i="74" s="1"/>
  <c r="I6" i="59"/>
  <c r="I15" i="134"/>
  <c r="I29" i="134"/>
  <c r="I21" i="134"/>
  <c r="I26" i="134"/>
  <c r="I16" i="134"/>
  <c r="I12" i="134"/>
  <c r="I8" i="134"/>
  <c r="I27" i="134"/>
  <c r="I19" i="134"/>
  <c r="I24" i="134"/>
  <c r="I11" i="134"/>
  <c r="I7" i="134"/>
  <c r="I25" i="134"/>
  <c r="I30" i="134"/>
  <c r="I22" i="134"/>
  <c r="I18" i="134"/>
  <c r="I14" i="134"/>
  <c r="I10" i="134"/>
  <c r="I6" i="134"/>
  <c r="I31" i="134"/>
  <c r="I23" i="134"/>
  <c r="I28" i="134"/>
  <c r="I20" i="134"/>
  <c r="I17" i="134"/>
  <c r="I13" i="134"/>
  <c r="I5" i="134"/>
  <c r="AI55" i="73"/>
  <c r="E70" i="73"/>
  <c r="AG70" i="73"/>
  <c r="AF70" i="73"/>
  <c r="AE70" i="73"/>
  <c r="AD70" i="73"/>
  <c r="AC70" i="73"/>
  <c r="AB70" i="73"/>
  <c r="AA70" i="73"/>
  <c r="Z70" i="73"/>
  <c r="Y70" i="73"/>
  <c r="X70" i="73"/>
  <c r="W70" i="73"/>
  <c r="V70" i="73"/>
  <c r="U70" i="73"/>
  <c r="T70" i="73"/>
  <c r="S70" i="73"/>
  <c r="R70" i="73"/>
  <c r="Q70" i="73"/>
  <c r="P70" i="73"/>
  <c r="O70" i="73"/>
  <c r="N70" i="73"/>
  <c r="M70" i="73"/>
  <c r="L70" i="73"/>
  <c r="K70" i="73"/>
  <c r="J70" i="73"/>
  <c r="I70" i="73"/>
  <c r="H70" i="73"/>
  <c r="G70" i="73"/>
  <c r="F70" i="73"/>
  <c r="AG56" i="73"/>
  <c r="AF56" i="73"/>
  <c r="AE56" i="73"/>
  <c r="AD56" i="73"/>
  <c r="AC56" i="73"/>
  <c r="AB56" i="73"/>
  <c r="AA56" i="73"/>
  <c r="Z56" i="73"/>
  <c r="Y56" i="73"/>
  <c r="X56" i="73"/>
  <c r="W56" i="73"/>
  <c r="V56" i="73"/>
  <c r="U56" i="73"/>
  <c r="T56" i="73"/>
  <c r="S56" i="73"/>
  <c r="R56" i="73"/>
  <c r="Q56" i="73"/>
  <c r="P56" i="73"/>
  <c r="O56" i="73"/>
  <c r="N56" i="73"/>
  <c r="M56" i="73"/>
  <c r="L56" i="73"/>
  <c r="K56" i="73"/>
  <c r="J56" i="73"/>
  <c r="I56" i="73"/>
  <c r="H56" i="73"/>
  <c r="G56" i="73"/>
  <c r="F56" i="73"/>
  <c r="E56" i="73"/>
  <c r="F49" i="73"/>
  <c r="G49" i="73"/>
  <c r="H49" i="73"/>
  <c r="I49" i="73"/>
  <c r="J49" i="73"/>
  <c r="K49" i="73"/>
  <c r="L49" i="73"/>
  <c r="M49" i="73"/>
  <c r="N49" i="73"/>
  <c r="O49" i="73"/>
  <c r="P49" i="73"/>
  <c r="Q49" i="73"/>
  <c r="R49" i="73"/>
  <c r="S49" i="73"/>
  <c r="T49" i="73"/>
  <c r="U49" i="73"/>
  <c r="V49" i="73"/>
  <c r="W49" i="73"/>
  <c r="X49" i="73"/>
  <c r="Y49" i="73"/>
  <c r="Z49" i="73"/>
  <c r="AA49" i="73"/>
  <c r="AB49" i="73"/>
  <c r="AC49" i="73"/>
  <c r="AD49" i="73"/>
  <c r="AE49" i="73"/>
  <c r="AF49" i="73"/>
  <c r="AG49" i="73"/>
  <c r="E49" i="73"/>
  <c r="E38" i="73"/>
  <c r="F38" i="73"/>
  <c r="G38" i="73"/>
  <c r="H38" i="73"/>
  <c r="I38" i="73"/>
  <c r="J38" i="73"/>
  <c r="K38" i="73"/>
  <c r="L38" i="73"/>
  <c r="M38" i="73"/>
  <c r="N38" i="73"/>
  <c r="O38" i="73"/>
  <c r="P38" i="73"/>
  <c r="Q38" i="73"/>
  <c r="R38" i="73"/>
  <c r="S38" i="73"/>
  <c r="T38" i="73"/>
  <c r="U38" i="73"/>
  <c r="V38" i="73"/>
  <c r="W38" i="73"/>
  <c r="X38" i="73"/>
  <c r="Y38" i="73"/>
  <c r="Z38" i="73"/>
  <c r="AA38" i="73"/>
  <c r="AB38" i="73"/>
  <c r="AC38" i="73"/>
  <c r="AD38" i="73"/>
  <c r="AE38" i="73"/>
  <c r="AF38" i="73"/>
  <c r="AG38" i="73"/>
  <c r="F70" i="72"/>
  <c r="G70" i="72"/>
  <c r="H70" i="72"/>
  <c r="I70" i="72"/>
  <c r="J70" i="72"/>
  <c r="K70" i="72"/>
  <c r="L70" i="72"/>
  <c r="M70" i="72"/>
  <c r="N70" i="72"/>
  <c r="O70" i="72"/>
  <c r="P70" i="72"/>
  <c r="Q70" i="72"/>
  <c r="R70" i="72"/>
  <c r="S70" i="72"/>
  <c r="T70" i="72"/>
  <c r="U70" i="72"/>
  <c r="V70" i="72"/>
  <c r="W70" i="72"/>
  <c r="X70" i="72"/>
  <c r="Y70" i="72"/>
  <c r="Z70" i="72"/>
  <c r="AA70" i="72"/>
  <c r="AB70" i="72"/>
  <c r="AC70" i="72"/>
  <c r="E70" i="72"/>
  <c r="F56" i="72"/>
  <c r="G56" i="72"/>
  <c r="H56" i="72"/>
  <c r="I56" i="72"/>
  <c r="J56" i="72"/>
  <c r="K56" i="72"/>
  <c r="L56" i="72"/>
  <c r="M56" i="72"/>
  <c r="N56" i="72"/>
  <c r="O56" i="72"/>
  <c r="P56" i="72"/>
  <c r="Q56" i="72"/>
  <c r="R56" i="72"/>
  <c r="S56" i="72"/>
  <c r="T56" i="72"/>
  <c r="U56" i="72"/>
  <c r="V56" i="72"/>
  <c r="W56" i="72"/>
  <c r="X56" i="72"/>
  <c r="Y56" i="72"/>
  <c r="Z56" i="72"/>
  <c r="AA56" i="72"/>
  <c r="AB56" i="72"/>
  <c r="AC56" i="72"/>
  <c r="AH49" i="73" l="1"/>
  <c r="AH38" i="73"/>
  <c r="AI7" i="60"/>
  <c r="I9" i="60"/>
  <c r="J8" i="60" s="1"/>
  <c r="M32" i="134"/>
  <c r="K32" i="134"/>
  <c r="I32" i="134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E70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E56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E49" i="1"/>
  <c r="J6" i="60" l="1"/>
  <c r="J7" i="60"/>
  <c r="AI16" i="60"/>
  <c r="AJ7" i="60"/>
  <c r="AE31" i="60" s="1"/>
  <c r="M11" i="59"/>
  <c r="N9" i="59" s="1"/>
  <c r="AH8" i="59" s="1"/>
  <c r="K11" i="59"/>
  <c r="AH63" i="73"/>
  <c r="AH62" i="73"/>
  <c r="AH61" i="73"/>
  <c r="AH60" i="73"/>
  <c r="AH59" i="73"/>
  <c r="AH58" i="73"/>
  <c r="AH53" i="73"/>
  <c r="AH52" i="73"/>
  <c r="AH51" i="73"/>
  <c r="AH48" i="73"/>
  <c r="AH47" i="73"/>
  <c r="AH46" i="73"/>
  <c r="G6" i="139" s="1"/>
  <c r="AH45" i="73"/>
  <c r="AH44" i="73"/>
  <c r="AH43" i="73"/>
  <c r="AH42" i="73"/>
  <c r="AH41" i="73"/>
  <c r="AH40" i="73"/>
  <c r="AH37" i="73"/>
  <c r="AH36" i="73"/>
  <c r="AH35" i="73"/>
  <c r="AH34" i="73"/>
  <c r="AH31" i="73"/>
  <c r="AH30" i="73"/>
  <c r="AH29" i="73"/>
  <c r="AH28" i="73"/>
  <c r="AH27" i="73"/>
  <c r="AH26" i="73"/>
  <c r="AH25" i="73"/>
  <c r="AH24" i="73"/>
  <c r="AH23" i="73"/>
  <c r="AH22" i="73"/>
  <c r="AH21" i="73"/>
  <c r="AH20" i="73"/>
  <c r="AH19" i="73"/>
  <c r="AH18" i="73"/>
  <c r="AH17" i="73"/>
  <c r="AH16" i="73"/>
  <c r="AH15" i="73"/>
  <c r="AH14" i="73"/>
  <c r="AH13" i="73"/>
  <c r="AH12" i="73"/>
  <c r="AH11" i="73"/>
  <c r="AH10" i="73"/>
  <c r="AH9" i="73"/>
  <c r="AH8" i="73"/>
  <c r="AH7" i="73"/>
  <c r="AH5" i="73"/>
  <c r="G5" i="140" s="1"/>
  <c r="G7" i="140" s="1"/>
  <c r="AD69" i="72"/>
  <c r="AD68" i="72"/>
  <c r="AD67" i="72"/>
  <c r="AD66" i="72"/>
  <c r="AD65" i="72"/>
  <c r="AD64" i="72"/>
  <c r="AD63" i="72"/>
  <c r="AD62" i="72"/>
  <c r="AD61" i="72"/>
  <c r="AD60" i="72"/>
  <c r="AD59" i="72"/>
  <c r="AD58" i="72"/>
  <c r="AD55" i="72"/>
  <c r="AD54" i="72"/>
  <c r="AD52" i="72"/>
  <c r="AD51" i="72"/>
  <c r="AD48" i="72"/>
  <c r="AD47" i="72"/>
  <c r="AD46" i="72"/>
  <c r="AD45" i="72"/>
  <c r="AD44" i="72"/>
  <c r="AD43" i="72"/>
  <c r="AD42" i="72"/>
  <c r="AD41" i="72"/>
  <c r="AD40" i="72"/>
  <c r="AD37" i="72"/>
  <c r="E5" i="137" s="1"/>
  <c r="AS5" i="137" s="1"/>
  <c r="AD36" i="72"/>
  <c r="E4" i="137" s="1"/>
  <c r="AD35" i="72"/>
  <c r="E5" i="142" s="1"/>
  <c r="AS5" i="142" s="1"/>
  <c r="AD34" i="72"/>
  <c r="E4" i="142" s="1"/>
  <c r="AD31" i="72"/>
  <c r="E9" i="135" s="1"/>
  <c r="AD30" i="72"/>
  <c r="E8" i="135" s="1"/>
  <c r="AD29" i="72"/>
  <c r="E6" i="135" s="1"/>
  <c r="AG6" i="135" s="1"/>
  <c r="AD28" i="72"/>
  <c r="E5" i="135" s="1"/>
  <c r="AD27" i="72"/>
  <c r="E4" i="135" s="1"/>
  <c r="AD26" i="72"/>
  <c r="AD25" i="72"/>
  <c r="AD24" i="72"/>
  <c r="AD23" i="72"/>
  <c r="AD22" i="72"/>
  <c r="AD21" i="72"/>
  <c r="AD20" i="72"/>
  <c r="AD19" i="72"/>
  <c r="AD18" i="72"/>
  <c r="AD17" i="72"/>
  <c r="AD16" i="72"/>
  <c r="AD15" i="72"/>
  <c r="AD14" i="72"/>
  <c r="AD13" i="72"/>
  <c r="AD12" i="72"/>
  <c r="AD11" i="72"/>
  <c r="AD10" i="72"/>
  <c r="AD9" i="72"/>
  <c r="AD8" i="72"/>
  <c r="AD7" i="72"/>
  <c r="AE7" i="72" s="1"/>
  <c r="E18" i="59" s="1"/>
  <c r="AD5" i="72"/>
  <c r="AD4" i="72"/>
  <c r="AH52" i="1"/>
  <c r="H9" i="149" l="1"/>
  <c r="I9" i="149" s="1"/>
  <c r="G7" i="139"/>
  <c r="AH6" i="139"/>
  <c r="H6" i="139"/>
  <c r="AQ6" i="59"/>
  <c r="AC6" i="135"/>
  <c r="E7" i="135"/>
  <c r="F6" i="135" s="1"/>
  <c r="AK6" i="135"/>
  <c r="F9" i="135"/>
  <c r="AC6" i="142"/>
  <c r="E6" i="142"/>
  <c r="AG17" i="135"/>
  <c r="AH6" i="135"/>
  <c r="AS16" i="142"/>
  <c r="AS16" i="137"/>
  <c r="AT5" i="137"/>
  <c r="AE6" i="135"/>
  <c r="C8" i="149"/>
  <c r="C8" i="144"/>
  <c r="AI6" i="135"/>
  <c r="E10" i="135"/>
  <c r="F8" i="135" s="1"/>
  <c r="E6" i="137"/>
  <c r="AC5" i="137"/>
  <c r="E5" i="140"/>
  <c r="E7" i="140" s="1"/>
  <c r="AE5" i="72"/>
  <c r="AF5" i="72" s="1"/>
  <c r="AM5" i="60"/>
  <c r="AJ6" i="60"/>
  <c r="AE30" i="60" s="1"/>
  <c r="AJ9" i="60"/>
  <c r="AE33" i="60" s="1"/>
  <c r="AJ8" i="60"/>
  <c r="AE32" i="60" s="1"/>
  <c r="AJ12" i="60"/>
  <c r="AE36" i="60" s="1"/>
  <c r="AJ11" i="60"/>
  <c r="AE35" i="60" s="1"/>
  <c r="AJ5" i="60"/>
  <c r="AE29" i="60" s="1"/>
  <c r="AJ4" i="60"/>
  <c r="AJ15" i="60"/>
  <c r="AE39" i="60" s="1"/>
  <c r="AJ10" i="60"/>
  <c r="AE34" i="60" s="1"/>
  <c r="AJ13" i="60"/>
  <c r="AE37" i="60" s="1"/>
  <c r="AJ14" i="60"/>
  <c r="AE38" i="60" s="1"/>
  <c r="AE62" i="72"/>
  <c r="F11" i="134"/>
  <c r="F19" i="134"/>
  <c r="F12" i="134"/>
  <c r="F20" i="134"/>
  <c r="F5" i="134"/>
  <c r="F10" i="134"/>
  <c r="F14" i="134"/>
  <c r="F18" i="134"/>
  <c r="F22" i="134"/>
  <c r="F26" i="134"/>
  <c r="F7" i="134"/>
  <c r="F15" i="134"/>
  <c r="F23" i="134"/>
  <c r="F31" i="134"/>
  <c r="F8" i="134"/>
  <c r="F16" i="134"/>
  <c r="F24" i="134"/>
  <c r="F28" i="134"/>
  <c r="F9" i="134"/>
  <c r="F13" i="134"/>
  <c r="F17" i="134"/>
  <c r="F21" i="134"/>
  <c r="F25" i="134"/>
  <c r="D7" i="134"/>
  <c r="D11" i="134"/>
  <c r="D19" i="134"/>
  <c r="D31" i="134"/>
  <c r="D8" i="134"/>
  <c r="D12" i="134"/>
  <c r="D16" i="134"/>
  <c r="D20" i="134"/>
  <c r="D24" i="134"/>
  <c r="D9" i="134"/>
  <c r="D13" i="134"/>
  <c r="D21" i="134"/>
  <c r="D6" i="134"/>
  <c r="D10" i="134"/>
  <c r="D14" i="134"/>
  <c r="D18" i="134"/>
  <c r="D22" i="134"/>
  <c r="D26" i="134"/>
  <c r="D15" i="134"/>
  <c r="D23" i="134"/>
  <c r="D5" i="134"/>
  <c r="D17" i="134"/>
  <c r="D25" i="134"/>
  <c r="F27" i="134"/>
  <c r="F30" i="134"/>
  <c r="F29" i="134"/>
  <c r="D30" i="134"/>
  <c r="D28" i="134"/>
  <c r="D27" i="134"/>
  <c r="D29" i="134"/>
  <c r="L5" i="59"/>
  <c r="AG4" i="59" s="1"/>
  <c r="L9" i="59"/>
  <c r="AG8" i="59" s="1"/>
  <c r="AI34" i="73"/>
  <c r="AI15" i="73"/>
  <c r="AI24" i="73"/>
  <c r="AI40" i="73"/>
  <c r="AI41" i="73"/>
  <c r="AI47" i="73"/>
  <c r="AJ47" i="73" s="1"/>
  <c r="AI27" i="73"/>
  <c r="AI5" i="73"/>
  <c r="AJ5" i="73" s="1"/>
  <c r="AI10" i="73"/>
  <c r="AI30" i="73"/>
  <c r="AI36" i="73"/>
  <c r="AJ36" i="73" s="1"/>
  <c r="G10" i="59" s="1"/>
  <c r="AI44" i="73"/>
  <c r="AJ44" i="73" s="1"/>
  <c r="AE34" i="72"/>
  <c r="AF34" i="72" s="1"/>
  <c r="E9" i="59" s="1"/>
  <c r="AE52" i="72"/>
  <c r="AE55" i="72"/>
  <c r="AI21" i="73"/>
  <c r="AI58" i="73"/>
  <c r="AE30" i="72"/>
  <c r="E17" i="135" s="1"/>
  <c r="AI62" i="73"/>
  <c r="AI9" i="73"/>
  <c r="AI13" i="73"/>
  <c r="AI51" i="73"/>
  <c r="AI61" i="73"/>
  <c r="AI7" i="73"/>
  <c r="AE9" i="72"/>
  <c r="E19" i="59" s="1"/>
  <c r="AE27" i="72"/>
  <c r="E16" i="135" s="1"/>
  <c r="AE36" i="72"/>
  <c r="AF36" i="72" s="1"/>
  <c r="AE44" i="72"/>
  <c r="AE51" i="72"/>
  <c r="AE21" i="72"/>
  <c r="E23" i="59" s="1"/>
  <c r="AE24" i="72"/>
  <c r="E24" i="59" s="1"/>
  <c r="AE40" i="72"/>
  <c r="AE47" i="72"/>
  <c r="AF47" i="72" s="1"/>
  <c r="AG40" i="72" s="1"/>
  <c r="E6" i="60" s="1"/>
  <c r="AE41" i="72"/>
  <c r="AE58" i="72"/>
  <c r="AE68" i="72"/>
  <c r="AE13" i="72"/>
  <c r="E21" i="59" s="1"/>
  <c r="AE10" i="72"/>
  <c r="E20" i="59" s="1"/>
  <c r="AE15" i="72"/>
  <c r="E22" i="59" s="1"/>
  <c r="AE61" i="72"/>
  <c r="AH16" i="139" l="1"/>
  <c r="AI6" i="139"/>
  <c r="H4" i="139"/>
  <c r="H5" i="139"/>
  <c r="AE5" i="60"/>
  <c r="E9" i="60"/>
  <c r="F6" i="60" s="1"/>
  <c r="F23" i="59"/>
  <c r="F21" i="59"/>
  <c r="F19" i="59"/>
  <c r="F18" i="59"/>
  <c r="G5" i="59"/>
  <c r="AK5" i="73"/>
  <c r="AY6" i="59"/>
  <c r="BC6" i="59"/>
  <c r="AI17" i="135"/>
  <c r="AJ6" i="135" s="1"/>
  <c r="AE17" i="135"/>
  <c r="AF6" i="135" s="1"/>
  <c r="AW4" i="142"/>
  <c r="AT14" i="142"/>
  <c r="AT6" i="142"/>
  <c r="AT10" i="142"/>
  <c r="AT7" i="142"/>
  <c r="AT4" i="142"/>
  <c r="AT15" i="142"/>
  <c r="AT8" i="142"/>
  <c r="AT11" i="142"/>
  <c r="AT12" i="142"/>
  <c r="AT9" i="142"/>
  <c r="AT13" i="142"/>
  <c r="AQ5" i="142"/>
  <c r="AC17" i="142"/>
  <c r="AD6" i="142"/>
  <c r="AU6" i="59"/>
  <c r="BA6" i="59"/>
  <c r="F16" i="135"/>
  <c r="F18" i="135" s="1"/>
  <c r="E18" i="135"/>
  <c r="F17" i="135" s="1"/>
  <c r="AQ5" i="137"/>
  <c r="AC16" i="137"/>
  <c r="AD5" i="137" s="1"/>
  <c r="K8" i="144"/>
  <c r="S7" i="144" s="1"/>
  <c r="M8" i="144"/>
  <c r="T7" i="144" s="1"/>
  <c r="G8" i="144"/>
  <c r="Q7" i="144" s="1"/>
  <c r="I8" i="144"/>
  <c r="R7" i="144" s="1"/>
  <c r="E8" i="144"/>
  <c r="P7" i="144" s="1"/>
  <c r="AC17" i="135"/>
  <c r="AD6" i="135" s="1"/>
  <c r="AW6" i="59"/>
  <c r="AS6" i="59"/>
  <c r="G8" i="149"/>
  <c r="I8" i="149"/>
  <c r="E8" i="149"/>
  <c r="AW4" i="137"/>
  <c r="AT6" i="137"/>
  <c r="AT7" i="137"/>
  <c r="AT8" i="137"/>
  <c r="AT4" i="137"/>
  <c r="AT10" i="137"/>
  <c r="AT14" i="137"/>
  <c r="AT15" i="137"/>
  <c r="AT12" i="137"/>
  <c r="AT11" i="137"/>
  <c r="AT9" i="137"/>
  <c r="AT13" i="137"/>
  <c r="AH8" i="135"/>
  <c r="AH16" i="135"/>
  <c r="AH12" i="135"/>
  <c r="AH9" i="135"/>
  <c r="AH14" i="135"/>
  <c r="AH10" i="135"/>
  <c r="AH15" i="135"/>
  <c r="AH13" i="135"/>
  <c r="AH5" i="135"/>
  <c r="AG23" i="135"/>
  <c r="AH7" i="135"/>
  <c r="AH11" i="135"/>
  <c r="AK17" i="135"/>
  <c r="AL6" i="135"/>
  <c r="F10" i="135"/>
  <c r="F5" i="135"/>
  <c r="AT5" i="142"/>
  <c r="F4" i="135"/>
  <c r="F7" i="135" s="1"/>
  <c r="AQ17" i="59"/>
  <c r="AR6" i="59" s="1"/>
  <c r="AE28" i="60"/>
  <c r="AJ16" i="60"/>
  <c r="AF58" i="72"/>
  <c r="AG58" i="72" s="1"/>
  <c r="F32" i="134"/>
  <c r="G29" i="134" s="1"/>
  <c r="D32" i="134"/>
  <c r="E29" i="134" s="1"/>
  <c r="G6" i="59"/>
  <c r="AK51" i="73"/>
  <c r="AJ58" i="73"/>
  <c r="AK58" i="73" s="1"/>
  <c r="AF27" i="72"/>
  <c r="AF7" i="72"/>
  <c r="E6" i="59" s="1"/>
  <c r="E10" i="59"/>
  <c r="AJ40" i="73"/>
  <c r="AJ27" i="73"/>
  <c r="G7" i="59" s="1"/>
  <c r="AJ34" i="73"/>
  <c r="G9" i="59" s="1"/>
  <c r="E5" i="59"/>
  <c r="N7" i="59"/>
  <c r="AH6" i="59" s="1"/>
  <c r="N10" i="59"/>
  <c r="AH9" i="59" s="1"/>
  <c r="N6" i="59"/>
  <c r="AH5" i="59" s="1"/>
  <c r="N8" i="59"/>
  <c r="AH7" i="59" s="1"/>
  <c r="L7" i="59"/>
  <c r="AG6" i="59" s="1"/>
  <c r="L10" i="59"/>
  <c r="AG9" i="59" s="1"/>
  <c r="L6" i="59"/>
  <c r="AG5" i="59" s="1"/>
  <c r="L8" i="59"/>
  <c r="AG7" i="59" s="1"/>
  <c r="N5" i="59"/>
  <c r="AH69" i="1"/>
  <c r="AH68" i="1"/>
  <c r="AH67" i="1"/>
  <c r="AH66" i="1"/>
  <c r="AH65" i="1"/>
  <c r="AH64" i="1"/>
  <c r="AH63" i="1"/>
  <c r="AH62" i="1"/>
  <c r="AH61" i="1"/>
  <c r="AH60" i="1"/>
  <c r="AH59" i="1"/>
  <c r="AH58" i="1"/>
  <c r="AH55" i="1"/>
  <c r="AH51" i="1"/>
  <c r="AH44" i="1"/>
  <c r="AH45" i="1"/>
  <c r="AH46" i="1"/>
  <c r="AH47" i="1"/>
  <c r="AH48" i="1"/>
  <c r="AH41" i="1"/>
  <c r="AH42" i="1"/>
  <c r="AH43" i="1"/>
  <c r="AH40" i="1"/>
  <c r="H7" i="139" l="1"/>
  <c r="AI12" i="139"/>
  <c r="AI4" i="139"/>
  <c r="AL5" i="139"/>
  <c r="AI7" i="139"/>
  <c r="AI8" i="139"/>
  <c r="AI11" i="139"/>
  <c r="AI13" i="139"/>
  <c r="AI10" i="139"/>
  <c r="AI15" i="139"/>
  <c r="AI9" i="139"/>
  <c r="AI5" i="139"/>
  <c r="AI14" i="139"/>
  <c r="F7" i="60"/>
  <c r="F8" i="60"/>
  <c r="F24" i="59"/>
  <c r="AD24" i="59" s="1"/>
  <c r="F22" i="59"/>
  <c r="F20" i="59"/>
  <c r="F25" i="59" s="1"/>
  <c r="AU17" i="59"/>
  <c r="AV6" i="59" s="1"/>
  <c r="AD18" i="59"/>
  <c r="AG25" i="135"/>
  <c r="AL11" i="135"/>
  <c r="AL15" i="135"/>
  <c r="AL7" i="135"/>
  <c r="AL13" i="135"/>
  <c r="AL8" i="135"/>
  <c r="AL16" i="135"/>
  <c r="AL12" i="135"/>
  <c r="AL9" i="135"/>
  <c r="AL5" i="135"/>
  <c r="AL10" i="135"/>
  <c r="AL14" i="135"/>
  <c r="AH17" i="135"/>
  <c r="AT16" i="137"/>
  <c r="AD19" i="59"/>
  <c r="AD10" i="137"/>
  <c r="AD7" i="137"/>
  <c r="AD15" i="137"/>
  <c r="AD13" i="137"/>
  <c r="AD12" i="137"/>
  <c r="AD9" i="137"/>
  <c r="AD4" i="137"/>
  <c r="AD6" i="137"/>
  <c r="AD14" i="137"/>
  <c r="AD11" i="137"/>
  <c r="AD8" i="137"/>
  <c r="AD23" i="59"/>
  <c r="AF12" i="135"/>
  <c r="AG22" i="135"/>
  <c r="AF8" i="135"/>
  <c r="AF9" i="135"/>
  <c r="AF14" i="135"/>
  <c r="AF10" i="135"/>
  <c r="AF16" i="135"/>
  <c r="AF13" i="135"/>
  <c r="AF5" i="135"/>
  <c r="AF7" i="135"/>
  <c r="AF15" i="135"/>
  <c r="AF11" i="135"/>
  <c r="BC17" i="59"/>
  <c r="AS17" i="59"/>
  <c r="AT6" i="59" s="1"/>
  <c r="AD11" i="135"/>
  <c r="AD8" i="135"/>
  <c r="AD13" i="135"/>
  <c r="AD16" i="135"/>
  <c r="AD14" i="135"/>
  <c r="AD9" i="135"/>
  <c r="AG21" i="135"/>
  <c r="AD10" i="135"/>
  <c r="AD12" i="135"/>
  <c r="AD5" i="135"/>
  <c r="AD7" i="135"/>
  <c r="AD15" i="135"/>
  <c r="AQ16" i="137"/>
  <c r="BA17" i="59"/>
  <c r="BB6" i="59" s="1"/>
  <c r="AD5" i="142"/>
  <c r="AD7" i="142"/>
  <c r="AD15" i="142"/>
  <c r="AD12" i="142"/>
  <c r="AD8" i="142"/>
  <c r="AD13" i="142"/>
  <c r="AD9" i="142"/>
  <c r="AD14" i="142"/>
  <c r="AD11" i="142"/>
  <c r="AD16" i="142"/>
  <c r="AD10" i="142"/>
  <c r="AT16" i="142"/>
  <c r="AG24" i="135"/>
  <c r="AJ10" i="135"/>
  <c r="AJ14" i="135"/>
  <c r="AJ15" i="135"/>
  <c r="AJ12" i="135"/>
  <c r="AJ5" i="135"/>
  <c r="AJ13" i="135"/>
  <c r="AJ16" i="135"/>
  <c r="AJ7" i="135"/>
  <c r="AJ11" i="135"/>
  <c r="AJ8" i="135"/>
  <c r="AJ9" i="135"/>
  <c r="AD22" i="59"/>
  <c r="AW17" i="59"/>
  <c r="AX6" i="59" s="1"/>
  <c r="AV21" i="59"/>
  <c r="AR10" i="59"/>
  <c r="AR14" i="59"/>
  <c r="AR7" i="59"/>
  <c r="AR11" i="59"/>
  <c r="AR15" i="59"/>
  <c r="AR8" i="59"/>
  <c r="AR12" i="59"/>
  <c r="AR16" i="59"/>
  <c r="AR9" i="59"/>
  <c r="AR13" i="59"/>
  <c r="AR5" i="59"/>
  <c r="AD21" i="59"/>
  <c r="AD20" i="59"/>
  <c r="AQ16" i="142"/>
  <c r="AR5" i="142" s="1"/>
  <c r="AZ6" i="59"/>
  <c r="AG5" i="72"/>
  <c r="AH5" i="72" s="1"/>
  <c r="G11" i="59"/>
  <c r="H5" i="59" s="1"/>
  <c r="G15" i="134"/>
  <c r="G14" i="134"/>
  <c r="G12" i="134"/>
  <c r="G10" i="134"/>
  <c r="G8" i="134"/>
  <c r="G6" i="134"/>
  <c r="G18" i="134"/>
  <c r="G9" i="134"/>
  <c r="G17" i="134"/>
  <c r="G16" i="134"/>
  <c r="G13" i="134"/>
  <c r="G11" i="134"/>
  <c r="G7" i="134"/>
  <c r="G20" i="134"/>
  <c r="G24" i="134"/>
  <c r="G28" i="134"/>
  <c r="G19" i="134"/>
  <c r="G23" i="134"/>
  <c r="G27" i="134"/>
  <c r="G31" i="134"/>
  <c r="G22" i="134"/>
  <c r="G21" i="134"/>
  <c r="G26" i="134"/>
  <c r="G30" i="134"/>
  <c r="G25" i="134"/>
  <c r="G5" i="134"/>
  <c r="E15" i="134"/>
  <c r="E5" i="134"/>
  <c r="E9" i="134"/>
  <c r="E19" i="134"/>
  <c r="E20" i="134"/>
  <c r="E26" i="134"/>
  <c r="E31" i="134"/>
  <c r="E10" i="134"/>
  <c r="E28" i="134"/>
  <c r="E14" i="134"/>
  <c r="E18" i="134"/>
  <c r="E8" i="134"/>
  <c r="E12" i="134"/>
  <c r="E27" i="134"/>
  <c r="E24" i="134"/>
  <c r="E16" i="134"/>
  <c r="E6" i="134"/>
  <c r="E23" i="134"/>
  <c r="E21" i="134"/>
  <c r="E30" i="134"/>
  <c r="E13" i="134"/>
  <c r="E17" i="134"/>
  <c r="E7" i="134"/>
  <c r="E11" i="134"/>
  <c r="E25" i="134"/>
  <c r="E22" i="134"/>
  <c r="L11" i="59"/>
  <c r="E7" i="59"/>
  <c r="AK40" i="73"/>
  <c r="G6" i="60" s="1"/>
  <c r="I11" i="59"/>
  <c r="J9" i="59" s="1"/>
  <c r="AF8" i="59" s="1"/>
  <c r="AI51" i="1"/>
  <c r="AI61" i="1"/>
  <c r="AI47" i="1"/>
  <c r="AJ47" i="1" s="1"/>
  <c r="AI62" i="1"/>
  <c r="AI58" i="1"/>
  <c r="AI68" i="1"/>
  <c r="N11" i="59"/>
  <c r="AH4" i="59"/>
  <c r="AI40" i="1"/>
  <c r="AI41" i="1"/>
  <c r="AI44" i="1"/>
  <c r="AJ44" i="1" s="1"/>
  <c r="AI55" i="1"/>
  <c r="AH4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5" i="1"/>
  <c r="AH36" i="1"/>
  <c r="AH37" i="1"/>
  <c r="AH6" i="1"/>
  <c r="C6" i="140" s="1"/>
  <c r="AH5" i="1"/>
  <c r="C5" i="140" s="1"/>
  <c r="AE6" i="60" l="1"/>
  <c r="AE16" i="60" s="1"/>
  <c r="AF7" i="60" s="1"/>
  <c r="AC31" i="60" s="1"/>
  <c r="G9" i="60"/>
  <c r="AI16" i="139"/>
  <c r="AF17" i="135"/>
  <c r="AD17" i="142"/>
  <c r="AZ8" i="59"/>
  <c r="AZ16" i="59"/>
  <c r="AZ13" i="59"/>
  <c r="AZ10" i="59"/>
  <c r="AZ7" i="59"/>
  <c r="AZ15" i="59"/>
  <c r="AZ5" i="59"/>
  <c r="AZ12" i="59"/>
  <c r="AZ9" i="59"/>
  <c r="AZ14" i="59"/>
  <c r="AZ11" i="59"/>
  <c r="AX10" i="59"/>
  <c r="AX14" i="59"/>
  <c r="AX7" i="59"/>
  <c r="AX11" i="59"/>
  <c r="AX15" i="59"/>
  <c r="AX8" i="59"/>
  <c r="AX12" i="59"/>
  <c r="AX16" i="59"/>
  <c r="AX9" i="59"/>
  <c r="AX13" i="59"/>
  <c r="AX5" i="59"/>
  <c r="BB7" i="59"/>
  <c r="BB14" i="59"/>
  <c r="BB9" i="59"/>
  <c r="BB12" i="59"/>
  <c r="BB15" i="59"/>
  <c r="BB5" i="59"/>
  <c r="BB10" i="59"/>
  <c r="BB13" i="59"/>
  <c r="BB16" i="59"/>
  <c r="BB8" i="59"/>
  <c r="BB11" i="59"/>
  <c r="AG26" i="135"/>
  <c r="AV22" i="59"/>
  <c r="AT7" i="59"/>
  <c r="AT15" i="59"/>
  <c r="AT12" i="59"/>
  <c r="AT9" i="59"/>
  <c r="AT14" i="59"/>
  <c r="AT11" i="59"/>
  <c r="AT8" i="59"/>
  <c r="AT16" i="59"/>
  <c r="AT13" i="59"/>
  <c r="AT10" i="59"/>
  <c r="AT5" i="59"/>
  <c r="AD16" i="137"/>
  <c r="AL17" i="135"/>
  <c r="AW3" i="137"/>
  <c r="AR11" i="137"/>
  <c r="AR7" i="137"/>
  <c r="AR13" i="137"/>
  <c r="AR8" i="137"/>
  <c r="AR15" i="137"/>
  <c r="AR10" i="137"/>
  <c r="AR12" i="137"/>
  <c r="AR14" i="137"/>
  <c r="AR6" i="137"/>
  <c r="AR4" i="137"/>
  <c r="AR9" i="137"/>
  <c r="BD8" i="59"/>
  <c r="BD16" i="59"/>
  <c r="BD13" i="59"/>
  <c r="BD10" i="59"/>
  <c r="BD7" i="59"/>
  <c r="BD15" i="59"/>
  <c r="BD12" i="59"/>
  <c r="BD9" i="59"/>
  <c r="BD5" i="59"/>
  <c r="BD14" i="59"/>
  <c r="BD11" i="59"/>
  <c r="AR4" i="142"/>
  <c r="AR15" i="142"/>
  <c r="AR10" i="142"/>
  <c r="AR8" i="142"/>
  <c r="AR9" i="142"/>
  <c r="AR11" i="142"/>
  <c r="AR6" i="142"/>
  <c r="AR12" i="142"/>
  <c r="AR7" i="142"/>
  <c r="AR13" i="142"/>
  <c r="AW3" i="142"/>
  <c r="AR14" i="142"/>
  <c r="AJ17" i="135"/>
  <c r="AR5" i="137"/>
  <c r="AD17" i="135"/>
  <c r="BD6" i="59"/>
  <c r="AV23" i="59"/>
  <c r="AV10" i="59"/>
  <c r="AV7" i="59"/>
  <c r="AV15" i="59"/>
  <c r="AV12" i="59"/>
  <c r="AV9" i="59"/>
  <c r="AV14" i="59"/>
  <c r="AV11" i="59"/>
  <c r="AV5" i="59"/>
  <c r="AV8" i="59"/>
  <c r="AV16" i="59"/>
  <c r="AV13" i="59"/>
  <c r="C7" i="140"/>
  <c r="D5" i="140" s="1"/>
  <c r="H8" i="59"/>
  <c r="AE7" i="59" s="1"/>
  <c r="H7" i="59"/>
  <c r="AE6" i="59" s="1"/>
  <c r="H9" i="59"/>
  <c r="AE8" i="59" s="1"/>
  <c r="B29" i="134"/>
  <c r="B25" i="134"/>
  <c r="B21" i="134"/>
  <c r="B17" i="134"/>
  <c r="B13" i="134"/>
  <c r="B5" i="134"/>
  <c r="B28" i="134"/>
  <c r="B24" i="134"/>
  <c r="B20" i="134"/>
  <c r="B16" i="134"/>
  <c r="B12" i="134"/>
  <c r="B8" i="134"/>
  <c r="B6" i="134"/>
  <c r="B31" i="134"/>
  <c r="B27" i="134"/>
  <c r="B23" i="134"/>
  <c r="B19" i="134"/>
  <c r="B15" i="134"/>
  <c r="B11" i="134"/>
  <c r="B7" i="134"/>
  <c r="B30" i="134"/>
  <c r="B26" i="134"/>
  <c r="B22" i="134"/>
  <c r="B18" i="134"/>
  <c r="B14" i="134"/>
  <c r="B10" i="134"/>
  <c r="B9" i="134"/>
  <c r="H10" i="59"/>
  <c r="AE9" i="59" s="1"/>
  <c r="H6" i="59"/>
  <c r="AE5" i="59" s="1"/>
  <c r="G32" i="134"/>
  <c r="AL5" i="73"/>
  <c r="E32" i="134"/>
  <c r="P11" i="59"/>
  <c r="T11" i="59"/>
  <c r="V11" i="59"/>
  <c r="X11" i="59"/>
  <c r="Z11" i="59"/>
  <c r="AI34" i="1"/>
  <c r="J10" i="59"/>
  <c r="AF9" i="59" s="1"/>
  <c r="J7" i="59"/>
  <c r="AF6" i="59" s="1"/>
  <c r="J5" i="59"/>
  <c r="J8" i="59"/>
  <c r="AF7" i="59" s="1"/>
  <c r="J6" i="59"/>
  <c r="AF5" i="59" s="1"/>
  <c r="AE4" i="59"/>
  <c r="E11" i="59"/>
  <c r="F9" i="59" s="1"/>
  <c r="AD8" i="59" s="1"/>
  <c r="AI9" i="1"/>
  <c r="AJ58" i="1"/>
  <c r="AJ51" i="1"/>
  <c r="AJ40" i="1"/>
  <c r="AI36" i="1"/>
  <c r="C10" i="59" s="1"/>
  <c r="AI27" i="1"/>
  <c r="AI24" i="1"/>
  <c r="AI10" i="1"/>
  <c r="AI5" i="1"/>
  <c r="AI30" i="1"/>
  <c r="AI21" i="1"/>
  <c r="AI15" i="1"/>
  <c r="AI7" i="1"/>
  <c r="AI13" i="1"/>
  <c r="AF9" i="60" l="1"/>
  <c r="AC33" i="60" s="1"/>
  <c r="AF15" i="60"/>
  <c r="AC39" i="60" s="1"/>
  <c r="AF11" i="60"/>
  <c r="AC35" i="60" s="1"/>
  <c r="AF10" i="60"/>
  <c r="AC34" i="60" s="1"/>
  <c r="AF6" i="60"/>
  <c r="AC30" i="60" s="1"/>
  <c r="AF5" i="60"/>
  <c r="AC29" i="60" s="1"/>
  <c r="AF14" i="60"/>
  <c r="AC38" i="60" s="1"/>
  <c r="H8" i="60"/>
  <c r="H7" i="60"/>
  <c r="AF8" i="60"/>
  <c r="AC32" i="60" s="1"/>
  <c r="AM3" i="60"/>
  <c r="AF12" i="60"/>
  <c r="AC36" i="60" s="1"/>
  <c r="AF4" i="60"/>
  <c r="AF13" i="60"/>
  <c r="AC37" i="60" s="1"/>
  <c r="H6" i="60"/>
  <c r="AT17" i="59"/>
  <c r="AV17" i="59"/>
  <c r="AX17" i="59"/>
  <c r="BD17" i="59"/>
  <c r="AR16" i="142"/>
  <c r="BB17" i="59"/>
  <c r="AR16" i="137"/>
  <c r="AZ17" i="59"/>
  <c r="J11" i="59"/>
  <c r="H11" i="59"/>
  <c r="L9" i="60"/>
  <c r="N9" i="60"/>
  <c r="B32" i="134"/>
  <c r="C5" i="134" s="1"/>
  <c r="AK58" i="1"/>
  <c r="AF4" i="59"/>
  <c r="F5" i="59"/>
  <c r="F10" i="59"/>
  <c r="AD9" i="59" s="1"/>
  <c r="F7" i="59"/>
  <c r="AD6" i="59" s="1"/>
  <c r="F8" i="59"/>
  <c r="AD7" i="59" s="1"/>
  <c r="F6" i="59"/>
  <c r="AD5" i="59" s="1"/>
  <c r="AK51" i="1"/>
  <c r="C6" i="59"/>
  <c r="AJ34" i="1"/>
  <c r="C9" i="59" s="1"/>
  <c r="AJ27" i="1"/>
  <c r="C7" i="59" s="1"/>
  <c r="AJ5" i="1"/>
  <c r="C5" i="59" s="1"/>
  <c r="AF16" i="60" l="1"/>
  <c r="AC28" i="60"/>
  <c r="F11" i="59"/>
  <c r="C6" i="134"/>
  <c r="C27" i="134"/>
  <c r="C21" i="134"/>
  <c r="C22" i="134"/>
  <c r="C30" i="134"/>
  <c r="C15" i="134"/>
  <c r="C7" i="134"/>
  <c r="C28" i="134"/>
  <c r="C14" i="134"/>
  <c r="C16" i="134"/>
  <c r="C19" i="134"/>
  <c r="C9" i="134"/>
  <c r="C24" i="134"/>
  <c r="C26" i="134"/>
  <c r="C11" i="134"/>
  <c r="C17" i="134"/>
  <c r="C31" i="134"/>
  <c r="C20" i="134"/>
  <c r="C25" i="134"/>
  <c r="C8" i="134"/>
  <c r="C10" i="134"/>
  <c r="C13" i="134"/>
  <c r="C23" i="134"/>
  <c r="C29" i="134"/>
  <c r="C12" i="134"/>
  <c r="C18" i="134"/>
  <c r="AD4" i="59"/>
  <c r="C11" i="59"/>
  <c r="AK5" i="1"/>
  <c r="AL5" i="1" s="1"/>
  <c r="F9" i="60" l="1"/>
  <c r="J9" i="60"/>
  <c r="H9" i="60"/>
  <c r="C32" i="134"/>
  <c r="D8" i="59"/>
  <c r="AC7" i="59" s="1"/>
  <c r="D9" i="59"/>
  <c r="AC8" i="59" s="1"/>
  <c r="D5" i="59"/>
  <c r="D6" i="59"/>
  <c r="AC5" i="59" s="1"/>
  <c r="D7" i="59"/>
  <c r="AC6" i="59" s="1"/>
  <c r="D10" i="59"/>
  <c r="AC9" i="59" s="1"/>
  <c r="AC4" i="59" l="1"/>
  <c r="D11" i="59"/>
  <c r="D9" i="60" l="1"/>
  <c r="Z5" i="137" l="1"/>
  <c r="Z4" i="137"/>
  <c r="D4" i="137"/>
  <c r="D6" i="137" s="1"/>
  <c r="D5" i="137"/>
  <c r="F5" i="137"/>
  <c r="F4" i="137"/>
  <c r="H5" i="137"/>
  <c r="H4" i="137"/>
  <c r="J5" i="137"/>
  <c r="J4" i="137"/>
  <c r="L5" i="137"/>
  <c r="L4" i="137"/>
  <c r="N5" i="137"/>
  <c r="N4" i="137"/>
  <c r="P5" i="137"/>
  <c r="P4" i="137"/>
  <c r="R5" i="137"/>
  <c r="R4" i="137"/>
  <c r="T5" i="137"/>
  <c r="T4" i="137"/>
  <c r="V5" i="137"/>
  <c r="V4" i="137"/>
  <c r="X5" i="137"/>
  <c r="X4" i="137"/>
  <c r="D5" i="136"/>
  <c r="D4" i="136"/>
  <c r="J5" i="136"/>
  <c r="N5" i="136"/>
  <c r="R5" i="136"/>
  <c r="V5" i="136"/>
  <c r="Z5" i="136"/>
  <c r="H5" i="136"/>
  <c r="H4" i="136"/>
  <c r="L5" i="136"/>
  <c r="L4" i="136"/>
  <c r="P5" i="136"/>
  <c r="T5" i="136"/>
  <c r="X5" i="136"/>
  <c r="J4" i="136"/>
  <c r="N4" i="136"/>
  <c r="Z4" i="136"/>
  <c r="D6" i="140"/>
  <c r="D7" i="140" s="1"/>
  <c r="P6" i="140"/>
  <c r="H6" i="140"/>
  <c r="T6" i="140"/>
  <c r="X6" i="140"/>
  <c r="F6" i="140"/>
  <c r="F5" i="140"/>
  <c r="N6" i="140"/>
  <c r="R6" i="140"/>
  <c r="V5" i="140"/>
  <c r="V6" i="140"/>
  <c r="H5" i="140"/>
  <c r="X5" i="140"/>
  <c r="J6" i="140"/>
  <c r="J5" i="140"/>
  <c r="Z5" i="140"/>
  <c r="Z6" i="140"/>
  <c r="N5" i="140"/>
  <c r="L6" i="140"/>
  <c r="L5" i="140"/>
  <c r="T5" i="140"/>
  <c r="R5" i="140"/>
  <c r="P5" i="140"/>
  <c r="N7" i="140" l="1"/>
  <c r="J7" i="140"/>
  <c r="H7" i="140"/>
  <c r="V7" i="140"/>
  <c r="L7" i="140"/>
  <c r="P7" i="140"/>
  <c r="R7" i="140"/>
  <c r="X7" i="140"/>
  <c r="T7" i="140"/>
  <c r="Z7" i="140"/>
  <c r="F7" i="140"/>
  <c r="D5" i="142" l="1"/>
  <c r="D4" i="142"/>
  <c r="D6" i="142"/>
  <c r="F5" i="142"/>
  <c r="F4" i="142"/>
  <c r="F6" i="142" l="1"/>
  <c r="J5" i="142"/>
  <c r="N5" i="142"/>
  <c r="V5" i="142"/>
  <c r="H5" i="142"/>
  <c r="J4" i="142"/>
  <c r="J6" i="142" s="1"/>
  <c r="P5" i="142"/>
  <c r="P4" i="142"/>
  <c r="P6" i="142" s="1"/>
  <c r="T6" i="142"/>
  <c r="X6" i="142"/>
  <c r="L6" i="142"/>
  <c r="H4" i="142"/>
  <c r="H6" i="142" s="1"/>
  <c r="N4" i="142"/>
  <c r="N6" i="142" s="1"/>
  <c r="R6" i="142"/>
  <c r="V4" i="142"/>
  <c r="V6" i="142" s="1"/>
  <c r="Z6" i="142"/>
  <c r="R6" i="137"/>
  <c r="L6" i="136"/>
  <c r="P6" i="137"/>
  <c r="J6" i="136"/>
  <c r="X6" i="137"/>
  <c r="F6" i="137"/>
  <c r="L6" i="137"/>
  <c r="H6" i="137"/>
  <c r="T6" i="137"/>
  <c r="F5" i="136"/>
  <c r="M6" i="136"/>
  <c r="D6" i="136"/>
  <c r="I6" i="136"/>
  <c r="Y6" i="136"/>
  <c r="V6" i="137"/>
  <c r="J6" i="137"/>
  <c r="O6" i="136"/>
  <c r="P4" i="136"/>
  <c r="P6" i="136"/>
  <c r="G6" i="136"/>
  <c r="N6" i="136"/>
  <c r="W6" i="136"/>
  <c r="X4" i="136"/>
  <c r="X6" i="136"/>
  <c r="N6" i="137"/>
  <c r="S6" i="136"/>
  <c r="T4" i="136"/>
  <c r="T6" i="136"/>
  <c r="U6" i="136"/>
  <c r="V4" i="136"/>
  <c r="V6" i="136"/>
  <c r="C6" i="136"/>
  <c r="Z6" i="136"/>
  <c r="Q6" i="136"/>
  <c r="R4" i="136"/>
  <c r="R6" i="136"/>
  <c r="H6" i="136"/>
  <c r="E6" i="136"/>
  <c r="F4" i="136"/>
  <c r="F6" i="136"/>
  <c r="K6" i="136"/>
</calcChain>
</file>

<file path=xl/sharedStrings.xml><?xml version="1.0" encoding="utf-8"?>
<sst xmlns="http://schemas.openxmlformats.org/spreadsheetml/2006/main" count="6050" uniqueCount="526">
  <si>
    <t>Manual A</t>
  </si>
  <si>
    <t>Categoria</t>
  </si>
  <si>
    <t>Subcategoria</t>
  </si>
  <si>
    <t>Indicadores</t>
  </si>
  <si>
    <t>1.3. Destinatários</t>
  </si>
  <si>
    <t>1.3.1. Internos à escola</t>
  </si>
  <si>
    <t>4.1.1.4. O professor</t>
  </si>
  <si>
    <t xml:space="preserve">
 PP.
</t>
  </si>
  <si>
    <t>1.3.1.1. Professor</t>
  </si>
  <si>
    <t>1.3.1.2. Turma</t>
  </si>
  <si>
    <t>4.1.1. Intervenientes na  revisão</t>
  </si>
  <si>
    <t>1.3.2.Externos à escola</t>
  </si>
  <si>
    <t>1.1. Tema</t>
  </si>
  <si>
    <t>2.1.2.2. Texto escrito</t>
  </si>
  <si>
    <t>2.1.2.5. Esquema</t>
  </si>
  <si>
    <t>1. Ação sobre o contexto de produção</t>
  </si>
  <si>
    <t>4.1.1.3. A turma</t>
  </si>
  <si>
    <t>4.1.1.2. Os  pares/grupos</t>
  </si>
  <si>
    <t xml:space="preserve">4.1.3.1. Respeito pelo tema </t>
  </si>
  <si>
    <t>1.2.8.2. Texto dramático</t>
  </si>
  <si>
    <t>1.2.1. Dialogar</t>
  </si>
  <si>
    <t>1.2.3. Descrever</t>
  </si>
  <si>
    <t>1.2.3.1. Retrato físico e/ou psicológico</t>
  </si>
  <si>
    <t>1.2.3.2. Espaços</t>
  </si>
  <si>
    <t>1.2.4.1. Comentário</t>
  </si>
  <si>
    <t>1.2.4.2. Texto de opinião</t>
  </si>
  <si>
    <t>1.2.6. Reformular, reinterpretar, resumir</t>
  </si>
  <si>
    <t>1.2.6.1. Paráfrase</t>
  </si>
  <si>
    <t>1.2.6. 2. Reconto</t>
  </si>
  <si>
    <t xml:space="preserve">1.2.8.3.Texto poético </t>
  </si>
  <si>
    <t xml:space="preserve">1.2.8.1. Texto narrativo </t>
  </si>
  <si>
    <t>1.2.5.1. Receita de culinária</t>
  </si>
  <si>
    <t>1.2.1.1. Guião de entrevista</t>
  </si>
  <si>
    <t>4.1.3.3. Estrutura adequada ao tipo  de texto</t>
  </si>
  <si>
    <t xml:space="preserve">1.2.6.3. Resumo           </t>
  </si>
  <si>
    <t>1.2.2. Expor</t>
  </si>
  <si>
    <t>1.3.1.3. Comunidade escolar</t>
  </si>
  <si>
    <t>4.1.3.Objeto de análise e reflexão (condensar, suprimir, reordenar, reescrever)</t>
  </si>
  <si>
    <t>1.2.5.5. Anúncio</t>
  </si>
  <si>
    <t>4.1.3.5.  Pontuação</t>
  </si>
  <si>
    <t>1.2.1.2. Outros textos conversacionais  (criar diálogos na narrativa)</t>
  </si>
  <si>
    <t>1.2.5. Dar instruções; persuadir</t>
  </si>
  <si>
    <t>1.2.5.6. Convite</t>
  </si>
  <si>
    <t>2.1.2.3. Gráficos</t>
  </si>
  <si>
    <r>
      <t>2.1.2.4.</t>
    </r>
    <r>
      <rPr>
        <sz val="10"/>
        <color rgb="FFFF0000"/>
        <rFont val="Times New Roman"/>
        <family val="1"/>
      </rPr>
      <t xml:space="preserve"> </t>
    </r>
    <r>
      <rPr>
        <sz val="10"/>
        <rFont val="Times New Roman"/>
        <family val="1"/>
      </rPr>
      <t>Imagens</t>
    </r>
  </si>
  <si>
    <t>2.1.2.1.  Discursos  orais</t>
  </si>
  <si>
    <t xml:space="preserve">2.1. Ativação do conteúdo temático </t>
  </si>
  <si>
    <t>2.1.2. A partir de fontes externas</t>
  </si>
  <si>
    <r>
      <t>1.2.4</t>
    </r>
    <r>
      <rPr>
        <sz val="10"/>
        <color rgb="FFFF0000"/>
        <rFont val="Times New Roman"/>
        <family val="1"/>
      </rPr>
      <t>.</t>
    </r>
    <r>
      <rPr>
        <sz val="10"/>
        <rFont val="Times New Roman"/>
        <family val="1"/>
      </rPr>
      <t>Comentar, criticar</t>
    </r>
  </si>
  <si>
    <t>1.3.2.2. Comunidade extra residência (nacional, internacional)</t>
  </si>
  <si>
    <t>1.2.2.1. Exposição</t>
  </si>
  <si>
    <t>4.1. Revisão / avaliação  do texto</t>
  </si>
  <si>
    <t xml:space="preserve">2.2. Explicitação da informação  </t>
  </si>
  <si>
    <t xml:space="preserve">4.1.2.1. Gramática, prontuário, dicionário, processador de texto </t>
  </si>
  <si>
    <t>4.1.2. Instrumentos de apoio à escrita</t>
  </si>
  <si>
    <t>4.1.2.2. Critérios de avaliação</t>
  </si>
  <si>
    <t>4.1.4. Controlo</t>
  </si>
  <si>
    <t>1.1.1. Funcionalidade do tema</t>
  </si>
  <si>
    <t>1.1.1.1.Resolução de problemas do quotidiano</t>
  </si>
  <si>
    <t xml:space="preserve">2.1.1. A partir de  fontes interna  </t>
  </si>
  <si>
    <t>2.1.1.1. Recurso à memória/atenção</t>
  </si>
  <si>
    <t xml:space="preserve">3.1.1. Coerência </t>
  </si>
  <si>
    <t>3.1.2.1.  Lexical</t>
  </si>
  <si>
    <t>3.1.2.2. Frásica</t>
  </si>
  <si>
    <t>3.1.2.3. Cadeias de referência</t>
  </si>
  <si>
    <t>3.1.2.4.  Interfrásica</t>
  </si>
  <si>
    <t>3.1.2.5.  Temporal</t>
  </si>
  <si>
    <t>3.1.2.6. Pontuação</t>
  </si>
  <si>
    <r>
      <t>3.1.3. Ortografia/acentuação/</t>
    </r>
    <r>
      <rPr>
        <sz val="10"/>
        <rFont val="Times New Roman"/>
        <family val="1"/>
      </rPr>
      <t>sinais auxiliares de escrita.</t>
    </r>
  </si>
  <si>
    <t xml:space="preserve">4.1.4.1.  Durante o processo  de escrita </t>
  </si>
  <si>
    <t>4.1.4.2.  Após a conclusão do produto</t>
  </si>
  <si>
    <t xml:space="preserve">1.2.3.3. Coisas/objetos </t>
  </si>
  <si>
    <t>1.1.1.2.Comunicação de informação</t>
  </si>
  <si>
    <t>1.2.5.3. Aviso / lembrete / recado</t>
  </si>
  <si>
    <t>1.2.5.2. Regras de utilização / normas de conduta</t>
  </si>
  <si>
    <t>2. Ação sobre o processo - Planificação</t>
  </si>
  <si>
    <t>3. Ação sobre o processo - Textualização</t>
  </si>
  <si>
    <t>4. A ação sobre o processo - Revisão</t>
  </si>
  <si>
    <t>4.1.3.6. Ortografia / acentuação / sinais auxiliares de escrita.</t>
  </si>
  <si>
    <t>4.1.3.2.  Progressão temática / sentido global do texto</t>
  </si>
  <si>
    <t>8.</t>
  </si>
  <si>
    <t>1.2.  Intenção discursiva</t>
  </si>
  <si>
    <t>8.4.</t>
  </si>
  <si>
    <t>1.3.2.1.Comunidade de residência (família, meio envolvente)</t>
  </si>
  <si>
    <t>15.1.</t>
  </si>
  <si>
    <t>9.</t>
  </si>
  <si>
    <t xml:space="preserve">2.2.1. Organização  e hierarquização do tópico e dos subtópicos em função dos objetivos </t>
  </si>
  <si>
    <t>2.2.1.1.  Mapas de ideias/esquemas de conteúdo</t>
  </si>
  <si>
    <t>2.2.1.2. Mapa concetuais</t>
  </si>
  <si>
    <t>2.2.1.3. Planos-guia</t>
  </si>
  <si>
    <t>3.1.1.1. Progressão temática</t>
  </si>
  <si>
    <t>3.1. Produção do texto</t>
  </si>
  <si>
    <t>3.1.2.  Coesão</t>
  </si>
  <si>
    <t>5.</t>
  </si>
  <si>
    <t>3.</t>
  </si>
  <si>
    <t>10.</t>
  </si>
  <si>
    <t>6.</t>
  </si>
  <si>
    <t>7.</t>
  </si>
  <si>
    <t>11.</t>
  </si>
  <si>
    <t>11.1.</t>
  </si>
  <si>
    <t>2.</t>
  </si>
  <si>
    <t>9.1.</t>
  </si>
  <si>
    <t>4.</t>
  </si>
  <si>
    <r>
      <rPr>
        <b/>
        <sz val="11"/>
        <color rgb="FFFF0000"/>
        <rFont val="Times New Roman"/>
        <family val="1"/>
      </rPr>
      <t>Subtotal</t>
    </r>
    <r>
      <rPr>
        <b/>
        <sz val="9"/>
        <color rgb="FFFF0000"/>
        <rFont val="Times New Roman"/>
        <family val="1"/>
      </rPr>
      <t xml:space="preserve"> </t>
    </r>
    <r>
      <rPr>
        <sz val="8"/>
        <color rgb="FFFF0000"/>
        <rFont val="Times New Roman"/>
        <family val="1"/>
      </rPr>
      <t xml:space="preserve"> </t>
    </r>
    <r>
      <rPr>
        <sz val="7"/>
        <color rgb="FFFF0000"/>
        <rFont val="Times New Roman"/>
        <family val="1"/>
      </rPr>
      <t>(por indicador)</t>
    </r>
    <r>
      <rPr>
        <sz val="6"/>
        <color rgb="FFFF0000"/>
        <rFont val="Times New Roman"/>
        <family val="1"/>
      </rPr>
      <t xml:space="preserve"> </t>
    </r>
  </si>
  <si>
    <r>
      <t xml:space="preserve">Total    </t>
    </r>
    <r>
      <rPr>
        <sz val="11"/>
        <color rgb="FFFF0000"/>
        <rFont val="Times New Roman"/>
        <family val="1"/>
      </rPr>
      <t xml:space="preserve"> </t>
    </r>
    <r>
      <rPr>
        <sz val="6"/>
        <color rgb="FFFF0000"/>
        <rFont val="Times New Roman"/>
        <family val="1"/>
      </rPr>
      <t>(por categoria)</t>
    </r>
  </si>
  <si>
    <r>
      <t xml:space="preserve">Total    </t>
    </r>
    <r>
      <rPr>
        <sz val="10"/>
        <color rgb="FFFF0000"/>
        <rFont val="Times New Roman"/>
        <family val="1"/>
      </rPr>
      <t xml:space="preserve"> </t>
    </r>
    <r>
      <rPr>
        <sz val="6"/>
        <color rgb="FFFF0000"/>
        <rFont val="Times New Roman"/>
        <family val="1"/>
      </rPr>
      <t>(por categoria)</t>
    </r>
  </si>
  <si>
    <t>1.</t>
  </si>
  <si>
    <t>Manual C</t>
  </si>
  <si>
    <t>Manuais</t>
  </si>
  <si>
    <t>A</t>
  </si>
  <si>
    <t>B</t>
  </si>
  <si>
    <t>C</t>
  </si>
  <si>
    <t>D</t>
  </si>
  <si>
    <t>E</t>
  </si>
  <si>
    <t>F</t>
  </si>
  <si>
    <t>%</t>
  </si>
  <si>
    <t>Ações</t>
  </si>
  <si>
    <t>N</t>
  </si>
  <si>
    <t>Totais</t>
  </si>
  <si>
    <t>GRÁFICOS</t>
  </si>
  <si>
    <r>
      <t xml:space="preserve">Total    </t>
    </r>
    <r>
      <rPr>
        <sz val="11"/>
        <color rgb="FFFF0000"/>
        <rFont val="Times New Roman"/>
        <family val="1"/>
      </rPr>
      <t xml:space="preserve"> </t>
    </r>
    <r>
      <rPr>
        <sz val="6"/>
        <color rgb="FFFF0000"/>
        <rFont val="Times New Roman"/>
        <family val="1"/>
      </rPr>
      <t>(por subcategoria)</t>
    </r>
  </si>
  <si>
    <t>Total categorias</t>
  </si>
  <si>
    <t>Total por Ação</t>
  </si>
  <si>
    <t xml:space="preserve"> Planificação</t>
  </si>
  <si>
    <t>Textualização</t>
  </si>
  <si>
    <t>Revisão</t>
  </si>
  <si>
    <t xml:space="preserve">2. Processos  </t>
  </si>
  <si>
    <t>1.2.6.2. Reconto</t>
  </si>
  <si>
    <t xml:space="preserve">1.2.7. Exprimir  experiências, sensibilidades e imaginário </t>
  </si>
  <si>
    <t>3.1.3. Ortografia/acentuação/sinais auxiliares de escrita.</t>
  </si>
  <si>
    <t>Manual B</t>
  </si>
  <si>
    <t>Manual D</t>
  </si>
  <si>
    <t>Manual E</t>
  </si>
  <si>
    <t>Manual F</t>
  </si>
  <si>
    <t>Total de itens por página</t>
  </si>
  <si>
    <r>
      <t xml:space="preserve">Total    </t>
    </r>
    <r>
      <rPr>
        <sz val="10"/>
        <color rgb="FFFF0000"/>
        <rFont val="Times New Roman"/>
        <family val="1"/>
      </rPr>
      <t xml:space="preserve"> </t>
    </r>
    <r>
      <rPr>
        <sz val="8"/>
        <color rgb="FFFF0000"/>
        <rFont val="Times New Roman"/>
        <family val="1"/>
      </rPr>
      <t>(por categoria)</t>
    </r>
  </si>
  <si>
    <t>1.2.5.4. Artigo</t>
  </si>
  <si>
    <t xml:space="preserve">9. </t>
  </si>
  <si>
    <t>4.1.1.1. O autor</t>
  </si>
  <si>
    <t>1.1.</t>
  </si>
  <si>
    <t>1.4. Suportes de escrita</t>
  </si>
  <si>
    <t>1.4.1. Papel</t>
  </si>
  <si>
    <t>1.6. Modalidade do trabalho</t>
  </si>
  <si>
    <t>1.6.1. Individual</t>
  </si>
  <si>
    <t>1.6.2. Colaborativa/cooperativa (par/grupo/turma)</t>
  </si>
  <si>
    <t>1.1</t>
  </si>
  <si>
    <t xml:space="preserve">2.3.  Apropriação dos critérios de avaliação da tarefa </t>
  </si>
  <si>
    <t>2.1.</t>
  </si>
  <si>
    <t>2.2.</t>
  </si>
  <si>
    <t>1..1.</t>
  </si>
  <si>
    <t>1.2.</t>
  </si>
  <si>
    <t>1.3.</t>
  </si>
  <si>
    <t xml:space="preserve"> PP.</t>
  </si>
  <si>
    <t xml:space="preserve">
 PP.</t>
  </si>
  <si>
    <t>3.5.</t>
  </si>
  <si>
    <t>3.1.</t>
  </si>
  <si>
    <t>3.2.</t>
  </si>
  <si>
    <t>2. e 3</t>
  </si>
  <si>
    <t>5.1.</t>
  </si>
  <si>
    <t>1.           2.           3.</t>
  </si>
  <si>
    <t>1.2.5.3. Aviso / lembrete / recado / cartaz</t>
  </si>
  <si>
    <t>1.5. Difusão do texto</t>
  </si>
  <si>
    <t>1.4.2. Eletrónico</t>
  </si>
  <si>
    <t>1.5.2. Internet (página da escola, sítios da internet, blogues), telemóvel (SMS)</t>
  </si>
  <si>
    <t xml:space="preserve">1.5.1.  Jornal; revista/boletim; coletânea da turma cartaz… </t>
  </si>
  <si>
    <t xml:space="preserve">  2.3.1.1. Facultados pelo professor </t>
  </si>
  <si>
    <t xml:space="preserve">  2.3.1.2. Construídos em  interação alunos/professor</t>
  </si>
  <si>
    <t>2.3.1. Critérios estruturais e gramaticais</t>
  </si>
  <si>
    <t>4.1.3.4.  Coesão lexical  / gramatical</t>
  </si>
  <si>
    <r>
      <rPr>
        <sz val="8"/>
        <rFont val="Times New Roman"/>
        <family val="1"/>
      </rPr>
      <t>2</t>
    </r>
    <r>
      <rPr>
        <sz val="8"/>
        <color rgb="FFFF0000"/>
        <rFont val="Times New Roman"/>
        <family val="1"/>
      </rPr>
      <t>.</t>
    </r>
  </si>
  <si>
    <t>Total Ações</t>
  </si>
  <si>
    <t>Manual G</t>
  </si>
  <si>
    <t>Manual I</t>
  </si>
  <si>
    <t>Manual H</t>
  </si>
  <si>
    <t>Manual J</t>
  </si>
  <si>
    <t>Manual L</t>
  </si>
  <si>
    <t>G</t>
  </si>
  <si>
    <t>H</t>
  </si>
  <si>
    <t>I</t>
  </si>
  <si>
    <t>J</t>
  </si>
  <si>
    <t>L</t>
  </si>
  <si>
    <t>PP.</t>
  </si>
  <si>
    <t>15.</t>
  </si>
  <si>
    <t>4.1.</t>
  </si>
  <si>
    <t>14.</t>
  </si>
  <si>
    <t>9.2.</t>
  </si>
  <si>
    <t>12.</t>
  </si>
  <si>
    <t>13.</t>
  </si>
  <si>
    <t>17.</t>
  </si>
  <si>
    <r>
      <t xml:space="preserve">Subtotal </t>
    </r>
    <r>
      <rPr>
        <sz val="8"/>
        <color rgb="FFFF0000"/>
        <rFont val="Times New Roman"/>
        <family val="1"/>
      </rPr>
      <t xml:space="preserve"> (por indicador) </t>
    </r>
  </si>
  <si>
    <r>
      <t xml:space="preserve">Total    </t>
    </r>
    <r>
      <rPr>
        <sz val="8"/>
        <color rgb="FFFF0000"/>
        <rFont val="Times New Roman"/>
        <family val="1"/>
      </rPr>
      <t xml:space="preserve"> (por subcategoria)</t>
    </r>
  </si>
  <si>
    <r>
      <t xml:space="preserve">Total    </t>
    </r>
    <r>
      <rPr>
        <sz val="8"/>
        <color rgb="FFFF0000"/>
        <rFont val="Times New Roman"/>
        <family val="1"/>
      </rPr>
      <t xml:space="preserve"> (por categoria)</t>
    </r>
  </si>
  <si>
    <t>Manual K</t>
  </si>
  <si>
    <r>
      <t>Total</t>
    </r>
    <r>
      <rPr>
        <b/>
        <sz val="9"/>
        <color rgb="FFFF0000"/>
        <rFont val="Times New Roman"/>
        <family val="1"/>
      </rPr>
      <t xml:space="preserve">    </t>
    </r>
    <r>
      <rPr>
        <sz val="11"/>
        <color rgb="FFFF0000"/>
        <rFont val="Times New Roman"/>
        <family val="1"/>
      </rPr>
      <t xml:space="preserve"> (por categoria)</t>
    </r>
  </si>
  <si>
    <t>K</t>
  </si>
  <si>
    <t>Resolução de problemas do quotidiano</t>
  </si>
  <si>
    <t>Comunicação de informação</t>
  </si>
  <si>
    <t>Exposição</t>
  </si>
  <si>
    <t xml:space="preserve">Coisas/objetos </t>
  </si>
  <si>
    <t>Texto de opinião</t>
  </si>
  <si>
    <t xml:space="preserve"> Receita de culinária</t>
  </si>
  <si>
    <t xml:space="preserve"> Anúncio</t>
  </si>
  <si>
    <t>Paráfrase</t>
  </si>
  <si>
    <t xml:space="preserve"> Reconto</t>
  </si>
  <si>
    <t xml:space="preserve">Texto poético </t>
  </si>
  <si>
    <t xml:space="preserve"> Turma</t>
  </si>
  <si>
    <t>Comunidade de residência (família, meio envolvente)</t>
  </si>
  <si>
    <t>Relação entre as ações de contexto de produção entre manuais</t>
  </si>
  <si>
    <t xml:space="preserve"> Guião de entrevista</t>
  </si>
  <si>
    <t>Outros textos conversacionais  (criar diálogos na narrativa)</t>
  </si>
  <si>
    <t>Retrato físico e/ou psicológico</t>
  </si>
  <si>
    <t>Comentário</t>
  </si>
  <si>
    <t>Regras de utilização / normas de conduta</t>
  </si>
  <si>
    <t>Aviso / lembrete / recado / cartaz</t>
  </si>
  <si>
    <t xml:space="preserve"> Artigo</t>
  </si>
  <si>
    <t>Convite</t>
  </si>
  <si>
    <t xml:space="preserve">Texto narrativo </t>
  </si>
  <si>
    <t>Professor</t>
  </si>
  <si>
    <t>Comunidade escolar</t>
  </si>
  <si>
    <t>Comunidade extra residência (nacional, internacional)</t>
  </si>
  <si>
    <t>INDICADORES</t>
  </si>
  <si>
    <t>Espaços</t>
  </si>
  <si>
    <t xml:space="preserve"> Resumo           </t>
  </si>
  <si>
    <t>Texto dramático</t>
  </si>
  <si>
    <t>1,1,</t>
  </si>
  <si>
    <t>8.4. +</t>
  </si>
  <si>
    <t>9. +</t>
  </si>
  <si>
    <t>10. +</t>
  </si>
  <si>
    <t>7. +</t>
  </si>
  <si>
    <t>11.1. +</t>
  </si>
  <si>
    <t>2. +</t>
  </si>
  <si>
    <t>6. +</t>
  </si>
  <si>
    <t>1. +</t>
  </si>
  <si>
    <t>3.1.2.2. Gramatical</t>
  </si>
  <si>
    <t xml:space="preserve">2. + </t>
  </si>
  <si>
    <t xml:space="preserve">4. </t>
  </si>
  <si>
    <t xml:space="preserve">    </t>
  </si>
  <si>
    <t xml:space="preserve">4. + </t>
  </si>
  <si>
    <t>4. +</t>
  </si>
  <si>
    <t>3.1.2.3. Pontuação</t>
  </si>
  <si>
    <t>5. +</t>
  </si>
  <si>
    <t>9.2</t>
  </si>
  <si>
    <t>9.2. +</t>
  </si>
  <si>
    <t>3. +</t>
  </si>
  <si>
    <t>4.1. +</t>
  </si>
  <si>
    <t>14. +</t>
  </si>
  <si>
    <t>1,1.</t>
  </si>
  <si>
    <t>1.1..</t>
  </si>
  <si>
    <t>2,1.</t>
  </si>
  <si>
    <t>2.1</t>
  </si>
  <si>
    <t xml:space="preserve">  Intenção discursiva</t>
  </si>
  <si>
    <t>Total</t>
  </si>
  <si>
    <t xml:space="preserve"> Internos à escola</t>
  </si>
  <si>
    <t xml:space="preserve"> Destinatários</t>
  </si>
  <si>
    <t>Externos à escola</t>
  </si>
  <si>
    <t>Atividades na totalidade dos manuais</t>
  </si>
  <si>
    <t>Em papel</t>
  </si>
  <si>
    <t>Em Papel</t>
  </si>
  <si>
    <t>Eletrónico</t>
  </si>
  <si>
    <t>Individual</t>
  </si>
  <si>
    <t xml:space="preserve">Colaborativa/cooperativa </t>
  </si>
  <si>
    <t>Colaborativa/cooperativa</t>
  </si>
  <si>
    <r>
      <t>3.1.3. Ortografia/acentuação/</t>
    </r>
    <r>
      <rPr>
        <sz val="10"/>
        <rFont val="Times New Roman"/>
        <family val="1"/>
      </rPr>
      <t>sinais auxiliares de escrita</t>
    </r>
  </si>
  <si>
    <t xml:space="preserve">Coerência </t>
  </si>
  <si>
    <t xml:space="preserve"> Coesão</t>
  </si>
  <si>
    <t xml:space="preserve"> Ortografia/acentuação/sinais auxiliares de escrita.</t>
  </si>
  <si>
    <t xml:space="preserve"> Lexical</t>
  </si>
  <si>
    <t>Gramatical</t>
  </si>
  <si>
    <t xml:space="preserve"> Pontuação</t>
  </si>
  <si>
    <t>Questões do quotidiano</t>
  </si>
  <si>
    <t>Funcionalidade do tema</t>
  </si>
  <si>
    <t>Turma</t>
  </si>
  <si>
    <t xml:space="preserve">Comunidade de residência </t>
  </si>
  <si>
    <t xml:space="preserve">Comunidade de extra residência </t>
  </si>
  <si>
    <t>Totais de atividades</t>
  </si>
  <si>
    <t>Distribuição dos valores entre manuais quanto à produção de texto</t>
  </si>
  <si>
    <t>Distribuição dos valores na totalidade dos manuais quanto à coesão</t>
  </si>
  <si>
    <t>Distribuição dos valores na totalidade dos manuais quanto à produção de texto</t>
  </si>
  <si>
    <t xml:space="preserve">  Mapas de ideias/esquemas de conteúdo</t>
  </si>
  <si>
    <t>Mapa concetuais</t>
  </si>
  <si>
    <t xml:space="preserve">Planos-guia  </t>
  </si>
  <si>
    <t xml:space="preserve"> Organização  e hierarquização do tópico e dos subtópicos em função dos objetivos </t>
  </si>
  <si>
    <t xml:space="preserve">A partir de  fontes internas  </t>
  </si>
  <si>
    <t xml:space="preserve"> A partir de fontes externas</t>
  </si>
  <si>
    <t xml:space="preserve"> Recurso à memória/atenção/criatividade</t>
  </si>
  <si>
    <t xml:space="preserve"> Discursos  orais</t>
  </si>
  <si>
    <t xml:space="preserve"> Texto escrito</t>
  </si>
  <si>
    <t xml:space="preserve"> Imagens</t>
  </si>
  <si>
    <t>Distribuição dos resultados entre os manuais quanto à modalidade de trabalho</t>
  </si>
  <si>
    <t>Distribuição dos resultados entre os manuais quanto à ativação do conteúdo temático</t>
  </si>
  <si>
    <t xml:space="preserve">Distribuição dos resultados entre os manuais quanto à explicitação da informação  </t>
  </si>
  <si>
    <t>Distribuição dos resultados entre os manuais quanto à modalidade de  individual de trabalho</t>
  </si>
  <si>
    <t>Distribuição dos resultados na totalidade dos manuais quanto à modalidade de trabalho</t>
  </si>
  <si>
    <t>Distribuição dos resultados entre os manuais quanto ao suporte de difusão de texto</t>
  </si>
  <si>
    <t>Distribuição dos resultados entre manuais quanto ao suporte de escrita</t>
  </si>
  <si>
    <t>Distribuição dos resultados entre manuais quanto ao suporte de escrita em papel</t>
  </si>
  <si>
    <t>Distribuição dos resultados na totalidade dos manuais quanto ao suporte de escrita</t>
  </si>
  <si>
    <t xml:space="preserve"> Professor</t>
  </si>
  <si>
    <t xml:space="preserve"> Comunidade escolar</t>
  </si>
  <si>
    <t xml:space="preserve"> Comunidade extra residência </t>
  </si>
  <si>
    <t xml:space="preserve">Distribuição dos resultados entre os manuais quanto às ações de contexto de produção </t>
  </si>
  <si>
    <t>Distribuição dos valores entre manuais quanto aos subprocessos de escrita</t>
  </si>
  <si>
    <t>Totalidade de atividades</t>
  </si>
  <si>
    <t>Coerência</t>
  </si>
  <si>
    <t>Coesão</t>
  </si>
  <si>
    <t>Progressão temática</t>
  </si>
  <si>
    <t xml:space="preserve"> Gramatical</t>
  </si>
  <si>
    <t>Ortografia/acentuação/sinais auxiliares de escrita</t>
  </si>
  <si>
    <t>Relação entre a totalidade de atividades por manual e a frequência na abordagem da produção de texto</t>
  </si>
  <si>
    <t>O autor</t>
  </si>
  <si>
    <t xml:space="preserve"> Pares/grupos/turma</t>
  </si>
  <si>
    <t>Distribuição dos resultados entre os manuais quanto aos intervenientes de revisão</t>
  </si>
  <si>
    <t xml:space="preserve">  Objeto de análise e reflexão (condensar, suprimir, reordenar, reescrever)</t>
  </si>
  <si>
    <t xml:space="preserve">Respeito pelo tema </t>
  </si>
  <si>
    <t>Progressão temática / sentido global do texto</t>
  </si>
  <si>
    <t>Pontuação</t>
  </si>
  <si>
    <t>Distribuição dos resultados entre os manuais quanto à revisão e avaliação do texto</t>
  </si>
  <si>
    <t xml:space="preserve">Durante o processo  de escrita </t>
  </si>
  <si>
    <t xml:space="preserve"> Após a conclusão do produto</t>
  </si>
  <si>
    <t>Controlo</t>
  </si>
  <si>
    <t>Relação entre a totalidade de atividades por manual e a frequência na explicitação da informação</t>
  </si>
  <si>
    <t>Intensão Discursiva</t>
  </si>
  <si>
    <t xml:space="preserve"> Dialogar</t>
  </si>
  <si>
    <t>Descrever</t>
  </si>
  <si>
    <t>Comentar, criticar</t>
  </si>
  <si>
    <t xml:space="preserve"> Dar instruções; persuadir</t>
  </si>
  <si>
    <t xml:space="preserve"> Reformular, reinterpretar, resumir</t>
  </si>
  <si>
    <t xml:space="preserve"> Exprimir  experiências, sensibilidades e imaginário </t>
  </si>
  <si>
    <t xml:space="preserve"> Expôr</t>
  </si>
  <si>
    <t xml:space="preserve">3. </t>
  </si>
  <si>
    <t>1.Tema</t>
  </si>
  <si>
    <t>1.1.Questões do quotidiano</t>
  </si>
  <si>
    <t>1.2. Questões do imaginário</t>
  </si>
  <si>
    <t>2.  Intenção discursiva</t>
  </si>
  <si>
    <t>2.1. Dialogar</t>
  </si>
  <si>
    <t>2.2. Expor</t>
  </si>
  <si>
    <t>2.3. Descrever</t>
  </si>
  <si>
    <r>
      <t>2.4</t>
    </r>
    <r>
      <rPr>
        <sz val="10"/>
        <color rgb="FFFF0000"/>
        <rFont val="Times New Roman"/>
        <family val="1"/>
      </rPr>
      <t>.</t>
    </r>
    <r>
      <rPr>
        <sz val="10"/>
        <rFont val="Times New Roman"/>
        <family val="1"/>
      </rPr>
      <t>Comentar, criticar</t>
    </r>
  </si>
  <si>
    <t>2.6. Reformular, reinterpretar, resumir</t>
  </si>
  <si>
    <t xml:space="preserve">2.7. Exprimir  experiências, sensibilidades e imaginário </t>
  </si>
  <si>
    <t>3.  Destinatários</t>
  </si>
  <si>
    <t>4. Suportes de escrita</t>
  </si>
  <si>
    <t>6. Modalidade do trabalho</t>
  </si>
  <si>
    <t xml:space="preserve">7. Ativação do conteúdo temático </t>
  </si>
  <si>
    <t xml:space="preserve">8.Explicitação da informação  </t>
  </si>
  <si>
    <t xml:space="preserve">9. Apropriação dos critérios de avaliação da tarefa </t>
  </si>
  <si>
    <t xml:space="preserve">8. Explicitação da informação  </t>
  </si>
  <si>
    <t>11. Revisão / avaliação  do texto</t>
  </si>
  <si>
    <t>2.5. Dar instruções; persuadir</t>
  </si>
  <si>
    <t>3.1. Internos à escola</t>
  </si>
  <si>
    <t>3.2.Externos à escola</t>
  </si>
  <si>
    <t>4.1. Papel</t>
  </si>
  <si>
    <t>4.2. Eletrónico</t>
  </si>
  <si>
    <t xml:space="preserve">5.1.  Jornal; revista/boletim; coletânea da turma cartaz… </t>
  </si>
  <si>
    <t>5.2. Internet (página da escola, sítios da internet, blogues), telemóvel (SMS)</t>
  </si>
  <si>
    <t>6.1. Individual</t>
  </si>
  <si>
    <t>6.2. Colaborativa/cooperativa (par/grupo/turma)</t>
  </si>
  <si>
    <t xml:space="preserve">7.1. A partir de  fontes internas  </t>
  </si>
  <si>
    <t>7.2. A partir de fontes externas</t>
  </si>
  <si>
    <t xml:space="preserve">8.1. Organização  e hierarquização do tópico e dos subtópicos em função dos objetivos </t>
  </si>
  <si>
    <t>9.1. Intervenientes na construção dos critérios</t>
  </si>
  <si>
    <t xml:space="preserve">10.1. Coerência </t>
  </si>
  <si>
    <t>10.2.  Coesão</t>
  </si>
  <si>
    <r>
      <t>10.3. Ortografia/acentuação/</t>
    </r>
    <r>
      <rPr>
        <sz val="10"/>
        <rFont val="Times New Roman"/>
        <family val="1"/>
      </rPr>
      <t>sinais auxiliares de escrita.</t>
    </r>
  </si>
  <si>
    <t>11.1. Intervenientes na  revisão</t>
  </si>
  <si>
    <t>11.2.. Instrumentos de apoio à escrita</t>
  </si>
  <si>
    <t>11.3. Objeto de análise e reflexão (condensar, suprimir, reordenar, reescrever)</t>
  </si>
  <si>
    <t>11.4. Controlo</t>
  </si>
  <si>
    <t>2.1.1. Guião de entrevista</t>
  </si>
  <si>
    <t>2.1.2. Outros textos conversacionais  (criar diálogos na narrativa)</t>
  </si>
  <si>
    <t>2.2.1. Exposição</t>
  </si>
  <si>
    <t>2.3.1. Retrato físico e/ou psicológico</t>
  </si>
  <si>
    <t>2.3.2. Espaços</t>
  </si>
  <si>
    <t xml:space="preserve">2.3.3. Coisas/objetos </t>
  </si>
  <si>
    <t>2.4.1. Comentário</t>
  </si>
  <si>
    <t>2.4.2. Texto de opinião</t>
  </si>
  <si>
    <t>2.5.1. Receita de culinária</t>
  </si>
  <si>
    <t>2.5.2. Regras de utilização / normas de conduta</t>
  </si>
  <si>
    <t>2.5.5. Anúncio</t>
  </si>
  <si>
    <t>2.5.4. Regulamento</t>
  </si>
  <si>
    <t>2.5.6. Convite</t>
  </si>
  <si>
    <t>2.6.1. Paráfrase</t>
  </si>
  <si>
    <t>2.6.2. Reconto</t>
  </si>
  <si>
    <t xml:space="preserve">2.6.3. Resumo           </t>
  </si>
  <si>
    <t xml:space="preserve">2.7.1. Texto narrativo </t>
  </si>
  <si>
    <t>2.7.2. Texto dramático</t>
  </si>
  <si>
    <t>3.1.1. Professor</t>
  </si>
  <si>
    <t>3.1.2. Turma</t>
  </si>
  <si>
    <t>3.1.3. Comunidade escolar</t>
  </si>
  <si>
    <t>3.2.1.Comunidade de residência (família, meio envolvente)</t>
  </si>
  <si>
    <t>3.2.2. Comunidade extra residência (nacional, internacional)</t>
  </si>
  <si>
    <t>7.1.1. Recurso à memória/atenção/criatividade</t>
  </si>
  <si>
    <t>7.2.1.  Discursos  orais</t>
  </si>
  <si>
    <t>7.2.2. Texto escrito</t>
  </si>
  <si>
    <r>
      <t>7.2.3.</t>
    </r>
    <r>
      <rPr>
        <sz val="10"/>
        <color rgb="FFFF0000"/>
        <rFont val="Times New Roman"/>
        <family val="1"/>
      </rPr>
      <t xml:space="preserve"> </t>
    </r>
    <r>
      <rPr>
        <sz val="10"/>
        <rFont val="Times New Roman"/>
        <family val="1"/>
      </rPr>
      <t>Imagens</t>
    </r>
  </si>
  <si>
    <t>8.1.1.  Mapas de ideias/esquemas de conteúdo</t>
  </si>
  <si>
    <t>8.1.2. Mapa concetuais</t>
  </si>
  <si>
    <t xml:space="preserve">8.1.3. Planos-guia  </t>
  </si>
  <si>
    <t xml:space="preserve"> 9.1. Professor </t>
  </si>
  <si>
    <t xml:space="preserve">  9.2. Professor/aluno(s)</t>
  </si>
  <si>
    <t>10.1. Progressão temática</t>
  </si>
  <si>
    <t>10.1.1. Progressão temática</t>
  </si>
  <si>
    <t>10.2.1.  Lexical</t>
  </si>
  <si>
    <t>10.2.2. Gramatical</t>
  </si>
  <si>
    <t>10.2.3. Pontuação</t>
  </si>
  <si>
    <t>11.1.1. O autor</t>
  </si>
  <si>
    <t>11.1.2. Pares/grupos/turma</t>
  </si>
  <si>
    <t>11.1.3. Professor</t>
  </si>
  <si>
    <t xml:space="preserve">11..2.1. Gramática, prontuário, dicionário, processador de texto </t>
  </si>
  <si>
    <t xml:space="preserve">11.2.1. Gramática, prontuário, dicionário, processador de texto </t>
  </si>
  <si>
    <t xml:space="preserve">11.3.1. Respeito pelo tema </t>
  </si>
  <si>
    <t xml:space="preserve">11.3.2.  Estrutura adequada ao tipo  de texto </t>
  </si>
  <si>
    <t>11.3.3. Progressão temática / sentido global do texto</t>
  </si>
  <si>
    <t>11.3.4.  Coesão</t>
  </si>
  <si>
    <t>11.3.5.  Pontuação</t>
  </si>
  <si>
    <t>11.3.6. Ortografia / acentuação / sinais auxiliares de escrita.</t>
  </si>
  <si>
    <t xml:space="preserve">11.4.1.  Durante o processo  de escrita </t>
  </si>
  <si>
    <t>11.4.2.  Após a conclusão do produto</t>
  </si>
  <si>
    <t>1.1. Questões do quotidiano</t>
  </si>
  <si>
    <t xml:space="preserve">5.1.  Jornal; revista/boletim; coletânea da turma, cartaz ... </t>
  </si>
  <si>
    <t>3. Destinatários</t>
  </si>
  <si>
    <t>7. 2. A partir de fontes externas</t>
  </si>
  <si>
    <t>7.1.1. Recurso à memória/atenção</t>
  </si>
  <si>
    <t>8.1.3. Planos-guia</t>
  </si>
  <si>
    <t xml:space="preserve">  9.1.1. Professor </t>
  </si>
  <si>
    <t>9.1.2. Professor/aluno(s)</t>
  </si>
  <si>
    <t>11.2. Instrumentos de apoio à escrita</t>
  </si>
  <si>
    <t>11.3.Objeto de análise e reflexão (condensar, suprimir, reordenar, reescrever)</t>
  </si>
  <si>
    <t>11.1.2.  Pares /grupo/turma</t>
  </si>
  <si>
    <t>11.3.4.  Coesão lexical / gramatical</t>
  </si>
  <si>
    <t xml:space="preserve">11..4.1.  Durante o processo  de escrita </t>
  </si>
  <si>
    <t>A - Ação sobre o contexto de produção de escrita</t>
  </si>
  <si>
    <t>A -  Ação sobre o contexto de produção de escrita</t>
  </si>
  <si>
    <t xml:space="preserve">5.1. Jornal; revista/boletim; coletânea da turma, cartaz ... </t>
  </si>
  <si>
    <t>2.5.4. Artigo</t>
  </si>
  <si>
    <t>2.6. 2. Reconto</t>
  </si>
  <si>
    <t xml:space="preserve">2.7.3.Texto poético </t>
  </si>
  <si>
    <t>5.2. Internet (página da escola, sítios da internet, blogues...), telemóvel (SMS)</t>
  </si>
  <si>
    <t xml:space="preserve">9.  Apropriação dos critérios de avaliação da tarefa </t>
  </si>
  <si>
    <t xml:space="preserve"> 9.1.1. Professor </t>
  </si>
  <si>
    <t xml:space="preserve">  9.1.2. Professor/aluno(s)</t>
  </si>
  <si>
    <t xml:space="preserve"> </t>
  </si>
  <si>
    <t>11.2.1. Gramática, prontuário, dicionário, processador de texto (…)</t>
  </si>
  <si>
    <t xml:space="preserve">11. 3.1. Respeito pelo tema </t>
  </si>
  <si>
    <t xml:space="preserve">114.1.  Durante o processo  de escrita </t>
  </si>
  <si>
    <t xml:space="preserve">2.7.3. Texto poético </t>
  </si>
  <si>
    <t>2.6 2. Reconto</t>
  </si>
  <si>
    <t>5.1. Jornal; revista/boletim; coletânea da turma, cartaz…</t>
  </si>
  <si>
    <t>5.2. Internet (página da escola, sítios da internet, blogues...), Telemóvel (SMS)</t>
  </si>
  <si>
    <t>11.  Revisão / avaliação  do texto</t>
  </si>
  <si>
    <t xml:space="preserve">71. A partir de  fontes internas </t>
  </si>
  <si>
    <t xml:space="preserve"> 9.1.2. Professor/aluno(s)</t>
  </si>
  <si>
    <t>11.4.2  Após a conclusão do produto</t>
  </si>
  <si>
    <t xml:space="preserve">11.4.1 Durante o processo  de escrita </t>
  </si>
  <si>
    <t>5.1. Jornal; revista/boletim; coletânea da turma, cartaz …</t>
  </si>
  <si>
    <t>10.2.3.Pontuação</t>
  </si>
  <si>
    <t>3..2.2. Comunidade extra residência (nacional, internacional)</t>
  </si>
  <si>
    <t>3.2.1. Comunidade de residência (família, meio envolvente)</t>
  </si>
  <si>
    <t>6..2. Colaborativa/cooperativa (par/grupo/turma)</t>
  </si>
  <si>
    <t xml:space="preserve">9.1.1. Professor </t>
  </si>
  <si>
    <t>10.2.2.Gramatical</t>
  </si>
  <si>
    <t>11.1.2. Pares/grupo/turma</t>
  </si>
  <si>
    <t xml:space="preserve">11..3.2.  Estrutura adequada ao tipo  de texto </t>
  </si>
  <si>
    <t>11.3.4.  Coesão lexical/  gramatical</t>
  </si>
  <si>
    <r>
      <t>2.4</t>
    </r>
    <r>
      <rPr>
        <sz val="8"/>
        <color rgb="FFFF0000"/>
        <rFont val="Times New Roman"/>
        <family val="1"/>
      </rPr>
      <t>.</t>
    </r>
    <r>
      <rPr>
        <sz val="8"/>
        <rFont val="Times New Roman"/>
        <family val="1"/>
      </rPr>
      <t>Comentar, criticar</t>
    </r>
  </si>
  <si>
    <r>
      <t>7.2.3.</t>
    </r>
    <r>
      <rPr>
        <sz val="8"/>
        <color rgb="FFFF0000"/>
        <rFont val="Times New Roman"/>
        <family val="1"/>
      </rPr>
      <t xml:space="preserve"> </t>
    </r>
    <r>
      <rPr>
        <sz val="8"/>
        <rFont val="Times New Roman"/>
        <family val="1"/>
      </rPr>
      <t>Imagens</t>
    </r>
  </si>
  <si>
    <r>
      <t>10.3. Ortografia/acentuação/</t>
    </r>
    <r>
      <rPr>
        <sz val="8"/>
        <rFont val="Times New Roman"/>
        <family val="1"/>
      </rPr>
      <t>sinais auxiliares de escrita.</t>
    </r>
  </si>
  <si>
    <t>11..1.3. Professor</t>
  </si>
  <si>
    <t>91. Intervenientes na construção dos critérios</t>
  </si>
  <si>
    <t xml:space="preserve"> 9..1.1. Professor </t>
  </si>
  <si>
    <t>11.3.4.  Coesão lexical  / gramatical</t>
  </si>
  <si>
    <t>1.2</t>
  </si>
  <si>
    <t>3.5</t>
  </si>
  <si>
    <t xml:space="preserve">2. </t>
  </si>
  <si>
    <t>4.1</t>
  </si>
  <si>
    <t>2. Intenção discursiva</t>
  </si>
  <si>
    <t>3.2. Externos à escola</t>
  </si>
  <si>
    <t>7..2.2. Texto escrito</t>
  </si>
  <si>
    <t>11.3.2. Estrutura adequada ao tipo  de texto</t>
  </si>
  <si>
    <t xml:space="preserve">11.3.3. Progressão temática / sentido global do texto </t>
  </si>
  <si>
    <r>
      <t>10..3. Ortografia/acentuação/</t>
    </r>
    <r>
      <rPr>
        <sz val="10"/>
        <rFont val="Times New Roman"/>
        <family val="1"/>
      </rPr>
      <t>sinais auxiliares de escrita.</t>
    </r>
  </si>
  <si>
    <t>7.2.1.Discursos  orais</t>
  </si>
  <si>
    <t>7.2.2 Texto escrito</t>
  </si>
  <si>
    <t>11.3.2.  Estrutura adequada ao tipo  de texto</t>
  </si>
  <si>
    <t>11.3.3.  Progressão temática / sentido global do texto</t>
  </si>
  <si>
    <t xml:space="preserve">8.. Explicitação da informação  </t>
  </si>
  <si>
    <t xml:space="preserve">9.Apropriação dos critérios de avaliação da tarefa </t>
  </si>
  <si>
    <t>10.2. 2.Gramatical</t>
  </si>
  <si>
    <t xml:space="preserve">11.3.2.   Estrutura adequada ao tipo  de texto </t>
  </si>
  <si>
    <t>Questões do imaginário</t>
  </si>
  <si>
    <t>TOTAIS</t>
  </si>
  <si>
    <t>T.Pág.</t>
  </si>
  <si>
    <t>Distribuição das atividades na totalidade dos manuais em relação à Intensão Discursiva</t>
  </si>
  <si>
    <t>5. Meios de difusão do texto</t>
  </si>
  <si>
    <t>5. Meios  de difusão do texto</t>
  </si>
  <si>
    <t>8.1.1.  Esquemas de conteúdo</t>
  </si>
  <si>
    <t xml:space="preserve">2.5.3. Aviso / lembrete / recado </t>
  </si>
  <si>
    <t>2.5.3. Aviso / lembrete / recado</t>
  </si>
  <si>
    <t>Ação sobre o processo de produção de texto - subprocesso textualização</t>
  </si>
  <si>
    <t>Ação sobre o processo de escrita - subprocesso textualização</t>
  </si>
  <si>
    <t>Ação sobre o processo de escrita - subprocesso revisão</t>
  </si>
  <si>
    <t>10. Construção do texto</t>
  </si>
  <si>
    <t>Ação sobre o processo de escrita -  subprocesso planificação</t>
  </si>
  <si>
    <t>Ação sobre o processo  de escrita - subprocesso textualização</t>
  </si>
  <si>
    <t>Ação sobre o processo  de produção de texto -  subprocesso textualização</t>
  </si>
  <si>
    <t>Ação sobre o processo - subprocesso revisão</t>
  </si>
  <si>
    <t>Ação sobre o processo  de produção de texto - subprocesso textualização</t>
  </si>
  <si>
    <t>Ação sobre o processo de produção - subprocesso revisão</t>
  </si>
  <si>
    <t>Ação sobre o processo de produção de texto -  subprocesso planificação</t>
  </si>
  <si>
    <t>A ação sobre o processo de produção de texto - subprocesso revisão</t>
  </si>
  <si>
    <t>Ação sobre o processo de produção de texto - subprocesso planificação</t>
  </si>
  <si>
    <t>Distribuição dos resultados entre os manuais quanto ao meios de difusão de texto</t>
  </si>
  <si>
    <t>8.1.1. Esquemas de conteúdo</t>
  </si>
  <si>
    <t>Manual</t>
  </si>
  <si>
    <t>Ação sobre o processo de escrita - subprocesso planificação</t>
  </si>
  <si>
    <t>B -  Ação sobre o processo de escrita - subprocesso planificação</t>
  </si>
  <si>
    <t>A ação sobre o processo  de escrita - subprocesso revisão</t>
  </si>
  <si>
    <t>Ação sobre o processo de escritao - subprocesso textualização</t>
  </si>
  <si>
    <t>Ação sobre o processo de escrita  - subprocesso planificação</t>
  </si>
  <si>
    <t>Ação sobre o processo de escrita- subprocesso revisão</t>
  </si>
  <si>
    <t>B - Ação sobre o processo de escrita -  subprocesso planificação</t>
  </si>
  <si>
    <t>A ção sobre o processo de escrita - subprocesso revisão</t>
  </si>
  <si>
    <t xml:space="preserve"> Ação sobre o processo de escrita - subprocesso revisão</t>
  </si>
  <si>
    <t xml:space="preserve">Estrutura adequada ao tipo  de texto </t>
  </si>
  <si>
    <t>Ortografia / acentuação / sinais auxiliares de escrita</t>
  </si>
  <si>
    <t>11.3.4.  Coesão lexical /  gramatical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</si>
</sst>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0.0%"/>
  </numFmts>
  <fonts count="3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color theme="1"/>
      <name val="Times New Roman"/>
      <family val="1"/>
    </font>
    <font>
      <b/>
      <sz val="8"/>
      <color theme="1"/>
      <name val="Times New Roman"/>
      <family val="1"/>
    </font>
    <font>
      <sz val="10"/>
      <color rgb="FFFF0000"/>
      <name val="Times New Roman"/>
      <family val="1"/>
    </font>
    <font>
      <sz val="8"/>
      <name val="Times New Roman"/>
      <family val="1"/>
    </font>
    <font>
      <sz val="8"/>
      <color theme="1"/>
      <name val="Times New Roman"/>
      <family val="1"/>
    </font>
    <font>
      <sz val="8"/>
      <color rgb="FFFF0000"/>
      <name val="Times New Roman"/>
      <family val="1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Times New Roman"/>
      <family val="1"/>
    </font>
    <font>
      <b/>
      <sz val="9"/>
      <color rgb="FFFF0000"/>
      <name val="Times New Roman"/>
      <family val="1"/>
    </font>
    <font>
      <b/>
      <sz val="8"/>
      <color rgb="FFFF0000"/>
      <name val="Times New Roman"/>
      <family val="1"/>
    </font>
    <font>
      <sz val="6"/>
      <color rgb="FFFF0000"/>
      <name val="Times New Roman"/>
      <family val="1"/>
    </font>
    <font>
      <b/>
      <sz val="11"/>
      <color rgb="FFFF0000"/>
      <name val="Times New Roman"/>
      <family val="1"/>
    </font>
    <font>
      <sz val="7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Times New Roman"/>
      <family val="1"/>
    </font>
    <font>
      <b/>
      <sz val="12"/>
      <color theme="1"/>
      <name val="Times New Roman"/>
      <family val="1"/>
    </font>
    <font>
      <sz val="9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8F8F8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1131">
    <xf numFmtId="0" fontId="0" fillId="0" borderId="0" xfId="0"/>
    <xf numFmtId="0" fontId="0" fillId="0" borderId="0" xfId="0" applyAlignme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Border="1"/>
    <xf numFmtId="0" fontId="1" fillId="0" borderId="17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3" borderId="17" xfId="0" applyFont="1" applyFill="1" applyBorder="1" applyAlignment="1">
      <alignment vertical="center" wrapText="1"/>
    </xf>
    <xf numFmtId="0" fontId="1" fillId="3" borderId="12" xfId="0" applyFont="1" applyFill="1" applyBorder="1" applyAlignment="1">
      <alignment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vertical="center" wrapText="1"/>
    </xf>
    <xf numFmtId="0" fontId="1" fillId="3" borderId="18" xfId="0" applyFont="1" applyFill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1" fillId="0" borderId="33" xfId="0" applyFont="1" applyBorder="1" applyAlignment="1">
      <alignment vertical="center"/>
    </xf>
    <xf numFmtId="0" fontId="3" fillId="0" borderId="11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3" borderId="11" xfId="0" applyFont="1" applyFill="1" applyBorder="1" applyAlignment="1">
      <alignment vertical="center" wrapText="1"/>
    </xf>
    <xf numFmtId="0" fontId="6" fillId="2" borderId="21" xfId="0" applyFont="1" applyFill="1" applyBorder="1" applyAlignment="1">
      <alignment horizontal="center" vertical="top" wrapText="1"/>
    </xf>
    <xf numFmtId="0" fontId="8" fillId="0" borderId="23" xfId="0" applyFont="1" applyBorder="1" applyAlignment="1">
      <alignment vertical="top" wrapText="1"/>
    </xf>
    <xf numFmtId="0" fontId="8" fillId="0" borderId="27" xfId="0" applyFont="1" applyBorder="1" applyAlignment="1">
      <alignment vertical="top" wrapText="1"/>
    </xf>
    <xf numFmtId="0" fontId="9" fillId="0" borderId="23" xfId="0" applyFont="1" applyBorder="1" applyAlignment="1">
      <alignment vertical="top" wrapText="1"/>
    </xf>
    <xf numFmtId="0" fontId="9" fillId="0" borderId="27" xfId="0" applyFont="1" applyBorder="1" applyAlignment="1">
      <alignment vertical="top" wrapText="1"/>
    </xf>
    <xf numFmtId="0" fontId="9" fillId="0" borderId="35" xfId="0" applyFont="1" applyBorder="1" applyAlignment="1">
      <alignment vertical="top" wrapText="1"/>
    </xf>
    <xf numFmtId="0" fontId="9" fillId="0" borderId="32" xfId="0" applyFont="1" applyBorder="1" applyAlignment="1">
      <alignment vertical="top" wrapText="1"/>
    </xf>
    <xf numFmtId="0" fontId="9" fillId="0" borderId="29" xfId="0" applyFont="1" applyBorder="1" applyAlignment="1">
      <alignment vertical="top" wrapText="1"/>
    </xf>
    <xf numFmtId="0" fontId="9" fillId="0" borderId="24" xfId="0" applyFont="1" applyBorder="1" applyAlignment="1">
      <alignment vertical="top" wrapText="1"/>
    </xf>
    <xf numFmtId="0" fontId="8" fillId="0" borderId="24" xfId="0" applyFont="1" applyBorder="1" applyAlignment="1">
      <alignment vertical="top" wrapText="1"/>
    </xf>
    <xf numFmtId="0" fontId="9" fillId="0" borderId="25" xfId="0" applyFont="1" applyBorder="1" applyAlignment="1">
      <alignment vertical="top" wrapText="1"/>
    </xf>
    <xf numFmtId="0" fontId="9" fillId="3" borderId="29" xfId="0" applyFont="1" applyFill="1" applyBorder="1" applyAlignment="1">
      <alignment vertical="top" wrapText="1"/>
    </xf>
    <xf numFmtId="0" fontId="9" fillId="3" borderId="24" xfId="0" applyFont="1" applyFill="1" applyBorder="1" applyAlignment="1">
      <alignment vertical="top" wrapText="1"/>
    </xf>
    <xf numFmtId="0" fontId="9" fillId="3" borderId="27" xfId="0" applyFont="1" applyFill="1" applyBorder="1" applyAlignment="1">
      <alignment vertical="top" wrapText="1"/>
    </xf>
    <xf numFmtId="0" fontId="9" fillId="3" borderId="23" xfId="0" applyFont="1" applyFill="1" applyBorder="1" applyAlignment="1">
      <alignment vertical="top" wrapText="1"/>
    </xf>
    <xf numFmtId="0" fontId="9" fillId="3" borderId="35" xfId="0" applyFont="1" applyFill="1" applyBorder="1" applyAlignment="1">
      <alignment vertical="top" wrapText="1"/>
    </xf>
    <xf numFmtId="0" fontId="9" fillId="3" borderId="32" xfId="0" applyFont="1" applyFill="1" applyBorder="1" applyAlignment="1">
      <alignment vertical="top" wrapText="1"/>
    </xf>
    <xf numFmtId="0" fontId="11" fillId="0" borderId="0" xfId="0" applyFont="1"/>
    <xf numFmtId="0" fontId="1" fillId="0" borderId="9" xfId="0" applyFont="1" applyBorder="1" applyAlignment="1">
      <alignment horizontal="center" vertical="center" wrapText="1"/>
    </xf>
    <xf numFmtId="0" fontId="3" fillId="0" borderId="36" xfId="0" applyFont="1" applyBorder="1" applyAlignment="1">
      <alignment vertical="center" wrapText="1"/>
    </xf>
    <xf numFmtId="0" fontId="8" fillId="0" borderId="29" xfId="0" applyFont="1" applyBorder="1" applyAlignment="1">
      <alignment vertical="top" wrapText="1"/>
    </xf>
    <xf numFmtId="0" fontId="8" fillId="0" borderId="37" xfId="0" applyFont="1" applyBorder="1" applyAlignment="1">
      <alignment horizontal="left" vertical="top" wrapText="1"/>
    </xf>
    <xf numFmtId="0" fontId="8" fillId="0" borderId="38" xfId="0" applyFont="1" applyBorder="1" applyAlignment="1">
      <alignment horizontal="left" vertical="top" wrapText="1"/>
    </xf>
    <xf numFmtId="0" fontId="8" fillId="0" borderId="38" xfId="0" applyFont="1" applyBorder="1" applyAlignment="1">
      <alignment vertical="top" wrapText="1"/>
    </xf>
    <xf numFmtId="0" fontId="8" fillId="0" borderId="39" xfId="0" applyFont="1" applyBorder="1" applyAlignment="1">
      <alignment horizontal="left" vertical="top" wrapText="1"/>
    </xf>
    <xf numFmtId="0" fontId="8" fillId="0" borderId="40" xfId="0" applyFont="1" applyBorder="1" applyAlignment="1">
      <alignment horizontal="left" vertical="top" wrapText="1"/>
    </xf>
    <xf numFmtId="0" fontId="8" fillId="0" borderId="40" xfId="0" applyFont="1" applyBorder="1" applyAlignment="1">
      <alignment vertical="top" wrapText="1"/>
    </xf>
    <xf numFmtId="0" fontId="8" fillId="0" borderId="37" xfId="0" applyFont="1" applyBorder="1" applyAlignment="1">
      <alignment vertical="top" wrapText="1"/>
    </xf>
    <xf numFmtId="0" fontId="9" fillId="0" borderId="38" xfId="0" applyFont="1" applyBorder="1" applyAlignment="1">
      <alignment vertical="top" wrapText="1"/>
    </xf>
    <xf numFmtId="0" fontId="8" fillId="0" borderId="39" xfId="0" applyFont="1" applyBorder="1" applyAlignment="1">
      <alignment vertical="top" wrapText="1"/>
    </xf>
    <xf numFmtId="0" fontId="9" fillId="0" borderId="40" xfId="0" applyFont="1" applyBorder="1" applyAlignment="1">
      <alignment vertical="top" wrapText="1"/>
    </xf>
    <xf numFmtId="0" fontId="8" fillId="0" borderId="21" xfId="0" applyFont="1" applyBorder="1" applyAlignment="1">
      <alignment vertical="top" wrapText="1"/>
    </xf>
    <xf numFmtId="0" fontId="8" fillId="0" borderId="41" xfId="0" applyFont="1" applyBorder="1" applyAlignment="1">
      <alignment vertical="top" wrapText="1"/>
    </xf>
    <xf numFmtId="0" fontId="9" fillId="0" borderId="41" xfId="0" applyFont="1" applyBorder="1" applyAlignment="1">
      <alignment vertical="top" wrapText="1"/>
    </xf>
    <xf numFmtId="0" fontId="8" fillId="0" borderId="25" xfId="0" applyFont="1" applyBorder="1" applyAlignment="1">
      <alignment vertical="top" wrapText="1"/>
    </xf>
    <xf numFmtId="0" fontId="8" fillId="0" borderId="43" xfId="0" applyFont="1" applyBorder="1" applyAlignment="1">
      <alignment vertical="top" wrapText="1"/>
    </xf>
    <xf numFmtId="0" fontId="8" fillId="0" borderId="44" xfId="0" applyFont="1" applyBorder="1" applyAlignment="1">
      <alignment vertical="top" wrapText="1"/>
    </xf>
    <xf numFmtId="0" fontId="9" fillId="0" borderId="43" xfId="0" applyFont="1" applyBorder="1" applyAlignment="1">
      <alignment vertical="top" wrapText="1"/>
    </xf>
    <xf numFmtId="0" fontId="9" fillId="0" borderId="44" xfId="0" applyFont="1" applyBorder="1" applyAlignment="1">
      <alignment vertical="top" wrapText="1"/>
    </xf>
    <xf numFmtId="0" fontId="9" fillId="0" borderId="45" xfId="0" applyFont="1" applyBorder="1" applyAlignment="1">
      <alignment vertical="top" wrapText="1"/>
    </xf>
    <xf numFmtId="0" fontId="8" fillId="0" borderId="46" xfId="0" applyFont="1" applyBorder="1" applyAlignment="1">
      <alignment vertical="top" wrapText="1"/>
    </xf>
    <xf numFmtId="0" fontId="8" fillId="0" borderId="47" xfId="0" applyFont="1" applyBorder="1" applyAlignment="1">
      <alignment vertical="top" wrapText="1"/>
    </xf>
    <xf numFmtId="0" fontId="9" fillId="0" borderId="46" xfId="0" applyFont="1" applyBorder="1" applyAlignment="1">
      <alignment vertical="top" wrapText="1"/>
    </xf>
    <xf numFmtId="0" fontId="9" fillId="0" borderId="48" xfId="0" applyFont="1" applyBorder="1" applyAlignment="1">
      <alignment vertical="top" wrapText="1"/>
    </xf>
    <xf numFmtId="0" fontId="9" fillId="0" borderId="37" xfId="0" applyFont="1" applyBorder="1" applyAlignment="1">
      <alignment vertical="top" wrapText="1"/>
    </xf>
    <xf numFmtId="0" fontId="9" fillId="0" borderId="39" xfId="0" applyFont="1" applyBorder="1" applyAlignment="1">
      <alignment vertical="top" wrapText="1"/>
    </xf>
    <xf numFmtId="0" fontId="9" fillId="0" borderId="49" xfId="0" applyFont="1" applyBorder="1" applyAlignment="1">
      <alignment vertical="top" wrapText="1"/>
    </xf>
    <xf numFmtId="0" fontId="9" fillId="0" borderId="50" xfId="0" applyFont="1" applyBorder="1" applyAlignment="1">
      <alignment vertical="top" wrapText="1"/>
    </xf>
    <xf numFmtId="0" fontId="8" fillId="0" borderId="49" xfId="0" applyFont="1" applyBorder="1" applyAlignment="1">
      <alignment vertical="top" wrapText="1"/>
    </xf>
    <xf numFmtId="0" fontId="9" fillId="0" borderId="33" xfId="0" applyFont="1" applyBorder="1" applyAlignment="1">
      <alignment vertical="top" wrapText="1"/>
    </xf>
    <xf numFmtId="0" fontId="8" fillId="0" borderId="33" xfId="0" applyFont="1" applyBorder="1" applyAlignment="1">
      <alignment vertical="top" wrapText="1"/>
    </xf>
    <xf numFmtId="0" fontId="8" fillId="0" borderId="50" xfId="0" applyFont="1" applyBorder="1" applyAlignment="1">
      <alignment vertical="top" wrapText="1"/>
    </xf>
    <xf numFmtId="0" fontId="9" fillId="0" borderId="21" xfId="0" applyFont="1" applyBorder="1" applyAlignment="1">
      <alignment vertical="top" wrapText="1"/>
    </xf>
    <xf numFmtId="0" fontId="10" fillId="0" borderId="41" xfId="0" applyFont="1" applyBorder="1" applyAlignment="1">
      <alignment vertical="top" wrapText="1"/>
    </xf>
    <xf numFmtId="0" fontId="9" fillId="0" borderId="47" xfId="0" applyFont="1" applyBorder="1" applyAlignment="1">
      <alignment vertical="top" wrapText="1"/>
    </xf>
    <xf numFmtId="0" fontId="9" fillId="3" borderId="21" xfId="0" applyFont="1" applyFill="1" applyBorder="1" applyAlignment="1">
      <alignment vertical="top" wrapText="1"/>
    </xf>
    <xf numFmtId="0" fontId="9" fillId="3" borderId="41" xfId="0" applyFont="1" applyFill="1" applyBorder="1" applyAlignment="1">
      <alignment vertical="top" wrapText="1"/>
    </xf>
    <xf numFmtId="0" fontId="1" fillId="3" borderId="31" xfId="0" applyFont="1" applyFill="1" applyBorder="1" applyAlignment="1">
      <alignment vertical="center" wrapText="1"/>
    </xf>
    <xf numFmtId="0" fontId="9" fillId="3" borderId="52" xfId="0" applyFont="1" applyFill="1" applyBorder="1" applyAlignment="1">
      <alignment vertical="top" wrapText="1"/>
    </xf>
    <xf numFmtId="0" fontId="9" fillId="3" borderId="37" xfId="0" applyFont="1" applyFill="1" applyBorder="1" applyAlignment="1">
      <alignment vertical="top" wrapText="1"/>
    </xf>
    <xf numFmtId="0" fontId="9" fillId="3" borderId="38" xfId="0" applyFont="1" applyFill="1" applyBorder="1" applyAlignment="1">
      <alignment vertical="top" wrapText="1"/>
    </xf>
    <xf numFmtId="0" fontId="9" fillId="3" borderId="25" xfId="0" applyFont="1" applyFill="1" applyBorder="1" applyAlignment="1">
      <alignment vertical="top" wrapText="1"/>
    </xf>
    <xf numFmtId="0" fontId="9" fillId="3" borderId="39" xfId="0" applyFont="1" applyFill="1" applyBorder="1" applyAlignment="1">
      <alignment vertical="top" wrapText="1"/>
    </xf>
    <xf numFmtId="0" fontId="9" fillId="3" borderId="40" xfId="0" applyFont="1" applyFill="1" applyBorder="1" applyAlignment="1">
      <alignment vertical="top" wrapText="1"/>
    </xf>
    <xf numFmtId="0" fontId="9" fillId="3" borderId="55" xfId="0" applyFont="1" applyFill="1" applyBorder="1" applyAlignment="1">
      <alignment vertical="center" wrapText="1"/>
    </xf>
    <xf numFmtId="0" fontId="9" fillId="3" borderId="38" xfId="0" applyFont="1" applyFill="1" applyBorder="1" applyAlignment="1">
      <alignment vertical="center" wrapText="1"/>
    </xf>
    <xf numFmtId="0" fontId="9" fillId="3" borderId="56" xfId="0" applyFont="1" applyFill="1" applyBorder="1" applyAlignment="1">
      <alignment vertical="center" wrapText="1"/>
    </xf>
    <xf numFmtId="0" fontId="9" fillId="3" borderId="40" xfId="0" applyFont="1" applyFill="1" applyBorder="1" applyAlignment="1">
      <alignment vertical="center" wrapText="1"/>
    </xf>
    <xf numFmtId="0" fontId="14" fillId="5" borderId="42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0" fillId="0" borderId="25" xfId="0" applyBorder="1"/>
    <xf numFmtId="9" fontId="0" fillId="0" borderId="28" xfId="1" applyFont="1" applyBorder="1"/>
    <xf numFmtId="9" fontId="0" fillId="0" borderId="33" xfId="1" applyFont="1" applyBorder="1"/>
    <xf numFmtId="0" fontId="14" fillId="4" borderId="42" xfId="0" applyFont="1" applyFill="1" applyBorder="1" applyAlignment="1">
      <alignment horizontal="center" vertical="center" wrapText="1"/>
    </xf>
    <xf numFmtId="0" fontId="1" fillId="0" borderId="57" xfId="0" applyFont="1" applyBorder="1" applyAlignment="1">
      <alignment wrapText="1"/>
    </xf>
    <xf numFmtId="0" fontId="1" fillId="0" borderId="25" xfId="0" applyFont="1" applyBorder="1" applyAlignment="1">
      <alignment wrapText="1"/>
    </xf>
    <xf numFmtId="0" fontId="6" fillId="7" borderId="21" xfId="0" applyFont="1" applyFill="1" applyBorder="1" applyAlignment="1">
      <alignment horizontal="center" vertical="center" wrapText="1"/>
    </xf>
    <xf numFmtId="0" fontId="0" fillId="7" borderId="58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1" fillId="0" borderId="30" xfId="0" applyFont="1" applyBorder="1" applyAlignment="1">
      <alignment wrapText="1"/>
    </xf>
    <xf numFmtId="9" fontId="0" fillId="0" borderId="61" xfId="1" applyFont="1" applyBorder="1"/>
    <xf numFmtId="9" fontId="0" fillId="0" borderId="23" xfId="0" applyNumberFormat="1" applyBorder="1"/>
    <xf numFmtId="0" fontId="0" fillId="6" borderId="21" xfId="0" applyFill="1" applyBorder="1"/>
    <xf numFmtId="9" fontId="0" fillId="6" borderId="58" xfId="0" applyNumberFormat="1" applyFill="1" applyBorder="1"/>
    <xf numFmtId="0" fontId="0" fillId="6" borderId="52" xfId="0" applyFill="1" applyBorder="1"/>
    <xf numFmtId="0" fontId="9" fillId="0" borderId="3" xfId="0" applyFont="1" applyBorder="1" applyAlignment="1">
      <alignment vertical="center" wrapText="1"/>
    </xf>
    <xf numFmtId="0" fontId="9" fillId="0" borderId="57" xfId="0" applyFont="1" applyBorder="1" applyAlignment="1">
      <alignment vertical="top" wrapText="1"/>
    </xf>
    <xf numFmtId="0" fontId="9" fillId="0" borderId="55" xfId="0" applyFont="1" applyBorder="1" applyAlignment="1">
      <alignment vertical="top" wrapText="1"/>
    </xf>
    <xf numFmtId="0" fontId="9" fillId="0" borderId="56" xfId="0" applyFont="1" applyBorder="1" applyAlignment="1">
      <alignment vertical="top" wrapText="1"/>
    </xf>
    <xf numFmtId="0" fontId="16" fillId="4" borderId="9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8" xfId="0" applyFont="1" applyFill="1" applyBorder="1" applyAlignment="1">
      <alignment horizontal="center" vertical="center" wrapText="1"/>
    </xf>
    <xf numFmtId="0" fontId="18" fillId="4" borderId="8" xfId="0" applyFont="1" applyFill="1" applyBorder="1" applyAlignment="1">
      <alignment horizontal="center" vertical="center" wrapText="1"/>
    </xf>
    <xf numFmtId="0" fontId="20" fillId="4" borderId="17" xfId="0" applyFont="1" applyFill="1" applyBorder="1" applyAlignment="1">
      <alignment horizontal="center" vertical="center" wrapText="1"/>
    </xf>
    <xf numFmtId="0" fontId="20" fillId="4" borderId="12" xfId="0" applyFont="1" applyFill="1" applyBorder="1" applyAlignment="1">
      <alignment horizontal="center" vertical="center" wrapText="1"/>
    </xf>
    <xf numFmtId="0" fontId="20" fillId="4" borderId="36" xfId="0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center" vertical="center" wrapText="1"/>
    </xf>
    <xf numFmtId="0" fontId="20" fillId="4" borderId="9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/>
    </xf>
    <xf numFmtId="0" fontId="18" fillId="4" borderId="9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/>
    </xf>
    <xf numFmtId="0" fontId="13" fillId="4" borderId="9" xfId="0" applyFont="1" applyFill="1" applyBorder="1" applyAlignment="1">
      <alignment horizontal="center" vertical="center"/>
    </xf>
    <xf numFmtId="0" fontId="13" fillId="4" borderId="60" xfId="0" applyFont="1" applyFill="1" applyBorder="1" applyAlignment="1">
      <alignment horizontal="center" vertical="center" wrapText="1"/>
    </xf>
    <xf numFmtId="0" fontId="21" fillId="4" borderId="60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21" fillId="4" borderId="9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/>
    </xf>
    <xf numFmtId="9" fontId="0" fillId="0" borderId="16" xfId="1" applyFont="1" applyBorder="1"/>
    <xf numFmtId="0" fontId="2" fillId="0" borderId="9" xfId="0" applyFont="1" applyFill="1" applyBorder="1" applyAlignment="1">
      <alignment vertical="center" wrapText="1"/>
    </xf>
    <xf numFmtId="0" fontId="0" fillId="7" borderId="51" xfId="0" applyFill="1" applyBorder="1" applyAlignment="1">
      <alignment horizontal="center"/>
    </xf>
    <xf numFmtId="164" fontId="0" fillId="0" borderId="18" xfId="1" applyNumberFormat="1" applyFont="1" applyBorder="1"/>
    <xf numFmtId="164" fontId="0" fillId="0" borderId="47" xfId="1" applyNumberFormat="1" applyFont="1" applyBorder="1"/>
    <xf numFmtId="164" fontId="0" fillId="0" borderId="46" xfId="1" applyNumberFormat="1" applyFont="1" applyBorder="1"/>
    <xf numFmtId="164" fontId="0" fillId="0" borderId="48" xfId="1" applyNumberFormat="1" applyFont="1" applyBorder="1"/>
    <xf numFmtId="164" fontId="0" fillId="0" borderId="20" xfId="1" applyNumberFormat="1" applyFont="1" applyBorder="1"/>
    <xf numFmtId="164" fontId="0" fillId="0" borderId="31" xfId="1" applyNumberFormat="1" applyFont="1" applyBorder="1"/>
    <xf numFmtId="164" fontId="0" fillId="0" borderId="23" xfId="0" applyNumberFormat="1" applyBorder="1"/>
    <xf numFmtId="0" fontId="1" fillId="4" borderId="12" xfId="0" applyFont="1" applyFill="1" applyBorder="1" applyAlignment="1">
      <alignment vertical="center" wrapText="1"/>
    </xf>
    <xf numFmtId="0" fontId="1" fillId="4" borderId="36" xfId="0" applyFont="1" applyFill="1" applyBorder="1" applyAlignment="1">
      <alignment vertical="center" wrapText="1"/>
    </xf>
    <xf numFmtId="0" fontId="23" fillId="0" borderId="0" xfId="0" applyFont="1"/>
    <xf numFmtId="0" fontId="9" fillId="0" borderId="0" xfId="0" applyFont="1" applyBorder="1" applyAlignment="1">
      <alignment vertical="center" wrapText="1"/>
    </xf>
    <xf numFmtId="0" fontId="16" fillId="0" borderId="21" xfId="0" applyFont="1" applyBorder="1" applyAlignment="1">
      <alignment horizontal="right" vertical="center" wrapText="1"/>
    </xf>
    <xf numFmtId="0" fontId="16" fillId="0" borderId="41" xfId="0" applyFont="1" applyBorder="1" applyAlignment="1">
      <alignment horizontal="right" vertical="center" wrapText="1"/>
    </xf>
    <xf numFmtId="0" fontId="16" fillId="0" borderId="58" xfId="0" applyFont="1" applyBorder="1" applyAlignment="1">
      <alignment horizontal="right" vertical="center" wrapText="1"/>
    </xf>
    <xf numFmtId="0" fontId="16" fillId="0" borderId="21" xfId="0" applyFont="1" applyBorder="1" applyAlignment="1">
      <alignment vertical="center" wrapText="1"/>
    </xf>
    <xf numFmtId="0" fontId="16" fillId="0" borderId="41" xfId="0" applyFont="1" applyBorder="1" applyAlignment="1">
      <alignment vertical="center" wrapText="1"/>
    </xf>
    <xf numFmtId="0" fontId="16" fillId="0" borderId="58" xfId="0" applyFont="1" applyBorder="1" applyAlignment="1">
      <alignment vertical="center" wrapText="1"/>
    </xf>
    <xf numFmtId="0" fontId="9" fillId="3" borderId="67" xfId="0" applyFont="1" applyFill="1" applyBorder="1" applyAlignment="1">
      <alignment vertical="top" wrapText="1"/>
    </xf>
    <xf numFmtId="0" fontId="9" fillId="3" borderId="64" xfId="0" applyFont="1" applyFill="1" applyBorder="1" applyAlignment="1">
      <alignment vertical="top" wrapText="1"/>
    </xf>
    <xf numFmtId="0" fontId="16" fillId="3" borderId="21" xfId="0" applyFont="1" applyFill="1" applyBorder="1" applyAlignment="1">
      <alignment horizontal="center" vertical="center" wrapText="1"/>
    </xf>
    <xf numFmtId="0" fontId="16" fillId="3" borderId="41" xfId="0" applyFont="1" applyFill="1" applyBorder="1" applyAlignment="1">
      <alignment horizontal="center" vertical="center" wrapText="1"/>
    </xf>
    <xf numFmtId="0" fontId="16" fillId="3" borderId="58" xfId="0" applyFont="1" applyFill="1" applyBorder="1" applyAlignment="1">
      <alignment horizontal="center" vertical="center" wrapText="1"/>
    </xf>
    <xf numFmtId="0" fontId="16" fillId="3" borderId="21" xfId="0" applyFont="1" applyFill="1" applyBorder="1" applyAlignment="1">
      <alignment horizontal="right" vertical="center" wrapText="1"/>
    </xf>
    <xf numFmtId="0" fontId="16" fillId="3" borderId="41" xfId="0" applyFont="1" applyFill="1" applyBorder="1" applyAlignment="1">
      <alignment horizontal="right" vertical="center" wrapText="1"/>
    </xf>
    <xf numFmtId="0" fontId="16" fillId="3" borderId="58" xfId="0" applyFont="1" applyFill="1" applyBorder="1" applyAlignment="1">
      <alignment horizontal="right" vertical="center" wrapText="1"/>
    </xf>
    <xf numFmtId="0" fontId="6" fillId="2" borderId="41" xfId="0" applyFont="1" applyFill="1" applyBorder="1" applyAlignment="1">
      <alignment horizontal="center" vertical="top" wrapText="1"/>
    </xf>
    <xf numFmtId="0" fontId="6" fillId="2" borderId="58" xfId="0" applyFont="1" applyFill="1" applyBorder="1" applyAlignment="1">
      <alignment horizontal="center" vertical="top" wrapText="1"/>
    </xf>
    <xf numFmtId="0" fontId="6" fillId="2" borderId="62" xfId="0" applyFont="1" applyFill="1" applyBorder="1" applyAlignment="1">
      <alignment horizontal="center" vertical="top" wrapText="1"/>
    </xf>
    <xf numFmtId="0" fontId="6" fillId="2" borderId="68" xfId="0" applyFont="1" applyFill="1" applyBorder="1" applyAlignment="1">
      <alignment horizontal="center" vertical="top" wrapText="1"/>
    </xf>
    <xf numFmtId="0" fontId="6" fillId="2" borderId="69" xfId="0" applyFont="1" applyFill="1" applyBorder="1" applyAlignment="1">
      <alignment horizontal="center" vertical="top" wrapText="1"/>
    </xf>
    <xf numFmtId="0" fontId="8" fillId="0" borderId="22" xfId="0" applyFont="1" applyBorder="1" applyAlignment="1">
      <alignment horizontal="left" vertical="top" wrapText="1"/>
    </xf>
    <xf numFmtId="0" fontId="8" fillId="0" borderId="63" xfId="0" applyFont="1" applyBorder="1" applyAlignment="1">
      <alignment horizontal="left" vertical="top" wrapText="1"/>
    </xf>
    <xf numFmtId="0" fontId="8" fillId="0" borderId="63" xfId="0" applyFont="1" applyBorder="1" applyAlignment="1">
      <alignment vertical="top" wrapText="1"/>
    </xf>
    <xf numFmtId="0" fontId="8" fillId="0" borderId="59" xfId="0" applyFont="1" applyBorder="1" applyAlignment="1">
      <alignment vertical="top" wrapText="1"/>
    </xf>
    <xf numFmtId="0" fontId="9" fillId="0" borderId="22" xfId="0" applyFont="1" applyBorder="1" applyAlignment="1">
      <alignment vertical="top" wrapText="1"/>
    </xf>
    <xf numFmtId="0" fontId="9" fillId="0" borderId="63" xfId="0" applyFont="1" applyBorder="1" applyAlignment="1">
      <alignment vertical="top" wrapText="1"/>
    </xf>
    <xf numFmtId="0" fontId="9" fillId="0" borderId="59" xfId="0" applyFont="1" applyBorder="1" applyAlignment="1">
      <alignment vertical="top" wrapText="1"/>
    </xf>
    <xf numFmtId="0" fontId="1" fillId="0" borderId="5" xfId="0" applyFont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/>
    </xf>
    <xf numFmtId="0" fontId="21" fillId="4" borderId="10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8" fillId="4" borderId="8" xfId="0" applyFont="1" applyFill="1" applyBorder="1" applyAlignment="1">
      <alignment horizontal="center" vertical="center" wrapText="1"/>
    </xf>
    <xf numFmtId="0" fontId="13" fillId="4" borderId="60" xfId="0" applyFont="1" applyFill="1" applyBorder="1" applyAlignment="1">
      <alignment horizontal="center" vertical="center" wrapText="1"/>
    </xf>
    <xf numFmtId="0" fontId="21" fillId="4" borderId="60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45" xfId="0" applyFont="1" applyFill="1" applyBorder="1" applyAlignment="1">
      <alignment horizontal="center" vertical="top" wrapText="1"/>
    </xf>
    <xf numFmtId="0" fontId="6" fillId="2" borderId="70" xfId="0" applyFont="1" applyFill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/>
    </xf>
    <xf numFmtId="0" fontId="18" fillId="4" borderId="8" xfId="0" applyFont="1" applyFill="1" applyBorder="1" applyAlignment="1">
      <alignment horizontal="center" vertical="center" wrapText="1"/>
    </xf>
    <xf numFmtId="0" fontId="13" fillId="4" borderId="60" xfId="0" applyFont="1" applyFill="1" applyBorder="1" applyAlignment="1">
      <alignment horizontal="center" vertical="center" wrapText="1"/>
    </xf>
    <xf numFmtId="0" fontId="21" fillId="4" borderId="60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4" fillId="4" borderId="4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/>
    </xf>
    <xf numFmtId="0" fontId="21" fillId="4" borderId="60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8" fillId="4" borderId="8" xfId="0" applyFont="1" applyFill="1" applyBorder="1" applyAlignment="1">
      <alignment horizontal="center" vertical="center" wrapText="1"/>
    </xf>
    <xf numFmtId="0" fontId="13" fillId="4" borderId="60" xfId="0" applyFont="1" applyFill="1" applyBorder="1" applyAlignment="1">
      <alignment horizontal="center" vertical="center" wrapText="1"/>
    </xf>
    <xf numFmtId="0" fontId="14" fillId="4" borderId="42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8" fillId="0" borderId="57" xfId="0" applyFont="1" applyBorder="1" applyAlignment="1">
      <alignment vertical="top" wrapText="1"/>
    </xf>
    <xf numFmtId="0" fontId="8" fillId="0" borderId="28" xfId="0" applyFont="1" applyBorder="1" applyAlignment="1">
      <alignment vertical="top" wrapText="1"/>
    </xf>
    <xf numFmtId="0" fontId="1" fillId="0" borderId="49" xfId="0" applyFont="1" applyBorder="1" applyAlignment="1">
      <alignment vertical="center"/>
    </xf>
    <xf numFmtId="0" fontId="8" fillId="0" borderId="55" xfId="0" applyFont="1" applyBorder="1" applyAlignment="1">
      <alignment vertical="top" wrapText="1"/>
    </xf>
    <xf numFmtId="0" fontId="8" fillId="0" borderId="56" xfId="0" applyFont="1" applyBorder="1" applyAlignment="1">
      <alignment vertical="top" wrapText="1"/>
    </xf>
    <xf numFmtId="0" fontId="9" fillId="0" borderId="62" xfId="0" applyFont="1" applyBorder="1" applyAlignment="1">
      <alignment vertical="top" wrapText="1"/>
    </xf>
    <xf numFmtId="0" fontId="9" fillId="0" borderId="68" xfId="0" applyFont="1" applyBorder="1" applyAlignment="1">
      <alignment vertical="top" wrapText="1"/>
    </xf>
    <xf numFmtId="0" fontId="9" fillId="3" borderId="68" xfId="0" applyFont="1" applyFill="1" applyBorder="1" applyAlignment="1">
      <alignment vertical="top" wrapText="1"/>
    </xf>
    <xf numFmtId="0" fontId="9" fillId="3" borderId="58" xfId="0" applyFont="1" applyFill="1" applyBorder="1" applyAlignment="1">
      <alignment vertical="top" wrapText="1"/>
    </xf>
    <xf numFmtId="0" fontId="9" fillId="3" borderId="51" xfId="0" applyFont="1" applyFill="1" applyBorder="1" applyAlignment="1">
      <alignment vertical="top" wrapText="1"/>
    </xf>
    <xf numFmtId="0" fontId="20" fillId="4" borderId="8" xfId="0" applyFont="1" applyFill="1" applyBorder="1" applyAlignment="1">
      <alignment horizontal="center" vertical="center" wrapText="1"/>
    </xf>
    <xf numFmtId="0" fontId="20" fillId="4" borderId="13" xfId="0" applyFont="1" applyFill="1" applyBorder="1" applyAlignment="1">
      <alignment horizontal="center" vertical="center" wrapText="1"/>
    </xf>
    <xf numFmtId="0" fontId="9" fillId="0" borderId="51" xfId="0" applyFont="1" applyBorder="1" applyAlignment="1">
      <alignment vertical="top" wrapText="1"/>
    </xf>
    <xf numFmtId="0" fontId="9" fillId="0" borderId="64" xfId="0" applyFont="1" applyBorder="1" applyAlignment="1">
      <alignment vertical="top" wrapText="1"/>
    </xf>
    <xf numFmtId="0" fontId="9" fillId="0" borderId="71" xfId="0" applyFont="1" applyBorder="1" applyAlignment="1">
      <alignment vertical="top" wrapText="1"/>
    </xf>
    <xf numFmtId="0" fontId="8" fillId="0" borderId="68" xfId="0" applyFont="1" applyBorder="1" applyAlignment="1">
      <alignment vertical="top" wrapText="1"/>
    </xf>
    <xf numFmtId="0" fontId="10" fillId="0" borderId="68" xfId="0" applyFont="1" applyBorder="1" applyAlignment="1">
      <alignment vertical="top" wrapText="1"/>
    </xf>
    <xf numFmtId="9" fontId="0" fillId="0" borderId="23" xfId="1" applyFont="1" applyBorder="1"/>
    <xf numFmtId="0" fontId="1" fillId="3" borderId="6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/>
    </xf>
    <xf numFmtId="0" fontId="18" fillId="4" borderId="8" xfId="0" applyFont="1" applyFill="1" applyBorder="1" applyAlignment="1">
      <alignment horizontal="center" vertical="center" wrapText="1"/>
    </xf>
    <xf numFmtId="0" fontId="13" fillId="4" borderId="60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1" fillId="4" borderId="60" xfId="0" applyFont="1" applyFill="1" applyBorder="1" applyAlignment="1">
      <alignment horizontal="center" vertical="center" wrapText="1"/>
    </xf>
    <xf numFmtId="0" fontId="14" fillId="4" borderId="42" xfId="0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0" xfId="0" applyFont="1" applyAlignment="1">
      <alignment horizontal="center"/>
    </xf>
    <xf numFmtId="0" fontId="16" fillId="4" borderId="6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9" fillId="0" borderId="0" xfId="0" applyFont="1" applyAlignment="1"/>
    <xf numFmtId="0" fontId="9" fillId="0" borderId="11" xfId="0" applyFont="1" applyBorder="1" applyAlignment="1">
      <alignment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vertical="center" wrapText="1"/>
    </xf>
    <xf numFmtId="0" fontId="8" fillId="0" borderId="11" xfId="0" applyFont="1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10" fillId="4" borderId="9" xfId="0" applyFont="1" applyFill="1" applyBorder="1" applyAlignment="1">
      <alignment horizontal="center"/>
    </xf>
    <xf numFmtId="0" fontId="8" fillId="0" borderId="12" xfId="0" applyFont="1" applyBorder="1" applyAlignment="1">
      <alignment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9" fillId="0" borderId="28" xfId="0" applyFont="1" applyBorder="1" applyAlignment="1">
      <alignment vertical="center"/>
    </xf>
    <xf numFmtId="0" fontId="9" fillId="0" borderId="33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8" fillId="0" borderId="36" xfId="0" applyFont="1" applyBorder="1" applyAlignment="1">
      <alignment vertical="center" wrapText="1"/>
    </xf>
    <xf numFmtId="0" fontId="9" fillId="0" borderId="18" xfId="0" applyFont="1" applyBorder="1" applyAlignment="1">
      <alignment vertical="center" wrapText="1"/>
    </xf>
    <xf numFmtId="0" fontId="10" fillId="4" borderId="60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/>
    </xf>
    <xf numFmtId="0" fontId="9" fillId="0" borderId="13" xfId="0" applyFont="1" applyBorder="1" applyAlignment="1">
      <alignment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6" fillId="4" borderId="60" xfId="0" applyFont="1" applyFill="1" applyBorder="1" applyAlignment="1">
      <alignment horizontal="center" vertical="center" wrapText="1"/>
    </xf>
    <xf numFmtId="0" fontId="9" fillId="0" borderId="0" xfId="0" applyFont="1" applyBorder="1"/>
    <xf numFmtId="0" fontId="9" fillId="3" borderId="6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vertical="center" wrapText="1"/>
    </xf>
    <xf numFmtId="0" fontId="10" fillId="4" borderId="9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vertical="center" wrapText="1"/>
    </xf>
    <xf numFmtId="0" fontId="16" fillId="4" borderId="42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vertical="center" wrapText="1"/>
    </xf>
    <xf numFmtId="0" fontId="9" fillId="3" borderId="11" xfId="0" applyFont="1" applyFill="1" applyBorder="1" applyAlignment="1">
      <alignment vertical="center" wrapText="1"/>
    </xf>
    <xf numFmtId="0" fontId="9" fillId="3" borderId="17" xfId="0" applyFont="1" applyFill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6" fillId="5" borderId="42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/>
    </xf>
    <xf numFmtId="0" fontId="9" fillId="0" borderId="40" xfId="0" applyFont="1" applyBorder="1" applyAlignment="1"/>
    <xf numFmtId="0" fontId="6" fillId="2" borderId="21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6" fillId="2" borderId="58" xfId="0" applyFont="1" applyFill="1" applyBorder="1" applyAlignment="1">
      <alignment horizontal="center" vertical="center" wrapText="1"/>
    </xf>
    <xf numFmtId="0" fontId="16" fillId="4" borderId="13" xfId="0" applyFont="1" applyFill="1" applyBorder="1" applyAlignment="1">
      <alignment horizontal="center" vertical="center" wrapText="1"/>
    </xf>
    <xf numFmtId="0" fontId="24" fillId="4" borderId="9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9" fontId="0" fillId="0" borderId="0" xfId="0" applyNumberFormat="1" applyFill="1" applyBorder="1"/>
    <xf numFmtId="0" fontId="0" fillId="0" borderId="0" xfId="0" applyFill="1" applyBorder="1"/>
    <xf numFmtId="9" fontId="0" fillId="0" borderId="0" xfId="0" applyNumberFormat="1"/>
    <xf numFmtId="9" fontId="0" fillId="6" borderId="42" xfId="0" applyNumberFormat="1" applyFill="1" applyBorder="1"/>
    <xf numFmtId="0" fontId="0" fillId="0" borderId="37" xfId="0" applyBorder="1"/>
    <xf numFmtId="0" fontId="0" fillId="0" borderId="30" xfId="0" applyBorder="1"/>
    <xf numFmtId="0" fontId="0" fillId="7" borderId="42" xfId="0" applyFill="1" applyBorder="1" applyAlignment="1">
      <alignment horizontal="center"/>
    </xf>
    <xf numFmtId="9" fontId="0" fillId="0" borderId="18" xfId="1" applyFont="1" applyBorder="1"/>
    <xf numFmtId="164" fontId="0" fillId="0" borderId="23" xfId="1" applyNumberFormat="1" applyFont="1" applyBorder="1"/>
    <xf numFmtId="164" fontId="0" fillId="0" borderId="10" xfId="1" applyNumberFormat="1" applyFont="1" applyBorder="1"/>
    <xf numFmtId="0" fontId="0" fillId="0" borderId="39" xfId="0" applyBorder="1"/>
    <xf numFmtId="0" fontId="0" fillId="0" borderId="32" xfId="0" applyBorder="1" applyAlignment="1">
      <alignment vertical="center"/>
    </xf>
    <xf numFmtId="0" fontId="1" fillId="0" borderId="23" xfId="0" applyFont="1" applyBorder="1" applyAlignment="1">
      <alignment vertical="center" wrapText="1"/>
    </xf>
    <xf numFmtId="0" fontId="25" fillId="0" borderId="29" xfId="0" applyFont="1" applyBorder="1" applyAlignment="1">
      <alignment vertical="center" wrapText="1"/>
    </xf>
    <xf numFmtId="0" fontId="0" fillId="0" borderId="27" xfId="0" applyBorder="1"/>
    <xf numFmtId="0" fontId="0" fillId="7" borderId="15" xfId="0" applyFill="1" applyBorder="1" applyAlignment="1">
      <alignment horizontal="center"/>
    </xf>
    <xf numFmtId="0" fontId="0" fillId="0" borderId="57" xfId="0" applyBorder="1"/>
    <xf numFmtId="0" fontId="6" fillId="0" borderId="8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7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13" fillId="4" borderId="17" xfId="0" applyFont="1" applyFill="1" applyBorder="1" applyAlignment="1">
      <alignment horizontal="center" vertical="center"/>
    </xf>
    <xf numFmtId="0" fontId="26" fillId="0" borderId="0" xfId="0" applyFont="1" applyAlignment="1">
      <alignment horizontal="justify" vertical="center"/>
    </xf>
    <xf numFmtId="0" fontId="9" fillId="0" borderId="23" xfId="0" applyFont="1" applyBorder="1" applyAlignment="1">
      <alignment horizontal="left" vertical="top" wrapText="1"/>
    </xf>
    <xf numFmtId="0" fontId="1" fillId="3" borderId="9" xfId="0" applyFont="1" applyFill="1" applyBorder="1" applyAlignment="1">
      <alignment vertical="center" wrapText="1"/>
    </xf>
    <xf numFmtId="0" fontId="9" fillId="0" borderId="74" xfId="0" applyFont="1" applyBorder="1" applyAlignment="1">
      <alignment vertical="top" wrapText="1"/>
    </xf>
    <xf numFmtId="0" fontId="9" fillId="0" borderId="52" xfId="0" applyFont="1" applyBorder="1" applyAlignment="1">
      <alignment vertical="top" wrapText="1"/>
    </xf>
    <xf numFmtId="0" fontId="13" fillId="4" borderId="8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9" fillId="0" borderId="76" xfId="0" applyFont="1" applyBorder="1" applyAlignment="1">
      <alignment vertical="top" wrapText="1"/>
    </xf>
    <xf numFmtId="0" fontId="9" fillId="0" borderId="7" xfId="0" applyFont="1" applyBorder="1" applyAlignment="1">
      <alignment vertical="top" wrapText="1"/>
    </xf>
    <xf numFmtId="0" fontId="9" fillId="0" borderId="26" xfId="0" applyFont="1" applyBorder="1" applyAlignment="1">
      <alignment vertical="top" wrapText="1"/>
    </xf>
    <xf numFmtId="0" fontId="10" fillId="4" borderId="13" xfId="0" applyFont="1" applyFill="1" applyBorder="1" applyAlignment="1">
      <alignment horizontal="center" vertical="center" wrapText="1"/>
    </xf>
    <xf numFmtId="0" fontId="9" fillId="3" borderId="63" xfId="0" applyFont="1" applyFill="1" applyBorder="1" applyAlignment="1">
      <alignment vertical="top" wrapText="1"/>
    </xf>
    <xf numFmtId="0" fontId="1" fillId="3" borderId="26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9" fillId="3" borderId="59" xfId="0" applyFont="1" applyFill="1" applyBorder="1" applyAlignment="1">
      <alignment vertical="top" wrapText="1"/>
    </xf>
    <xf numFmtId="0" fontId="8" fillId="0" borderId="51" xfId="0" applyFont="1" applyBorder="1" applyAlignment="1">
      <alignment horizontal="left" vertical="top" wrapText="1"/>
    </xf>
    <xf numFmtId="0" fontId="8" fillId="0" borderId="64" xfId="0" applyFont="1" applyBorder="1" applyAlignment="1">
      <alignment horizontal="left" vertical="top" wrapText="1"/>
    </xf>
    <xf numFmtId="0" fontId="8" fillId="0" borderId="64" xfId="0" applyFont="1" applyBorder="1" applyAlignment="1">
      <alignment vertical="top" wrapText="1"/>
    </xf>
    <xf numFmtId="0" fontId="8" fillId="0" borderId="71" xfId="0" applyFont="1" applyBorder="1" applyAlignment="1">
      <alignment vertical="top" wrapText="1"/>
    </xf>
    <xf numFmtId="0" fontId="6" fillId="7" borderId="51" xfId="0" applyFont="1" applyFill="1" applyBorder="1" applyAlignment="1">
      <alignment horizontal="center" vertical="center" wrapText="1"/>
    </xf>
    <xf numFmtId="0" fontId="0" fillId="7" borderId="60" xfId="0" applyFill="1" applyBorder="1" applyAlignment="1">
      <alignment horizontal="center"/>
    </xf>
    <xf numFmtId="0" fontId="23" fillId="0" borderId="75" xfId="0" applyFont="1" applyBorder="1" applyAlignment="1">
      <alignment wrapText="1"/>
    </xf>
    <xf numFmtId="0" fontId="0" fillId="7" borderId="67" xfId="0" applyFill="1" applyBorder="1" applyAlignment="1">
      <alignment horizontal="center"/>
    </xf>
    <xf numFmtId="0" fontId="0" fillId="7" borderId="71" xfId="0" applyFill="1" applyBorder="1" applyAlignment="1">
      <alignment horizontal="center"/>
    </xf>
    <xf numFmtId="9" fontId="0" fillId="0" borderId="46" xfId="1" applyFont="1" applyBorder="1"/>
    <xf numFmtId="0" fontId="0" fillId="0" borderId="23" xfId="0" applyFill="1" applyBorder="1"/>
    <xf numFmtId="0" fontId="0" fillId="0" borderId="23" xfId="0" applyBorder="1"/>
    <xf numFmtId="0" fontId="22" fillId="4" borderId="54" xfId="0" applyFont="1" applyFill="1" applyBorder="1" applyAlignment="1">
      <alignment horizontal="right" wrapText="1"/>
    </xf>
    <xf numFmtId="0" fontId="4" fillId="6" borderId="14" xfId="0" applyFont="1" applyFill="1" applyBorder="1" applyAlignment="1">
      <alignment horizontal="center" vertical="center"/>
    </xf>
    <xf numFmtId="9" fontId="0" fillId="0" borderId="50" xfId="1" applyFont="1" applyBorder="1"/>
    <xf numFmtId="0" fontId="0" fillId="0" borderId="21" xfId="0" applyBorder="1"/>
    <xf numFmtId="9" fontId="0" fillId="0" borderId="58" xfId="1" applyFont="1" applyBorder="1"/>
    <xf numFmtId="9" fontId="0" fillId="0" borderId="49" xfId="1" applyFont="1" applyBorder="1"/>
    <xf numFmtId="9" fontId="0" fillId="6" borderId="58" xfId="1" applyFont="1" applyFill="1" applyBorder="1"/>
    <xf numFmtId="9" fontId="0" fillId="0" borderId="28" xfId="0" applyNumberFormat="1" applyBorder="1" applyAlignment="1">
      <alignment horizontal="center"/>
    </xf>
    <xf numFmtId="0" fontId="4" fillId="6" borderId="21" xfId="0" applyFont="1" applyFill="1" applyBorder="1" applyAlignment="1">
      <alignment vertical="center"/>
    </xf>
    <xf numFmtId="0" fontId="4" fillId="6" borderId="58" xfId="0" applyFont="1" applyFill="1" applyBorder="1" applyAlignment="1">
      <alignment horizontal="center"/>
    </xf>
    <xf numFmtId="0" fontId="0" fillId="0" borderId="53" xfId="0" applyBorder="1"/>
    <xf numFmtId="0" fontId="0" fillId="0" borderId="55" xfId="0" applyBorder="1"/>
    <xf numFmtId="0" fontId="0" fillId="0" borderId="35" xfId="0" applyBorder="1"/>
    <xf numFmtId="0" fontId="0" fillId="0" borderId="76" xfId="0" applyBorder="1"/>
    <xf numFmtId="0" fontId="0" fillId="0" borderId="52" xfId="0" applyBorder="1"/>
    <xf numFmtId="9" fontId="0" fillId="0" borderId="43" xfId="1" applyFont="1" applyBorder="1"/>
    <xf numFmtId="9" fontId="0" fillId="0" borderId="48" xfId="1" applyFont="1" applyBorder="1"/>
    <xf numFmtId="9" fontId="0" fillId="0" borderId="45" xfId="1" applyFont="1" applyBorder="1"/>
    <xf numFmtId="0" fontId="0" fillId="0" borderId="77" xfId="0" applyFill="1" applyBorder="1" applyAlignment="1">
      <alignment horizontal="center"/>
    </xf>
    <xf numFmtId="0" fontId="0" fillId="0" borderId="73" xfId="0" applyFill="1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78" xfId="0" applyBorder="1" applyAlignment="1">
      <alignment horizontal="center"/>
    </xf>
    <xf numFmtId="9" fontId="0" fillId="0" borderId="16" xfId="0" applyNumberFormat="1" applyBorder="1" applyAlignment="1">
      <alignment horizontal="center"/>
    </xf>
    <xf numFmtId="0" fontId="4" fillId="0" borderId="57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7" borderId="7" xfId="0" applyFont="1" applyFill="1" applyBorder="1" applyAlignment="1">
      <alignment horizontal="center"/>
    </xf>
    <xf numFmtId="9" fontId="4" fillId="7" borderId="42" xfId="1" applyFont="1" applyFill="1" applyBorder="1" applyAlignment="1">
      <alignment horizontal="center"/>
    </xf>
    <xf numFmtId="0" fontId="4" fillId="7" borderId="41" xfId="0" applyFont="1" applyFill="1" applyBorder="1" applyAlignment="1">
      <alignment horizontal="center"/>
    </xf>
    <xf numFmtId="0" fontId="23" fillId="0" borderId="27" xfId="0" applyNumberFormat="1" applyFont="1" applyBorder="1" applyAlignment="1">
      <alignment horizontal="center"/>
    </xf>
    <xf numFmtId="0" fontId="23" fillId="0" borderId="56" xfId="0" applyNumberFormat="1" applyFont="1" applyBorder="1" applyAlignment="1">
      <alignment horizontal="center"/>
    </xf>
    <xf numFmtId="9" fontId="23" fillId="0" borderId="49" xfId="1" applyFont="1" applyBorder="1"/>
    <xf numFmtId="9" fontId="23" fillId="0" borderId="33" xfId="1" applyFont="1" applyBorder="1"/>
    <xf numFmtId="9" fontId="23" fillId="0" borderId="50" xfId="1" applyFont="1" applyBorder="1"/>
    <xf numFmtId="1" fontId="23" fillId="0" borderId="27" xfId="0" applyNumberFormat="1" applyFont="1" applyBorder="1" applyAlignment="1">
      <alignment horizontal="center"/>
    </xf>
    <xf numFmtId="1" fontId="23" fillId="0" borderId="56" xfId="0" applyNumberFormat="1" applyFont="1" applyBorder="1" applyAlignment="1">
      <alignment horizontal="center"/>
    </xf>
    <xf numFmtId="0" fontId="23" fillId="0" borderId="17" xfId="0" applyFont="1" applyFill="1" applyBorder="1" applyAlignment="1">
      <alignment horizontal="center"/>
    </xf>
    <xf numFmtId="0" fontId="23" fillId="0" borderId="12" xfId="0" applyFont="1" applyFill="1" applyBorder="1" applyAlignment="1">
      <alignment horizontal="center"/>
    </xf>
    <xf numFmtId="0" fontId="23" fillId="0" borderId="12" xfId="0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1" fontId="23" fillId="0" borderId="0" xfId="0" applyNumberFormat="1" applyFont="1" applyAlignment="1">
      <alignment horizontal="center"/>
    </xf>
    <xf numFmtId="0" fontId="23" fillId="0" borderId="55" xfId="0" applyFont="1" applyBorder="1" applyAlignment="1">
      <alignment horizontal="center"/>
    </xf>
    <xf numFmtId="0" fontId="23" fillId="7" borderId="7" xfId="0" applyFont="1" applyFill="1" applyBorder="1" applyAlignment="1">
      <alignment horizontal="center"/>
    </xf>
    <xf numFmtId="0" fontId="23" fillId="7" borderId="21" xfId="0" applyNumberFormat="1" applyFont="1" applyFill="1" applyBorder="1" applyAlignment="1">
      <alignment horizontal="center"/>
    </xf>
    <xf numFmtId="9" fontId="23" fillId="7" borderId="58" xfId="1" applyFont="1" applyFill="1" applyBorder="1"/>
    <xf numFmtId="0" fontId="23" fillId="7" borderId="52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23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left" vertical="center"/>
    </xf>
    <xf numFmtId="0" fontId="2" fillId="0" borderId="23" xfId="0" applyFont="1" applyBorder="1" applyAlignment="1">
      <alignment vertical="center" wrapText="1"/>
    </xf>
    <xf numFmtId="0" fontId="22" fillId="7" borderId="21" xfId="0" applyFont="1" applyFill="1" applyBorder="1" applyAlignment="1">
      <alignment horizontal="center"/>
    </xf>
    <xf numFmtId="0" fontId="22" fillId="7" borderId="58" xfId="0" applyFont="1" applyFill="1" applyBorder="1" applyAlignment="1">
      <alignment horizontal="center"/>
    </xf>
    <xf numFmtId="0" fontId="22" fillId="7" borderId="52" xfId="0" applyFont="1" applyFill="1" applyBorder="1" applyAlignment="1">
      <alignment horizontal="center"/>
    </xf>
    <xf numFmtId="0" fontId="1" fillId="0" borderId="36" xfId="0" applyFont="1" applyBorder="1" applyAlignment="1">
      <alignment vertical="center" wrapText="1"/>
    </xf>
    <xf numFmtId="0" fontId="1" fillId="0" borderId="26" xfId="0" applyFont="1" applyBorder="1" applyAlignment="1">
      <alignment vertical="center" textRotation="90" wrapText="1"/>
    </xf>
    <xf numFmtId="0" fontId="1" fillId="0" borderId="0" xfId="0" applyFont="1" applyFill="1" applyBorder="1" applyAlignment="1">
      <alignment vertical="center" textRotation="90" wrapText="1"/>
    </xf>
    <xf numFmtId="0" fontId="1" fillId="0" borderId="0" xfId="0" applyFont="1" applyFill="1" applyBorder="1" applyAlignment="1">
      <alignment vertical="center" wrapText="1"/>
    </xf>
    <xf numFmtId="9" fontId="0" fillId="0" borderId="0" xfId="1" applyFont="1" applyFill="1" applyBorder="1"/>
    <xf numFmtId="0" fontId="2" fillId="0" borderId="0" xfId="0" applyFont="1" applyFill="1" applyBorder="1" applyAlignment="1">
      <alignment vertical="center" wrapText="1"/>
    </xf>
    <xf numFmtId="0" fontId="2" fillId="6" borderId="9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0" fillId="0" borderId="0" xfId="0" applyFill="1" applyBorder="1" applyAlignment="1"/>
    <xf numFmtId="0" fontId="0" fillId="0" borderId="34" xfId="0" applyBorder="1"/>
    <xf numFmtId="0" fontId="2" fillId="0" borderId="11" xfId="0" applyFont="1" applyBorder="1" applyAlignment="1">
      <alignment vertical="center" wrapText="1"/>
    </xf>
    <xf numFmtId="0" fontId="2" fillId="0" borderId="13" xfId="0" applyFont="1" applyFill="1" applyBorder="1" applyAlignment="1">
      <alignment horizontal="left" vertical="center"/>
    </xf>
    <xf numFmtId="0" fontId="0" fillId="0" borderId="18" xfId="0" applyBorder="1"/>
    <xf numFmtId="9" fontId="0" fillId="6" borderId="58" xfId="1" applyNumberFormat="1" applyFont="1" applyFill="1" applyBorder="1"/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29" xfId="0" applyBorder="1"/>
    <xf numFmtId="0" fontId="0" fillId="0" borderId="11" xfId="0" applyBorder="1"/>
    <xf numFmtId="0" fontId="0" fillId="6" borderId="62" xfId="0" applyFill="1" applyBorder="1"/>
    <xf numFmtId="9" fontId="0" fillId="6" borderId="69" xfId="1" applyFont="1" applyFill="1" applyBorder="1"/>
    <xf numFmtId="9" fontId="0" fillId="0" borderId="44" xfId="1" applyFont="1" applyBorder="1"/>
    <xf numFmtId="9" fontId="0" fillId="6" borderId="45" xfId="1" applyFont="1" applyFill="1" applyBorder="1"/>
    <xf numFmtId="9" fontId="0" fillId="0" borderId="47" xfId="1" applyFont="1" applyBorder="1"/>
    <xf numFmtId="0" fontId="0" fillId="0" borderId="56" xfId="0" applyBorder="1"/>
    <xf numFmtId="0" fontId="1" fillId="0" borderId="0" xfId="0" applyFont="1" applyBorder="1" applyAlignment="1">
      <alignment vertical="center"/>
    </xf>
    <xf numFmtId="0" fontId="0" fillId="0" borderId="10" xfId="0" applyBorder="1"/>
    <xf numFmtId="9" fontId="23" fillId="0" borderId="49" xfId="1" applyFont="1" applyBorder="1" applyAlignment="1">
      <alignment horizontal="center"/>
    </xf>
    <xf numFmtId="9" fontId="23" fillId="0" borderId="33" xfId="1" applyFont="1" applyBorder="1" applyAlignment="1">
      <alignment horizontal="center"/>
    </xf>
    <xf numFmtId="9" fontId="23" fillId="0" borderId="50" xfId="1" applyFont="1" applyBorder="1" applyAlignment="1">
      <alignment horizontal="center"/>
    </xf>
    <xf numFmtId="0" fontId="2" fillId="0" borderId="23" xfId="0" applyFont="1" applyFill="1" applyBorder="1" applyAlignment="1">
      <alignment horizontal="left" vertical="center" wrapText="1"/>
    </xf>
    <xf numFmtId="0" fontId="22" fillId="6" borderId="7" xfId="0" applyFont="1" applyFill="1" applyBorder="1"/>
    <xf numFmtId="0" fontId="22" fillId="7" borderId="7" xfId="0" applyFont="1" applyFill="1" applyBorder="1" applyAlignment="1">
      <alignment horizontal="center"/>
    </xf>
    <xf numFmtId="0" fontId="22" fillId="7" borderId="21" xfId="0" applyNumberFormat="1" applyFont="1" applyFill="1" applyBorder="1" applyAlignment="1">
      <alignment horizontal="center"/>
    </xf>
    <xf numFmtId="0" fontId="22" fillId="7" borderId="52" xfId="0" applyNumberFormat="1" applyFont="1" applyFill="1" applyBorder="1" applyAlignment="1">
      <alignment horizontal="center"/>
    </xf>
    <xf numFmtId="0" fontId="22" fillId="7" borderId="7" xfId="0" applyFont="1" applyFill="1" applyBorder="1" applyAlignment="1">
      <alignment horizontal="center" vertical="center"/>
    </xf>
    <xf numFmtId="0" fontId="22" fillId="7" borderId="21" xfId="0" applyNumberFormat="1" applyFont="1" applyFill="1" applyBorder="1" applyAlignment="1">
      <alignment horizontal="center" vertical="center"/>
    </xf>
    <xf numFmtId="9" fontId="22" fillId="7" borderId="58" xfId="1" applyFont="1" applyFill="1" applyBorder="1" applyAlignment="1">
      <alignment vertical="center"/>
    </xf>
    <xf numFmtId="0" fontId="22" fillId="7" borderId="52" xfId="0" applyNumberFormat="1" applyFont="1" applyFill="1" applyBorder="1" applyAlignment="1">
      <alignment horizontal="center" vertical="center"/>
    </xf>
    <xf numFmtId="0" fontId="22" fillId="7" borderId="21" xfId="0" applyFont="1" applyFill="1" applyBorder="1" applyAlignment="1">
      <alignment horizontal="center" vertical="center"/>
    </xf>
    <xf numFmtId="0" fontId="22" fillId="7" borderId="58" xfId="0" applyFont="1" applyFill="1" applyBorder="1" applyAlignment="1">
      <alignment horizontal="center" vertical="center"/>
    </xf>
    <xf numFmtId="0" fontId="22" fillId="7" borderId="52" xfId="0" applyFont="1" applyFill="1" applyBorder="1" applyAlignment="1">
      <alignment horizontal="center" vertical="center"/>
    </xf>
    <xf numFmtId="9" fontId="0" fillId="0" borderId="8" xfId="1" applyFont="1" applyFill="1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9" fontId="2" fillId="0" borderId="17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center" wrapText="1"/>
    </xf>
    <xf numFmtId="0" fontId="22" fillId="0" borderId="11" xfId="0" applyFont="1" applyBorder="1"/>
    <xf numFmtId="9" fontId="22" fillId="7" borderId="58" xfId="1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0" fillId="0" borderId="37" xfId="0" applyFont="1" applyFill="1" applyBorder="1" applyAlignment="1">
      <alignment horizontal="right" vertical="center" wrapText="1"/>
    </xf>
    <xf numFmtId="0" fontId="0" fillId="0" borderId="25" xfId="0" applyFont="1" applyFill="1" applyBorder="1" applyAlignment="1">
      <alignment horizontal="right" vertical="center" wrapText="1"/>
    </xf>
    <xf numFmtId="0" fontId="0" fillId="0" borderId="57" xfId="0" applyFont="1" applyBorder="1" applyAlignment="1">
      <alignment wrapText="1"/>
    </xf>
    <xf numFmtId="0" fontId="0" fillId="0" borderId="25" xfId="0" applyFont="1" applyBorder="1" applyAlignment="1">
      <alignment wrapText="1"/>
    </xf>
    <xf numFmtId="0" fontId="1" fillId="0" borderId="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65" xfId="0" applyFont="1" applyFill="1" applyBorder="1" applyAlignment="1">
      <alignment vertical="center" wrapText="1"/>
    </xf>
    <xf numFmtId="9" fontId="0" fillId="6" borderId="69" xfId="0" applyNumberFormat="1" applyFill="1" applyBorder="1"/>
    <xf numFmtId="0" fontId="0" fillId="6" borderId="79" xfId="0" applyFill="1" applyBorder="1"/>
    <xf numFmtId="9" fontId="0" fillId="6" borderId="70" xfId="0" applyNumberFormat="1" applyFill="1" applyBorder="1"/>
    <xf numFmtId="0" fontId="0" fillId="7" borderId="52" xfId="0" applyFill="1" applyBorder="1" applyAlignment="1">
      <alignment horizontal="center"/>
    </xf>
    <xf numFmtId="0" fontId="0" fillId="7" borderId="45" xfId="0" applyFill="1" applyBorder="1" applyAlignment="1">
      <alignment horizontal="center"/>
    </xf>
    <xf numFmtId="9" fontId="0" fillId="6" borderId="45" xfId="0" applyNumberFormat="1" applyFill="1" applyBorder="1"/>
    <xf numFmtId="0" fontId="0" fillId="0" borderId="74" xfId="0" applyBorder="1"/>
    <xf numFmtId="0" fontId="0" fillId="0" borderId="22" xfId="0" applyBorder="1"/>
    <xf numFmtId="0" fontId="1" fillId="3" borderId="53" xfId="0" applyFont="1" applyFill="1" applyBorder="1" applyAlignment="1">
      <alignment vertical="center" wrapText="1"/>
    </xf>
    <xf numFmtId="0" fontId="0" fillId="0" borderId="62" xfId="0" applyBorder="1"/>
    <xf numFmtId="9" fontId="0" fillId="0" borderId="59" xfId="1" applyFont="1" applyBorder="1"/>
    <xf numFmtId="0" fontId="0" fillId="0" borderId="0" xfId="0" applyFill="1"/>
    <xf numFmtId="0" fontId="1" fillId="3" borderId="75" xfId="0" applyFont="1" applyFill="1" applyBorder="1" applyAlignment="1">
      <alignment vertical="center" wrapText="1"/>
    </xf>
    <xf numFmtId="0" fontId="1" fillId="3" borderId="54" xfId="0" applyFont="1" applyFill="1" applyBorder="1" applyAlignment="1">
      <alignment vertical="center" wrapText="1"/>
    </xf>
    <xf numFmtId="0" fontId="1" fillId="3" borderId="53" xfId="0" applyFont="1" applyFill="1" applyBorder="1" applyAlignment="1">
      <alignment horizontal="left" vertical="center" wrapText="1"/>
    </xf>
    <xf numFmtId="0" fontId="22" fillId="5" borderId="21" xfId="0" applyFont="1" applyFill="1" applyBorder="1" applyAlignment="1">
      <alignment horizontal="center"/>
    </xf>
    <xf numFmtId="0" fontId="22" fillId="5" borderId="58" xfId="0" applyFont="1" applyFill="1" applyBorder="1" applyAlignment="1">
      <alignment horizontal="center"/>
    </xf>
    <xf numFmtId="0" fontId="22" fillId="5" borderId="52" xfId="0" applyFont="1" applyFill="1" applyBorder="1" applyAlignment="1">
      <alignment horizontal="center"/>
    </xf>
    <xf numFmtId="0" fontId="23" fillId="0" borderId="33" xfId="0" applyFont="1" applyBorder="1" applyAlignment="1">
      <alignment horizontal="center"/>
    </xf>
    <xf numFmtId="0" fontId="23" fillId="0" borderId="50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3" fillId="0" borderId="34" xfId="0" applyFont="1" applyBorder="1" applyAlignment="1">
      <alignment horizontal="center"/>
    </xf>
    <xf numFmtId="0" fontId="23" fillId="0" borderId="11" xfId="0" applyFont="1" applyBorder="1" applyAlignment="1">
      <alignment horizontal="center" wrapText="1"/>
    </xf>
    <xf numFmtId="0" fontId="23" fillId="0" borderId="13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5" borderId="42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 wrapText="1"/>
    </xf>
    <xf numFmtId="0" fontId="23" fillId="0" borderId="25" xfId="0" applyFont="1" applyBorder="1"/>
    <xf numFmtId="0" fontId="23" fillId="0" borderId="39" xfId="0" applyFont="1" applyBorder="1"/>
    <xf numFmtId="0" fontId="23" fillId="0" borderId="57" xfId="0" applyFont="1" applyBorder="1"/>
    <xf numFmtId="0" fontId="23" fillId="0" borderId="28" xfId="0" applyFont="1" applyBorder="1" applyAlignment="1">
      <alignment horizontal="center"/>
    </xf>
    <xf numFmtId="0" fontId="22" fillId="5" borderId="21" xfId="0" applyFont="1" applyFill="1" applyBorder="1" applyAlignment="1">
      <alignment horizontal="center" wrapText="1"/>
    </xf>
    <xf numFmtId="0" fontId="10" fillId="3" borderId="23" xfId="0" applyFont="1" applyFill="1" applyBorder="1" applyAlignment="1">
      <alignment vertical="top" wrapText="1"/>
    </xf>
    <xf numFmtId="0" fontId="8" fillId="3" borderId="23" xfId="0" applyFont="1" applyFill="1" applyBorder="1" applyAlignment="1">
      <alignment vertical="top" wrapText="1"/>
    </xf>
    <xf numFmtId="0" fontId="1" fillId="0" borderId="0" xfId="0" applyFont="1"/>
    <xf numFmtId="0" fontId="29" fillId="9" borderId="9" xfId="0" applyFont="1" applyFill="1" applyBorder="1" applyAlignment="1">
      <alignment horizontal="center" vertical="center"/>
    </xf>
    <xf numFmtId="0" fontId="30" fillId="0" borderId="25" xfId="0" applyFont="1" applyBorder="1" applyAlignment="1">
      <alignment horizontal="center" vertical="center" wrapText="1"/>
    </xf>
    <xf numFmtId="0" fontId="30" fillId="0" borderId="2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23" fillId="4" borderId="21" xfId="0" applyFont="1" applyFill="1" applyBorder="1" applyAlignment="1">
      <alignment horizontal="center"/>
    </xf>
    <xf numFmtId="0" fontId="29" fillId="4" borderId="58" xfId="0" applyFont="1" applyFill="1" applyBorder="1" applyAlignment="1">
      <alignment horizontal="center" vertical="center" wrapText="1"/>
    </xf>
    <xf numFmtId="0" fontId="23" fillId="4" borderId="52" xfId="0" applyFont="1" applyFill="1" applyBorder="1" applyAlignment="1">
      <alignment horizontal="center"/>
    </xf>
    <xf numFmtId="0" fontId="30" fillId="9" borderId="58" xfId="0" applyFont="1" applyFill="1" applyBorder="1" applyAlignment="1">
      <alignment horizontal="center" vertical="center" wrapText="1"/>
    </xf>
    <xf numFmtId="0" fontId="29" fillId="9" borderId="17" xfId="0" applyFont="1" applyFill="1" applyBorder="1" applyAlignment="1">
      <alignment horizontal="center" vertical="center"/>
    </xf>
    <xf numFmtId="0" fontId="29" fillId="9" borderId="12" xfId="0" applyFont="1" applyFill="1" applyBorder="1" applyAlignment="1">
      <alignment horizontal="center" vertical="center"/>
    </xf>
    <xf numFmtId="0" fontId="29" fillId="9" borderId="36" xfId="0" applyFont="1" applyFill="1" applyBorder="1" applyAlignment="1">
      <alignment horizontal="center" vertical="center"/>
    </xf>
    <xf numFmtId="0" fontId="30" fillId="0" borderId="30" xfId="0" applyFont="1" applyBorder="1" applyAlignment="1">
      <alignment horizontal="center" vertical="center" wrapText="1"/>
    </xf>
    <xf numFmtId="0" fontId="30" fillId="0" borderId="35" xfId="0" applyFont="1" applyBorder="1" applyAlignment="1">
      <alignment horizontal="center" vertical="center" wrapText="1"/>
    </xf>
    <xf numFmtId="0" fontId="0" fillId="0" borderId="49" xfId="0" applyBorder="1"/>
    <xf numFmtId="0" fontId="0" fillId="0" borderId="50" xfId="0" applyBorder="1"/>
    <xf numFmtId="0" fontId="29" fillId="9" borderId="53" xfId="0" applyFont="1" applyFill="1" applyBorder="1" applyAlignment="1">
      <alignment vertical="center" wrapText="1"/>
    </xf>
    <xf numFmtId="0" fontId="29" fillId="4" borderId="21" xfId="0" applyFont="1" applyFill="1" applyBorder="1" applyAlignment="1">
      <alignment horizontal="center" vertical="center"/>
    </xf>
    <xf numFmtId="9" fontId="29" fillId="4" borderId="58" xfId="0" applyNumberFormat="1" applyFont="1" applyFill="1" applyBorder="1" applyAlignment="1">
      <alignment horizontal="center" vertical="center"/>
    </xf>
    <xf numFmtId="0" fontId="29" fillId="4" borderId="52" xfId="0" applyFont="1" applyFill="1" applyBorder="1" applyAlignment="1">
      <alignment horizontal="center" vertical="center"/>
    </xf>
    <xf numFmtId="9" fontId="0" fillId="0" borderId="10" xfId="1" applyFont="1" applyBorder="1"/>
    <xf numFmtId="0" fontId="1" fillId="0" borderId="0" xfId="0" applyFont="1" applyBorder="1" applyAlignment="1">
      <alignment vertical="center" wrapText="1"/>
    </xf>
    <xf numFmtId="164" fontId="0" fillId="0" borderId="0" xfId="1" applyNumberFormat="1" applyFont="1" applyBorder="1"/>
    <xf numFmtId="9" fontId="0" fillId="0" borderId="0" xfId="1" applyFont="1" applyBorder="1"/>
    <xf numFmtId="0" fontId="6" fillId="2" borderId="9" xfId="0" applyFont="1" applyFill="1" applyBorder="1" applyAlignment="1">
      <alignment horizontal="center" vertical="center" wrapText="1"/>
    </xf>
    <xf numFmtId="164" fontId="23" fillId="0" borderId="11" xfId="1" applyNumberFormat="1" applyFont="1" applyBorder="1"/>
    <xf numFmtId="0" fontId="23" fillId="0" borderId="17" xfId="0" applyFont="1" applyBorder="1" applyAlignment="1">
      <alignment vertical="center" wrapText="1"/>
    </xf>
    <xf numFmtId="9" fontId="0" fillId="0" borderId="47" xfId="1" applyNumberFormat="1" applyFont="1" applyBorder="1"/>
    <xf numFmtId="9" fontId="0" fillId="0" borderId="48" xfId="1" applyNumberFormat="1" applyFont="1" applyBorder="1"/>
    <xf numFmtId="9" fontId="0" fillId="0" borderId="18" xfId="1" applyNumberFormat="1" applyFont="1" applyBorder="1"/>
    <xf numFmtId="9" fontId="0" fillId="0" borderId="31" xfId="1" applyNumberFormat="1" applyFont="1" applyBorder="1"/>
    <xf numFmtId="9" fontId="0" fillId="0" borderId="10" xfId="1" applyNumberFormat="1" applyFont="1" applyBorder="1"/>
    <xf numFmtId="0" fontId="22" fillId="0" borderId="42" xfId="0" applyFont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9" fontId="0" fillId="0" borderId="0" xfId="0" applyNumberFormat="1" applyFill="1" applyBorder="1" applyAlignment="1">
      <alignment horizontal="center"/>
    </xf>
    <xf numFmtId="9" fontId="4" fillId="0" borderId="0" xfId="1" applyFont="1" applyFill="1" applyBorder="1" applyAlignment="1">
      <alignment horizontal="center"/>
    </xf>
    <xf numFmtId="0" fontId="23" fillId="0" borderId="53" xfId="0" applyFont="1" applyBorder="1"/>
    <xf numFmtId="0" fontId="23" fillId="0" borderId="66" xfId="0" applyFont="1" applyBorder="1"/>
    <xf numFmtId="0" fontId="23" fillId="0" borderId="75" xfId="0" applyFont="1" applyBorder="1"/>
    <xf numFmtId="0" fontId="23" fillId="0" borderId="73" xfId="0" applyFont="1" applyBorder="1"/>
    <xf numFmtId="0" fontId="23" fillId="0" borderId="54" xfId="0" applyFont="1" applyBorder="1"/>
    <xf numFmtId="0" fontId="23" fillId="0" borderId="80" xfId="0" applyFont="1" applyBorder="1"/>
    <xf numFmtId="0" fontId="23" fillId="0" borderId="42" xfId="0" applyFont="1" applyBorder="1"/>
    <xf numFmtId="0" fontId="23" fillId="0" borderId="19" xfId="0" applyFont="1" applyBorder="1"/>
    <xf numFmtId="0" fontId="23" fillId="0" borderId="20" xfId="0" applyFont="1" applyBorder="1"/>
    <xf numFmtId="0" fontId="23" fillId="0" borderId="34" xfId="0" applyFont="1" applyBorder="1"/>
    <xf numFmtId="0" fontId="22" fillId="6" borderId="14" xfId="0" applyFont="1" applyFill="1" applyBorder="1" applyAlignment="1">
      <alignment horizontal="center" vertical="center"/>
    </xf>
    <xf numFmtId="0" fontId="22" fillId="6" borderId="58" xfId="0" applyFont="1" applyFill="1" applyBorder="1" applyAlignment="1">
      <alignment horizontal="center"/>
    </xf>
    <xf numFmtId="0" fontId="22" fillId="6" borderId="21" xfId="0" applyFont="1" applyFill="1" applyBorder="1" applyAlignment="1">
      <alignment horizontal="center"/>
    </xf>
    <xf numFmtId="0" fontId="22" fillId="6" borderId="42" xfId="0" applyFont="1" applyFill="1" applyBorder="1" applyAlignment="1">
      <alignment horizontal="center"/>
    </xf>
    <xf numFmtId="0" fontId="22" fillId="6" borderId="51" xfId="0" applyFont="1" applyFill="1" applyBorder="1" applyAlignment="1">
      <alignment horizontal="center"/>
    </xf>
    <xf numFmtId="0" fontId="22" fillId="6" borderId="72" xfId="0" applyFont="1" applyFill="1" applyBorder="1" applyAlignment="1">
      <alignment horizontal="center"/>
    </xf>
    <xf numFmtId="0" fontId="22" fillId="6" borderId="45" xfId="0" applyFont="1" applyFill="1" applyBorder="1" applyAlignment="1">
      <alignment horizontal="center"/>
    </xf>
    <xf numFmtId="0" fontId="22" fillId="4" borderId="13" xfId="0" applyFont="1" applyFill="1" applyBorder="1" applyAlignment="1">
      <alignment horizontal="center"/>
    </xf>
    <xf numFmtId="0" fontId="23" fillId="0" borderId="77" xfId="0" applyFont="1" applyFill="1" applyBorder="1" applyAlignment="1">
      <alignment horizontal="center"/>
    </xf>
    <xf numFmtId="9" fontId="23" fillId="0" borderId="28" xfId="0" applyNumberFormat="1" applyFont="1" applyBorder="1" applyAlignment="1">
      <alignment horizontal="center"/>
    </xf>
    <xf numFmtId="0" fontId="23" fillId="0" borderId="57" xfId="0" applyNumberFormat="1" applyFont="1" applyBorder="1" applyAlignment="1">
      <alignment horizontal="center"/>
    </xf>
    <xf numFmtId="9" fontId="23" fillId="0" borderId="47" xfId="0" applyNumberFormat="1" applyFont="1" applyBorder="1" applyAlignment="1">
      <alignment horizontal="center"/>
    </xf>
    <xf numFmtId="0" fontId="23" fillId="0" borderId="37" xfId="0" applyNumberFormat="1" applyFont="1" applyBorder="1" applyAlignment="1">
      <alignment horizontal="center"/>
    </xf>
    <xf numFmtId="9" fontId="23" fillId="0" borderId="43" xfId="0" applyNumberFormat="1" applyFont="1" applyBorder="1" applyAlignment="1">
      <alignment horizontal="center"/>
    </xf>
    <xf numFmtId="0" fontId="22" fillId="4" borderId="12" xfId="0" applyFont="1" applyFill="1" applyBorder="1" applyAlignment="1">
      <alignment horizontal="center"/>
    </xf>
    <xf numFmtId="0" fontId="23" fillId="0" borderId="73" xfId="0" applyFont="1" applyFill="1" applyBorder="1" applyAlignment="1">
      <alignment horizontal="center"/>
    </xf>
    <xf numFmtId="0" fontId="23" fillId="0" borderId="25" xfId="0" applyNumberFormat="1" applyFont="1" applyBorder="1" applyAlignment="1">
      <alignment horizontal="center"/>
    </xf>
    <xf numFmtId="9" fontId="23" fillId="0" borderId="46" xfId="0" applyNumberFormat="1" applyFont="1" applyBorder="1" applyAlignment="1">
      <alignment horizontal="center"/>
    </xf>
    <xf numFmtId="0" fontId="23" fillId="0" borderId="73" xfId="0" applyFont="1" applyBorder="1" applyAlignment="1">
      <alignment horizontal="center"/>
    </xf>
    <xf numFmtId="0" fontId="22" fillId="4" borderId="36" xfId="0" applyFont="1" applyFill="1" applyBorder="1" applyAlignment="1">
      <alignment horizontal="center"/>
    </xf>
    <xf numFmtId="0" fontId="23" fillId="0" borderId="78" xfId="0" applyFont="1" applyBorder="1" applyAlignment="1">
      <alignment horizontal="center"/>
    </xf>
    <xf numFmtId="9" fontId="23" fillId="0" borderId="16" xfId="0" applyNumberFormat="1" applyFont="1" applyBorder="1" applyAlignment="1">
      <alignment horizontal="center"/>
    </xf>
    <xf numFmtId="0" fontId="23" fillId="0" borderId="30" xfId="0" applyNumberFormat="1" applyFont="1" applyBorder="1" applyAlignment="1">
      <alignment horizontal="center"/>
    </xf>
    <xf numFmtId="9" fontId="23" fillId="0" borderId="59" xfId="0" applyNumberFormat="1" applyFont="1" applyBorder="1" applyAlignment="1">
      <alignment horizontal="center"/>
    </xf>
    <xf numFmtId="9" fontId="23" fillId="0" borderId="48" xfId="0" applyNumberFormat="1" applyFont="1" applyBorder="1" applyAlignment="1">
      <alignment horizontal="center"/>
    </xf>
    <xf numFmtId="0" fontId="22" fillId="7" borderId="9" xfId="0" applyFont="1" applyFill="1" applyBorder="1" applyAlignment="1">
      <alignment horizontal="center"/>
    </xf>
    <xf numFmtId="9" fontId="22" fillId="7" borderId="42" xfId="1" applyFont="1" applyFill="1" applyBorder="1" applyAlignment="1">
      <alignment horizontal="center"/>
    </xf>
    <xf numFmtId="0" fontId="22" fillId="7" borderId="21" xfId="1" applyNumberFormat="1" applyFont="1" applyFill="1" applyBorder="1" applyAlignment="1">
      <alignment horizontal="center"/>
    </xf>
    <xf numFmtId="9" fontId="22" fillId="7" borderId="14" xfId="1" applyFont="1" applyFill="1" applyBorder="1" applyAlignment="1">
      <alignment horizontal="center"/>
    </xf>
    <xf numFmtId="9" fontId="22" fillId="7" borderId="45" xfId="1" applyFont="1" applyFill="1" applyBorder="1" applyAlignment="1">
      <alignment horizontal="center"/>
    </xf>
    <xf numFmtId="0" fontId="2" fillId="6" borderId="7" xfId="0" applyFont="1" applyFill="1" applyBorder="1" applyAlignment="1">
      <alignment vertical="center" wrapText="1"/>
    </xf>
    <xf numFmtId="0" fontId="22" fillId="7" borderId="15" xfId="0" applyFont="1" applyFill="1" applyBorder="1" applyAlignment="1">
      <alignment horizontal="center" vertical="center"/>
    </xf>
    <xf numFmtId="0" fontId="22" fillId="7" borderId="67" xfId="0" applyFont="1" applyFill="1" applyBorder="1" applyAlignment="1">
      <alignment horizontal="center" vertical="center"/>
    </xf>
    <xf numFmtId="0" fontId="22" fillId="7" borderId="51" xfId="0" applyFont="1" applyFill="1" applyBorder="1" applyAlignment="1">
      <alignment horizontal="center" vertical="center"/>
    </xf>
    <xf numFmtId="0" fontId="22" fillId="7" borderId="60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9" fontId="0" fillId="0" borderId="49" xfId="1" applyNumberFormat="1" applyFont="1" applyBorder="1"/>
    <xf numFmtId="0" fontId="2" fillId="6" borderId="21" xfId="0" applyFont="1" applyFill="1" applyBorder="1"/>
    <xf numFmtId="9" fontId="2" fillId="6" borderId="58" xfId="1" applyFont="1" applyFill="1" applyBorder="1"/>
    <xf numFmtId="1" fontId="23" fillId="0" borderId="0" xfId="0" applyNumberFormat="1" applyFont="1" applyAlignment="1">
      <alignment horizontal="center" vertical="center"/>
    </xf>
    <xf numFmtId="0" fontId="23" fillId="0" borderId="55" xfId="0" applyFont="1" applyBorder="1" applyAlignment="1">
      <alignment horizontal="center" vertical="center"/>
    </xf>
    <xf numFmtId="0" fontId="23" fillId="0" borderId="27" xfId="0" applyNumberFormat="1" applyFont="1" applyBorder="1" applyAlignment="1">
      <alignment horizontal="center" vertical="center"/>
    </xf>
    <xf numFmtId="1" fontId="23" fillId="0" borderId="27" xfId="0" applyNumberFormat="1" applyFont="1" applyBorder="1" applyAlignment="1">
      <alignment horizontal="center" vertical="center"/>
    </xf>
    <xf numFmtId="1" fontId="23" fillId="0" borderId="56" xfId="0" applyNumberFormat="1" applyFont="1" applyBorder="1" applyAlignment="1">
      <alignment horizontal="center" vertical="center"/>
    </xf>
    <xf numFmtId="0" fontId="23" fillId="0" borderId="56" xfId="0" applyNumberFormat="1" applyFont="1" applyBorder="1" applyAlignment="1">
      <alignment horizontal="center" vertical="center"/>
    </xf>
    <xf numFmtId="9" fontId="23" fillId="0" borderId="49" xfId="1" applyFont="1" applyBorder="1" applyAlignment="1">
      <alignment horizontal="center" vertical="center"/>
    </xf>
    <xf numFmtId="9" fontId="23" fillId="0" borderId="33" xfId="1" applyFont="1" applyBorder="1" applyAlignment="1">
      <alignment horizontal="center" vertical="center"/>
    </xf>
    <xf numFmtId="9" fontId="23" fillId="0" borderId="50" xfId="1" applyFont="1" applyBorder="1" applyAlignment="1">
      <alignment horizontal="center" vertical="center"/>
    </xf>
    <xf numFmtId="9" fontId="23" fillId="0" borderId="57" xfId="0" applyNumberFormat="1" applyFont="1" applyBorder="1"/>
    <xf numFmtId="0" fontId="22" fillId="5" borderId="21" xfId="0" applyFont="1" applyFill="1" applyBorder="1" applyAlignment="1">
      <alignment horizontal="center" vertical="center" wrapText="1"/>
    </xf>
    <xf numFmtId="0" fontId="22" fillId="6" borderId="8" xfId="0" applyFont="1" applyFill="1" applyBorder="1" applyAlignment="1">
      <alignment horizontal="center" vertical="center" wrapText="1"/>
    </xf>
    <xf numFmtId="9" fontId="23" fillId="0" borderId="17" xfId="1" applyFont="1" applyFill="1" applyBorder="1" applyAlignment="1">
      <alignment wrapText="1"/>
    </xf>
    <xf numFmtId="0" fontId="23" fillId="0" borderId="12" xfId="0" applyFont="1" applyBorder="1"/>
    <xf numFmtId="0" fontId="23" fillId="0" borderId="11" xfId="0" applyFont="1" applyBorder="1"/>
    <xf numFmtId="0" fontId="23" fillId="7" borderId="15" xfId="0" applyFont="1" applyFill="1" applyBorder="1" applyAlignment="1">
      <alignment horizontal="center"/>
    </xf>
    <xf numFmtId="0" fontId="23" fillId="7" borderId="67" xfId="0" applyFont="1" applyFill="1" applyBorder="1" applyAlignment="1">
      <alignment horizontal="center"/>
    </xf>
    <xf numFmtId="0" fontId="23" fillId="7" borderId="51" xfId="0" applyFont="1" applyFill="1" applyBorder="1" applyAlignment="1">
      <alignment horizontal="center"/>
    </xf>
    <xf numFmtId="0" fontId="23" fillId="7" borderId="60" xfId="0" applyFont="1" applyFill="1" applyBorder="1" applyAlignment="1">
      <alignment horizontal="center"/>
    </xf>
    <xf numFmtId="0" fontId="23" fillId="0" borderId="37" xfId="0" applyFont="1" applyBorder="1"/>
    <xf numFmtId="9" fontId="23" fillId="0" borderId="43" xfId="1" applyFont="1" applyBorder="1"/>
    <xf numFmtId="9" fontId="23" fillId="0" borderId="46" xfId="1" applyFont="1" applyBorder="1"/>
    <xf numFmtId="0" fontId="23" fillId="6" borderId="21" xfId="0" applyFont="1" applyFill="1" applyBorder="1"/>
    <xf numFmtId="9" fontId="23" fillId="6" borderId="58" xfId="1" applyFont="1" applyFill="1" applyBorder="1"/>
    <xf numFmtId="9" fontId="23" fillId="6" borderId="58" xfId="1" applyNumberFormat="1" applyFont="1" applyFill="1" applyBorder="1"/>
    <xf numFmtId="0" fontId="23" fillId="6" borderId="62" xfId="0" applyFont="1" applyFill="1" applyBorder="1"/>
    <xf numFmtId="9" fontId="23" fillId="6" borderId="69" xfId="1" applyNumberFormat="1" applyFont="1" applyFill="1" applyBorder="1"/>
    <xf numFmtId="9" fontId="22" fillId="7" borderId="58" xfId="1" applyFont="1" applyFill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4" fillId="6" borderId="21" xfId="0" applyFont="1" applyFill="1" applyBorder="1"/>
    <xf numFmtId="9" fontId="4" fillId="6" borderId="45" xfId="1" applyFont="1" applyFill="1" applyBorder="1"/>
    <xf numFmtId="9" fontId="4" fillId="6" borderId="58" xfId="1" applyFont="1" applyFill="1" applyBorder="1"/>
    <xf numFmtId="0" fontId="4" fillId="6" borderId="52" xfId="0" applyFont="1" applyFill="1" applyBorder="1"/>
    <xf numFmtId="0" fontId="4" fillId="6" borderId="7" xfId="0" applyFont="1" applyFill="1" applyBorder="1" applyAlignment="1">
      <alignment horizontal="right"/>
    </xf>
    <xf numFmtId="0" fontId="2" fillId="6" borderId="9" xfId="0" applyFont="1" applyFill="1" applyBorder="1" applyAlignment="1">
      <alignment horizontal="right" vertical="center" wrapText="1"/>
    </xf>
    <xf numFmtId="9" fontId="23" fillId="0" borderId="50" xfId="1" applyNumberFormat="1" applyFont="1" applyBorder="1" applyAlignment="1">
      <alignment horizontal="center"/>
    </xf>
    <xf numFmtId="9" fontId="0" fillId="0" borderId="0" xfId="1" applyFont="1"/>
    <xf numFmtId="0" fontId="0" fillId="0" borderId="23" xfId="0" applyBorder="1" applyAlignment="1">
      <alignment horizontal="center"/>
    </xf>
    <xf numFmtId="0" fontId="8" fillId="0" borderId="37" xfId="0" applyFont="1" applyFill="1" applyBorder="1" applyAlignment="1">
      <alignment horizontal="left" vertical="top" wrapText="1"/>
    </xf>
    <xf numFmtId="0" fontId="8" fillId="0" borderId="38" xfId="0" applyFont="1" applyFill="1" applyBorder="1" applyAlignment="1">
      <alignment horizontal="left" vertical="top" wrapText="1"/>
    </xf>
    <xf numFmtId="0" fontId="8" fillId="0" borderId="38" xfId="0" applyFont="1" applyFill="1" applyBorder="1" applyAlignment="1">
      <alignment vertical="top" wrapText="1"/>
    </xf>
    <xf numFmtId="0" fontId="8" fillId="0" borderId="43" xfId="0" applyFont="1" applyFill="1" applyBorder="1" applyAlignment="1">
      <alignment vertical="top" wrapText="1"/>
    </xf>
    <xf numFmtId="0" fontId="8" fillId="0" borderId="39" xfId="0" applyFont="1" applyFill="1" applyBorder="1" applyAlignment="1">
      <alignment horizontal="left" vertical="top" wrapText="1"/>
    </xf>
    <xf numFmtId="0" fontId="8" fillId="0" borderId="40" xfId="0" applyFont="1" applyFill="1" applyBorder="1" applyAlignment="1">
      <alignment horizontal="left" vertical="top" wrapText="1"/>
    </xf>
    <xf numFmtId="0" fontId="8" fillId="0" borderId="40" xfId="0" applyFont="1" applyFill="1" applyBorder="1" applyAlignment="1">
      <alignment vertical="top" wrapText="1"/>
    </xf>
    <xf numFmtId="0" fontId="8" fillId="0" borderId="44" xfId="0" applyFont="1" applyFill="1" applyBorder="1" applyAlignment="1">
      <alignment vertical="top" wrapText="1"/>
    </xf>
    <xf numFmtId="0" fontId="2" fillId="7" borderId="7" xfId="0" applyFont="1" applyFill="1" applyBorder="1" applyAlignment="1">
      <alignment horizontal="center" vertical="center" wrapText="1"/>
    </xf>
    <xf numFmtId="0" fontId="16" fillId="4" borderId="21" xfId="0" applyFont="1" applyFill="1" applyBorder="1" applyAlignment="1">
      <alignment vertical="center" wrapText="1"/>
    </xf>
    <xf numFmtId="0" fontId="16" fillId="4" borderId="41" xfId="0" applyFont="1" applyFill="1" applyBorder="1" applyAlignment="1">
      <alignment vertical="center" wrapText="1"/>
    </xf>
    <xf numFmtId="0" fontId="16" fillId="4" borderId="58" xfId="0" applyFont="1" applyFill="1" applyBorder="1" applyAlignment="1">
      <alignment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41" xfId="0" applyFont="1" applyFill="1" applyBorder="1" applyAlignment="1">
      <alignment horizontal="right" vertical="center" wrapText="1"/>
    </xf>
    <xf numFmtId="0" fontId="16" fillId="4" borderId="58" xfId="0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center" vertical="center" wrapText="1"/>
    </xf>
    <xf numFmtId="0" fontId="16" fillId="4" borderId="41" xfId="0" applyFont="1" applyFill="1" applyBorder="1" applyAlignment="1">
      <alignment horizontal="center" vertical="center" wrapText="1"/>
    </xf>
    <xf numFmtId="0" fontId="16" fillId="4" borderId="58" xfId="0" applyFont="1" applyFill="1" applyBorder="1" applyAlignment="1">
      <alignment horizontal="center" vertical="center" wrapText="1"/>
    </xf>
    <xf numFmtId="0" fontId="16" fillId="4" borderId="45" xfId="0" applyFont="1" applyFill="1" applyBorder="1" applyAlignment="1">
      <alignment horizontal="right" vertical="center" wrapText="1"/>
    </xf>
    <xf numFmtId="0" fontId="16" fillId="4" borderId="45" xfId="0" applyFont="1" applyFill="1" applyBorder="1" applyAlignment="1">
      <alignment vertical="center" wrapText="1"/>
    </xf>
    <xf numFmtId="0" fontId="9" fillId="4" borderId="0" xfId="0" applyFont="1" applyFill="1"/>
    <xf numFmtId="0" fontId="16" fillId="4" borderId="68" xfId="0" applyFont="1" applyFill="1" applyBorder="1" applyAlignment="1">
      <alignment horizontal="right" vertical="center" wrapText="1"/>
    </xf>
    <xf numFmtId="0" fontId="16" fillId="4" borderId="62" xfId="0" applyFont="1" applyFill="1" applyBorder="1" applyAlignment="1">
      <alignment horizontal="right" vertical="center" wrapText="1"/>
    </xf>
    <xf numFmtId="0" fontId="16" fillId="4" borderId="69" xfId="0" applyFont="1" applyFill="1" applyBorder="1" applyAlignment="1">
      <alignment horizontal="right" vertical="center" wrapText="1"/>
    </xf>
    <xf numFmtId="9" fontId="0" fillId="0" borderId="23" xfId="1" applyFont="1" applyBorder="1" applyAlignment="1">
      <alignment horizontal="center"/>
    </xf>
    <xf numFmtId="9" fontId="0" fillId="0" borderId="33" xfId="1" applyFont="1" applyBorder="1" applyAlignment="1">
      <alignment horizontal="center"/>
    </xf>
    <xf numFmtId="0" fontId="0" fillId="0" borderId="40" xfId="0" applyBorder="1" applyAlignment="1">
      <alignment horizontal="center"/>
    </xf>
    <xf numFmtId="9" fontId="0" fillId="0" borderId="40" xfId="1" applyFont="1" applyBorder="1" applyAlignment="1">
      <alignment horizontal="center"/>
    </xf>
    <xf numFmtId="9" fontId="0" fillId="0" borderId="50" xfId="1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9" xfId="0" applyBorder="1" applyAlignment="1">
      <alignment horizontal="center"/>
    </xf>
    <xf numFmtId="9" fontId="0" fillId="0" borderId="24" xfId="1" applyFont="1" applyBorder="1" applyAlignment="1">
      <alignment horizontal="center"/>
    </xf>
    <xf numFmtId="0" fontId="0" fillId="0" borderId="24" xfId="0" applyBorder="1" applyAlignment="1">
      <alignment horizontal="center"/>
    </xf>
    <xf numFmtId="9" fontId="0" fillId="0" borderId="28" xfId="1" applyFont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10" borderId="21" xfId="0" applyFill="1" applyBorder="1" applyAlignment="1">
      <alignment horizontal="center" vertical="center"/>
    </xf>
    <xf numFmtId="0" fontId="0" fillId="10" borderId="58" xfId="0" applyFill="1" applyBorder="1" applyAlignment="1">
      <alignment horizontal="center" vertical="center"/>
    </xf>
    <xf numFmtId="0" fontId="0" fillId="10" borderId="41" xfId="0" applyFill="1" applyBorder="1" applyAlignment="1">
      <alignment horizontal="center" vertical="center"/>
    </xf>
    <xf numFmtId="0" fontId="0" fillId="10" borderId="52" xfId="0" applyFill="1" applyBorder="1" applyAlignment="1">
      <alignment horizontal="center" vertical="center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center" vertical="center" wrapText="1"/>
    </xf>
    <xf numFmtId="0" fontId="0" fillId="0" borderId="10" xfId="0" applyBorder="1" applyAlignment="1">
      <alignment vertical="center" textRotation="90"/>
    </xf>
    <xf numFmtId="0" fontId="23" fillId="0" borderId="75" xfId="0" applyFont="1" applyBorder="1" applyAlignment="1">
      <alignment vertical="center" wrapText="1"/>
    </xf>
    <xf numFmtId="0" fontId="4" fillId="4" borderId="39" xfId="0" applyFont="1" applyFill="1" applyBorder="1"/>
    <xf numFmtId="9" fontId="4" fillId="4" borderId="50" xfId="1" applyFont="1" applyFill="1" applyBorder="1"/>
    <xf numFmtId="0" fontId="4" fillId="4" borderId="56" xfId="0" applyFont="1" applyFill="1" applyBorder="1"/>
    <xf numFmtId="9" fontId="4" fillId="4" borderId="44" xfId="1" applyFont="1" applyFill="1" applyBorder="1"/>
    <xf numFmtId="0" fontId="22" fillId="4" borderId="21" xfId="0" applyFont="1" applyFill="1" applyBorder="1" applyAlignment="1">
      <alignment horizontal="center" vertical="center"/>
    </xf>
    <xf numFmtId="0" fontId="22" fillId="4" borderId="52" xfId="0" applyFont="1" applyFill="1" applyBorder="1" applyAlignment="1">
      <alignment horizontal="center" vertical="center"/>
    </xf>
    <xf numFmtId="0" fontId="29" fillId="9" borderId="58" xfId="0" applyFont="1" applyFill="1" applyBorder="1" applyAlignment="1">
      <alignment horizontal="center" vertical="center" wrapText="1"/>
    </xf>
    <xf numFmtId="164" fontId="29" fillId="9" borderId="54" xfId="0" applyNumberFormat="1" applyFont="1" applyFill="1" applyBorder="1" applyAlignment="1">
      <alignment vertical="center" wrapText="1"/>
    </xf>
    <xf numFmtId="9" fontId="30" fillId="0" borderId="28" xfId="1" applyFont="1" applyBorder="1" applyAlignment="1">
      <alignment horizontal="center" vertical="center" wrapText="1"/>
    </xf>
    <xf numFmtId="9" fontId="30" fillId="0" borderId="28" xfId="1" applyFont="1" applyBorder="1" applyAlignment="1">
      <alignment horizontal="center" vertical="center"/>
    </xf>
    <xf numFmtId="9" fontId="29" fillId="4" borderId="52" xfId="1" applyFont="1" applyFill="1" applyBorder="1" applyAlignment="1">
      <alignment horizontal="center" vertical="center"/>
    </xf>
    <xf numFmtId="9" fontId="29" fillId="4" borderId="42" xfId="1" applyFont="1" applyFill="1" applyBorder="1" applyAlignment="1">
      <alignment horizontal="center" vertical="center"/>
    </xf>
    <xf numFmtId="0" fontId="0" fillId="0" borderId="12" xfId="2" applyNumberFormat="1" applyFont="1" applyBorder="1" applyAlignment="1">
      <alignment horizontal="center" vertical="center"/>
    </xf>
    <xf numFmtId="0" fontId="0" fillId="0" borderId="53" xfId="0" applyBorder="1" applyAlignment="1">
      <alignment vertical="center"/>
    </xf>
    <xf numFmtId="0" fontId="0" fillId="0" borderId="66" xfId="0" applyBorder="1" applyAlignment="1">
      <alignment vertical="center"/>
    </xf>
    <xf numFmtId="0" fontId="0" fillId="0" borderId="66" xfId="0" applyBorder="1"/>
    <xf numFmtId="0" fontId="0" fillId="0" borderId="75" xfId="0" applyBorder="1" applyAlignment="1">
      <alignment vertical="center"/>
    </xf>
    <xf numFmtId="0" fontId="0" fillId="0" borderId="73" xfId="0" applyBorder="1" applyAlignment="1">
      <alignment vertical="center"/>
    </xf>
    <xf numFmtId="0" fontId="0" fillId="0" borderId="73" xfId="0" applyBorder="1"/>
    <xf numFmtId="0" fontId="0" fillId="0" borderId="33" xfId="0" applyBorder="1"/>
    <xf numFmtId="0" fontId="9" fillId="0" borderId="0" xfId="0" applyFont="1" applyAlignment="1">
      <alignment vertical="top"/>
    </xf>
    <xf numFmtId="0" fontId="8" fillId="0" borderId="63" xfId="0" applyFont="1" applyFill="1" applyBorder="1" applyAlignment="1">
      <alignment vertical="top" wrapText="1"/>
    </xf>
    <xf numFmtId="0" fontId="8" fillId="0" borderId="59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0" fillId="0" borderId="38" xfId="0" applyBorder="1" applyAlignment="1">
      <alignment vertical="top"/>
    </xf>
    <xf numFmtId="0" fontId="0" fillId="0" borderId="0" xfId="0" applyFill="1" applyBorder="1" applyAlignment="1">
      <alignment vertical="top"/>
    </xf>
    <xf numFmtId="0" fontId="9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22" fillId="6" borderId="14" xfId="0" applyFont="1" applyFill="1" applyBorder="1" applyAlignment="1">
      <alignment horizontal="center" vertical="center"/>
    </xf>
    <xf numFmtId="0" fontId="6" fillId="7" borderId="67" xfId="0" applyFont="1" applyFill="1" applyBorder="1" applyAlignment="1">
      <alignment horizontal="center" vertical="center" wrapText="1"/>
    </xf>
    <xf numFmtId="0" fontId="1" fillId="0" borderId="17" xfId="0" applyFont="1" applyBorder="1"/>
    <xf numFmtId="0" fontId="1" fillId="0" borderId="12" xfId="0" applyFont="1" applyBorder="1"/>
    <xf numFmtId="0" fontId="28" fillId="0" borderId="55" xfId="0" applyFont="1" applyBorder="1"/>
    <xf numFmtId="9" fontId="28" fillId="0" borderId="49" xfId="1" applyFont="1" applyBorder="1"/>
    <xf numFmtId="0" fontId="28" fillId="0" borderId="38" xfId="0" applyFont="1" applyBorder="1"/>
    <xf numFmtId="9" fontId="28" fillId="0" borderId="66" xfId="1" applyFont="1" applyBorder="1"/>
    <xf numFmtId="0" fontId="28" fillId="0" borderId="27" xfId="0" applyFont="1" applyBorder="1"/>
    <xf numFmtId="9" fontId="28" fillId="0" borderId="33" xfId="1" applyFont="1" applyBorder="1"/>
    <xf numFmtId="0" fontId="28" fillId="0" borderId="23" xfId="0" applyFont="1" applyBorder="1"/>
    <xf numFmtId="9" fontId="28" fillId="0" borderId="73" xfId="1" applyFont="1" applyBorder="1"/>
    <xf numFmtId="9" fontId="28" fillId="0" borderId="50" xfId="1" applyFont="1" applyBorder="1"/>
    <xf numFmtId="0" fontId="28" fillId="0" borderId="40" xfId="0" applyFont="1" applyBorder="1"/>
    <xf numFmtId="0" fontId="2" fillId="4" borderId="9" xfId="0" applyFont="1" applyFill="1" applyBorder="1" applyAlignment="1">
      <alignment horizontal="right"/>
    </xf>
    <xf numFmtId="0" fontId="2" fillId="4" borderId="52" xfId="0" applyFont="1" applyFill="1" applyBorder="1"/>
    <xf numFmtId="9" fontId="2" fillId="4" borderId="42" xfId="1" applyFont="1" applyFill="1" applyBorder="1"/>
    <xf numFmtId="0" fontId="2" fillId="4" borderId="41" xfId="0" applyFont="1" applyFill="1" applyBorder="1"/>
    <xf numFmtId="9" fontId="2" fillId="4" borderId="4" xfId="1" applyFont="1" applyFill="1" applyBorder="1"/>
    <xf numFmtId="0" fontId="2" fillId="4" borderId="68" xfId="0" applyFont="1" applyFill="1" applyBorder="1"/>
    <xf numFmtId="0" fontId="34" fillId="0" borderId="75" xfId="0" applyFont="1" applyBorder="1" applyAlignment="1">
      <alignment vertical="center"/>
    </xf>
    <xf numFmtId="0" fontId="34" fillId="0" borderId="75" xfId="0" applyFont="1" applyBorder="1" applyAlignment="1"/>
    <xf numFmtId="0" fontId="0" fillId="0" borderId="0" xfId="0" applyBorder="1" applyAlignment="1">
      <alignment vertical="center"/>
    </xf>
    <xf numFmtId="0" fontId="1" fillId="0" borderId="75" xfId="0" applyFont="1" applyBorder="1" applyAlignment="1">
      <alignment wrapText="1"/>
    </xf>
    <xf numFmtId="9" fontId="30" fillId="0" borderId="28" xfId="0" applyNumberFormat="1" applyFont="1" applyBorder="1" applyAlignment="1">
      <alignment horizontal="center" vertical="center" wrapText="1"/>
    </xf>
    <xf numFmtId="9" fontId="30" fillId="0" borderId="28" xfId="0" applyNumberFormat="1" applyFont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14" xfId="0" applyFont="1" applyFill="1" applyBorder="1" applyAlignment="1">
      <alignment horizontal="center" vertical="center" wrapText="1"/>
    </xf>
    <xf numFmtId="0" fontId="18" fillId="4" borderId="7" xfId="0" applyFont="1" applyFill="1" applyBorder="1" applyAlignment="1">
      <alignment horizontal="center" vertical="center" wrapText="1"/>
    </xf>
    <xf numFmtId="0" fontId="18" fillId="4" borderId="14" xfId="0" applyFont="1" applyFill="1" applyBorder="1" applyAlignment="1">
      <alignment horizontal="center" vertical="center" wrapText="1"/>
    </xf>
    <xf numFmtId="0" fontId="18" fillId="4" borderId="4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textRotation="90" wrapText="1"/>
    </xf>
    <xf numFmtId="0" fontId="21" fillId="4" borderId="8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vertical="center" wrapText="1"/>
    </xf>
    <xf numFmtId="0" fontId="1" fillId="3" borderId="42" xfId="0" applyFont="1" applyFill="1" applyBorder="1" applyAlignment="1">
      <alignment vertical="center" wrapText="1"/>
    </xf>
    <xf numFmtId="0" fontId="14" fillId="4" borderId="7" xfId="1" applyNumberFormat="1" applyFont="1" applyFill="1" applyBorder="1" applyAlignment="1">
      <alignment horizontal="center" vertical="center" wrapText="1"/>
    </xf>
    <xf numFmtId="0" fontId="14" fillId="4" borderId="14" xfId="1" applyNumberFormat="1" applyFont="1" applyFill="1" applyBorder="1" applyAlignment="1">
      <alignment horizontal="center" vertical="center" wrapText="1"/>
    </xf>
    <xf numFmtId="0" fontId="14" fillId="4" borderId="42" xfId="1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textRotation="90" wrapText="1"/>
    </xf>
    <xf numFmtId="0" fontId="21" fillId="4" borderId="60" xfId="0" applyFont="1" applyFill="1" applyBorder="1" applyAlignment="1">
      <alignment horizontal="center" vertical="center" wrapText="1"/>
    </xf>
    <xf numFmtId="0" fontId="21" fillId="4" borderId="10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1" fillId="4" borderId="60" xfId="0" applyFont="1" applyFill="1" applyBorder="1" applyAlignment="1">
      <alignment horizontal="center" vertical="center"/>
    </xf>
    <xf numFmtId="0" fontId="21" fillId="4" borderId="10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1" fillId="0" borderId="53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54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1" fillId="0" borderId="53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/>
    </xf>
    <xf numFmtId="0" fontId="1" fillId="0" borderId="3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textRotation="90"/>
    </xf>
    <xf numFmtId="0" fontId="1" fillId="0" borderId="13" xfId="0" applyFont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18" fillId="4" borderId="8" xfId="0" applyFont="1" applyFill="1" applyBorder="1" applyAlignment="1">
      <alignment horizontal="center" vertical="center" wrapText="1"/>
    </xf>
    <xf numFmtId="0" fontId="18" fillId="4" borderId="5" xfId="0" applyFont="1" applyFill="1" applyBorder="1" applyAlignment="1">
      <alignment horizontal="center" vertical="center" wrapText="1"/>
    </xf>
    <xf numFmtId="0" fontId="13" fillId="4" borderId="60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8" borderId="8" xfId="0" applyFont="1" applyFill="1" applyBorder="1" applyAlignment="1">
      <alignment horizontal="center" vertical="center" wrapText="1"/>
    </xf>
    <xf numFmtId="0" fontId="13" fillId="8" borderId="5" xfId="0" applyFont="1" applyFill="1" applyBorder="1" applyAlignment="1">
      <alignment horizontal="center" vertical="center" wrapText="1"/>
    </xf>
    <xf numFmtId="0" fontId="13" fillId="8" borderId="6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textRotation="90"/>
    </xf>
    <xf numFmtId="0" fontId="1" fillId="0" borderId="5" xfId="0" applyFont="1" applyFill="1" applyBorder="1" applyAlignment="1">
      <alignment horizontal="center" vertical="center" textRotation="90"/>
    </xf>
    <xf numFmtId="0" fontId="2" fillId="4" borderId="7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textRotation="90" wrapText="1"/>
    </xf>
    <xf numFmtId="0" fontId="1" fillId="3" borderId="5" xfId="0" applyFont="1" applyFill="1" applyBorder="1" applyAlignment="1">
      <alignment horizontal="center" vertical="center" textRotation="90" wrapText="1"/>
    </xf>
    <xf numFmtId="0" fontId="3" fillId="0" borderId="6" xfId="0" applyFont="1" applyBorder="1" applyAlignment="1">
      <alignment horizontal="center" vertical="center" textRotation="90" wrapText="1"/>
    </xf>
    <xf numFmtId="0" fontId="7" fillId="0" borderId="5" xfId="0" applyFont="1" applyBorder="1" applyAlignment="1">
      <alignment horizontal="center" vertical="center" textRotation="90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3" xfId="0" applyFont="1" applyFill="1" applyBorder="1" applyAlignment="1">
      <alignment vertical="center" wrapText="1"/>
    </xf>
    <xf numFmtId="0" fontId="1" fillId="0" borderId="19" xfId="0" applyFont="1" applyFill="1" applyBorder="1" applyAlignment="1">
      <alignment vertical="center" wrapText="1"/>
    </xf>
    <xf numFmtId="0" fontId="1" fillId="0" borderId="54" xfId="0" applyFont="1" applyFill="1" applyBorder="1" applyAlignment="1">
      <alignment vertical="center" wrapText="1"/>
    </xf>
    <xf numFmtId="0" fontId="1" fillId="0" borderId="34" xfId="0" applyFont="1" applyFill="1" applyBorder="1" applyAlignment="1">
      <alignment vertical="center" wrapText="1"/>
    </xf>
    <xf numFmtId="0" fontId="21" fillId="8" borderId="6" xfId="0" applyFont="1" applyFill="1" applyBorder="1" applyAlignment="1">
      <alignment horizontal="center" vertical="center"/>
    </xf>
    <xf numFmtId="0" fontId="21" fillId="8" borderId="5" xfId="0" applyFont="1" applyFill="1" applyBorder="1" applyAlignment="1">
      <alignment horizontal="center" vertical="center"/>
    </xf>
    <xf numFmtId="0" fontId="2" fillId="4" borderId="42" xfId="0" applyFont="1" applyFill="1" applyBorder="1" applyAlignment="1">
      <alignment horizontal="center" vertical="center" wrapText="1"/>
    </xf>
    <xf numFmtId="0" fontId="1" fillId="0" borderId="54" xfId="0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42" xfId="0" applyFont="1" applyFill="1" applyBorder="1" applyAlignment="1">
      <alignment horizontal="center" vertical="center" wrapText="1"/>
    </xf>
    <xf numFmtId="0" fontId="2" fillId="6" borderId="4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1" fillId="0" borderId="54" xfId="0" applyFont="1" applyBorder="1" applyAlignment="1">
      <alignment vertical="center" wrapText="1"/>
    </xf>
    <xf numFmtId="0" fontId="1" fillId="0" borderId="34" xfId="0" applyFont="1" applyBorder="1" applyAlignment="1">
      <alignment vertical="center" wrapText="1"/>
    </xf>
    <xf numFmtId="0" fontId="1" fillId="0" borderId="53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1" fillId="0" borderId="54" xfId="0" applyFont="1" applyFill="1" applyBorder="1" applyAlignment="1">
      <alignment horizontal="left" vertical="center" wrapText="1"/>
    </xf>
    <xf numFmtId="0" fontId="1" fillId="0" borderId="34" xfId="0" applyFont="1" applyFill="1" applyBorder="1" applyAlignment="1">
      <alignment horizontal="left" vertical="center" wrapText="1"/>
    </xf>
    <xf numFmtId="0" fontId="1" fillId="0" borderId="53" xfId="0" applyFont="1" applyBorder="1" applyAlignment="1">
      <alignment vertical="center" wrapText="1"/>
    </xf>
    <xf numFmtId="0" fontId="1" fillId="0" borderId="19" xfId="0" applyFont="1" applyBorder="1" applyAlignment="1">
      <alignment vertical="center" wrapText="1"/>
    </xf>
    <xf numFmtId="0" fontId="1" fillId="0" borderId="53" xfId="0" applyFont="1" applyFill="1" applyBorder="1" applyAlignment="1">
      <alignment horizontal="left" vertical="center" wrapText="1"/>
    </xf>
    <xf numFmtId="0" fontId="1" fillId="0" borderId="19" xfId="0" applyFont="1" applyFill="1" applyBorder="1" applyAlignment="1">
      <alignment horizontal="left" vertical="center" wrapText="1"/>
    </xf>
    <xf numFmtId="0" fontId="21" fillId="8" borderId="8" xfId="0" applyFont="1" applyFill="1" applyBorder="1" applyAlignment="1">
      <alignment horizontal="center" vertical="center" wrapText="1"/>
    </xf>
    <xf numFmtId="0" fontId="21" fillId="8" borderId="6" xfId="0" applyFont="1" applyFill="1" applyBorder="1" applyAlignment="1">
      <alignment horizontal="center" vertical="center" wrapText="1"/>
    </xf>
    <xf numFmtId="0" fontId="21" fillId="8" borderId="5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16" fillId="4" borderId="14" xfId="0" applyFont="1" applyFill="1" applyBorder="1" applyAlignment="1">
      <alignment horizontal="center" vertical="center" wrapText="1"/>
    </xf>
    <xf numFmtId="0" fontId="16" fillId="4" borderId="42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textRotation="90" wrapText="1"/>
    </xf>
    <xf numFmtId="0" fontId="9" fillId="3" borderId="5" xfId="0" applyFont="1" applyFill="1" applyBorder="1" applyAlignment="1">
      <alignment horizontal="center" vertical="center" textRotation="90" wrapText="1"/>
    </xf>
    <xf numFmtId="0" fontId="10" fillId="4" borderId="6" xfId="0" applyFont="1" applyFill="1" applyBorder="1" applyAlignment="1">
      <alignment horizontal="center" vertical="center"/>
    </xf>
    <xf numFmtId="0" fontId="16" fillId="4" borderId="60" xfId="0" applyFont="1" applyFill="1" applyBorder="1" applyAlignment="1">
      <alignment horizontal="center" vertical="center"/>
    </xf>
    <xf numFmtId="0" fontId="16" fillId="4" borderId="10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4" borderId="8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textRotation="90" wrapText="1"/>
    </xf>
    <xf numFmtId="0" fontId="9" fillId="0" borderId="6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textRotation="90" wrapText="1"/>
    </xf>
    <xf numFmtId="0" fontId="9" fillId="0" borderId="5" xfId="0" applyFont="1" applyBorder="1" applyAlignment="1">
      <alignment horizontal="center" vertical="center" textRotation="90" wrapText="1"/>
    </xf>
    <xf numFmtId="0" fontId="9" fillId="0" borderId="1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6" fillId="4" borderId="4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0" fillId="4" borderId="60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9" fillId="0" borderId="53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0" fontId="9" fillId="0" borderId="54" xfId="0" applyFont="1" applyBorder="1" applyAlignment="1">
      <alignment horizontal="left" vertical="center" wrapText="1"/>
    </xf>
    <xf numFmtId="0" fontId="9" fillId="0" borderId="3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6" fillId="2" borderId="42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vertical="center" wrapText="1"/>
    </xf>
    <xf numFmtId="0" fontId="9" fillId="3" borderId="42" xfId="0" applyFont="1" applyFill="1" applyBorder="1" applyAlignment="1">
      <alignment vertical="center" wrapText="1"/>
    </xf>
    <xf numFmtId="0" fontId="16" fillId="4" borderId="7" xfId="1" applyNumberFormat="1" applyFont="1" applyFill="1" applyBorder="1" applyAlignment="1">
      <alignment horizontal="center" vertical="center" wrapText="1"/>
    </xf>
    <xf numFmtId="0" fontId="16" fillId="4" borderId="14" xfId="1" applyNumberFormat="1" applyFont="1" applyFill="1" applyBorder="1" applyAlignment="1">
      <alignment horizontal="center" vertical="center" wrapText="1"/>
    </xf>
    <xf numFmtId="0" fontId="16" fillId="4" borderId="42" xfId="1" applyNumberFormat="1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53" xfId="0" applyFont="1" applyBorder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9" fillId="0" borderId="54" xfId="0" applyFont="1" applyBorder="1" applyAlignment="1">
      <alignment vertical="center" wrapText="1"/>
    </xf>
    <xf numFmtId="0" fontId="9" fillId="0" borderId="34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textRotation="90"/>
    </xf>
    <xf numFmtId="0" fontId="9" fillId="0" borderId="6" xfId="0" applyFont="1" applyBorder="1" applyAlignment="1">
      <alignment horizontal="center" vertical="center" textRotation="90"/>
    </xf>
    <xf numFmtId="0" fontId="9" fillId="0" borderId="36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16" fillId="4" borderId="60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textRotation="90" wrapText="1"/>
    </xf>
    <xf numFmtId="0" fontId="6" fillId="6" borderId="7" xfId="0" applyFont="1" applyFill="1" applyBorder="1" applyAlignment="1">
      <alignment horizontal="center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0" fillId="0" borderId="51" xfId="0" applyBorder="1" applyAlignment="1">
      <alignment horizontal="center"/>
    </xf>
    <xf numFmtId="0" fontId="0" fillId="0" borderId="15" xfId="0" applyBorder="1" applyAlignment="1">
      <alignment horizontal="center"/>
    </xf>
    <xf numFmtId="0" fontId="25" fillId="0" borderId="8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42" xfId="0" applyFont="1" applyFill="1" applyBorder="1" applyAlignment="1">
      <alignment horizontal="center" vertical="center"/>
    </xf>
    <xf numFmtId="0" fontId="29" fillId="9" borderId="7" xfId="0" applyFont="1" applyFill="1" applyBorder="1" applyAlignment="1">
      <alignment horizontal="center" vertical="center" wrapText="1"/>
    </xf>
    <xf numFmtId="0" fontId="29" fillId="9" borderId="42" xfId="0" applyFont="1" applyFill="1" applyBorder="1" applyAlignment="1">
      <alignment horizontal="center" vertical="center" wrapText="1"/>
    </xf>
    <xf numFmtId="164" fontId="29" fillId="9" borderId="7" xfId="0" applyNumberFormat="1" applyFont="1" applyFill="1" applyBorder="1" applyAlignment="1">
      <alignment horizontal="center" vertical="center" wrapText="1"/>
    </xf>
    <xf numFmtId="0" fontId="27" fillId="6" borderId="7" xfId="0" applyFont="1" applyFill="1" applyBorder="1" applyAlignment="1">
      <alignment horizontal="center" vertical="center"/>
    </xf>
    <xf numFmtId="0" fontId="27" fillId="6" borderId="42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/>
    </xf>
    <xf numFmtId="0" fontId="4" fillId="4" borderId="8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25" fillId="0" borderId="74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/>
    </xf>
    <xf numFmtId="0" fontId="35" fillId="0" borderId="8" xfId="0" applyFont="1" applyBorder="1" applyAlignment="1">
      <alignment horizontal="center" wrapText="1"/>
    </xf>
    <xf numFmtId="0" fontId="35" fillId="0" borderId="5" xfId="0" applyFont="1" applyBorder="1" applyAlignment="1">
      <alignment horizontal="center" wrapText="1"/>
    </xf>
    <xf numFmtId="0" fontId="0" fillId="0" borderId="10" xfId="0" applyBorder="1" applyAlignment="1">
      <alignment horizontal="center" vertical="center" textRotation="90"/>
    </xf>
    <xf numFmtId="0" fontId="0" fillId="0" borderId="67" xfId="0" applyBorder="1" applyAlignment="1">
      <alignment horizontal="center"/>
    </xf>
    <xf numFmtId="0" fontId="0" fillId="0" borderId="71" xfId="0" applyBorder="1" applyAlignment="1">
      <alignment horizontal="center"/>
    </xf>
    <xf numFmtId="0" fontId="22" fillId="6" borderId="7" xfId="0" applyFont="1" applyFill="1" applyBorder="1" applyAlignment="1">
      <alignment horizontal="center" vertical="center"/>
    </xf>
    <xf numFmtId="0" fontId="22" fillId="6" borderId="14" xfId="0" applyFont="1" applyFill="1" applyBorder="1" applyAlignment="1">
      <alignment horizontal="center" vertical="center"/>
    </xf>
    <xf numFmtId="0" fontId="22" fillId="6" borderId="42" xfId="0" applyFont="1" applyFill="1" applyBorder="1" applyAlignment="1">
      <alignment horizontal="center" vertical="center"/>
    </xf>
    <xf numFmtId="0" fontId="34" fillId="6" borderId="1" xfId="0" applyFont="1" applyFill="1" applyBorder="1" applyAlignment="1">
      <alignment horizontal="center" vertical="center"/>
    </xf>
    <xf numFmtId="0" fontId="34" fillId="6" borderId="60" xfId="0" applyFont="1" applyFill="1" applyBorder="1" applyAlignment="1">
      <alignment horizontal="center" vertical="center"/>
    </xf>
    <xf numFmtId="0" fontId="34" fillId="6" borderId="2" xfId="0" applyFont="1" applyFill="1" applyBorder="1" applyAlignment="1">
      <alignment horizontal="center" vertical="center"/>
    </xf>
    <xf numFmtId="0" fontId="34" fillId="6" borderId="4" xfId="0" applyFont="1" applyFill="1" applyBorder="1" applyAlignment="1">
      <alignment horizontal="center" vertical="center"/>
    </xf>
    <xf numFmtId="0" fontId="34" fillId="6" borderId="1" xfId="0" applyFont="1" applyFill="1" applyBorder="1" applyAlignment="1">
      <alignment horizontal="center" vertical="center" wrapText="1"/>
    </xf>
    <xf numFmtId="0" fontId="34" fillId="6" borderId="60" xfId="0" applyFont="1" applyFill="1" applyBorder="1" applyAlignment="1">
      <alignment horizontal="center" vertical="center" wrapText="1"/>
    </xf>
    <xf numFmtId="0" fontId="34" fillId="6" borderId="2" xfId="0" applyFont="1" applyFill="1" applyBorder="1" applyAlignment="1">
      <alignment horizontal="center" vertical="center" wrapText="1"/>
    </xf>
    <xf numFmtId="0" fontId="34" fillId="6" borderId="4" xfId="0" applyFont="1" applyFill="1" applyBorder="1" applyAlignment="1">
      <alignment horizontal="center" vertical="center" wrapText="1"/>
    </xf>
    <xf numFmtId="0" fontId="34" fillId="6" borderId="1" xfId="0" applyFont="1" applyFill="1" applyBorder="1" applyAlignment="1">
      <alignment horizontal="center" wrapText="1"/>
    </xf>
    <xf numFmtId="0" fontId="34" fillId="6" borderId="60" xfId="0" applyFont="1" applyFill="1" applyBorder="1" applyAlignment="1">
      <alignment horizontal="center" wrapText="1"/>
    </xf>
    <xf numFmtId="0" fontId="34" fillId="6" borderId="2" xfId="0" applyFont="1" applyFill="1" applyBorder="1" applyAlignment="1">
      <alignment horizontal="center" wrapText="1"/>
    </xf>
    <xf numFmtId="0" fontId="34" fillId="6" borderId="4" xfId="0" applyFont="1" applyFill="1" applyBorder="1" applyAlignment="1">
      <alignment horizontal="center" wrapText="1"/>
    </xf>
    <xf numFmtId="0" fontId="11" fillId="6" borderId="1" xfId="0" applyFont="1" applyFill="1" applyBorder="1" applyAlignment="1">
      <alignment horizontal="center" wrapText="1"/>
    </xf>
    <xf numFmtId="0" fontId="11" fillId="6" borderId="60" xfId="0" applyFont="1" applyFill="1" applyBorder="1" applyAlignment="1">
      <alignment horizontal="center" wrapText="1"/>
    </xf>
    <xf numFmtId="0" fontId="11" fillId="6" borderId="2" xfId="0" applyFont="1" applyFill="1" applyBorder="1" applyAlignment="1">
      <alignment horizontal="center" wrapText="1"/>
    </xf>
    <xf numFmtId="0" fontId="11" fillId="6" borderId="4" xfId="0" applyFont="1" applyFill="1" applyBorder="1" applyAlignment="1">
      <alignment horizontal="center" wrapText="1"/>
    </xf>
    <xf numFmtId="0" fontId="22" fillId="6" borderId="8" xfId="0" applyFont="1" applyFill="1" applyBorder="1" applyAlignment="1">
      <alignment horizontal="center" vertical="center"/>
    </xf>
    <xf numFmtId="0" fontId="22" fillId="6" borderId="6" xfId="0" applyFont="1" applyFill="1" applyBorder="1" applyAlignment="1">
      <alignment horizontal="center" vertical="center"/>
    </xf>
    <xf numFmtId="0" fontId="22" fillId="6" borderId="5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/>
    </xf>
    <xf numFmtId="0" fontId="22" fillId="6" borderId="72" xfId="0" applyFont="1" applyFill="1" applyBorder="1" applyAlignment="1">
      <alignment horizontal="center" vertical="center"/>
    </xf>
    <xf numFmtId="0" fontId="22" fillId="6" borderId="60" xfId="0" applyFont="1" applyFill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4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42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22" fillId="6" borderId="2" xfId="0" applyFont="1" applyFill="1" applyBorder="1" applyAlignment="1">
      <alignment horizontal="center" wrapText="1"/>
    </xf>
    <xf numFmtId="0" fontId="22" fillId="6" borderId="3" xfId="0" applyFont="1" applyFill="1" applyBorder="1" applyAlignment="1">
      <alignment horizontal="center" wrapText="1"/>
    </xf>
    <xf numFmtId="0" fontId="22" fillId="6" borderId="4" xfId="0" applyFont="1" applyFill="1" applyBorder="1" applyAlignment="1">
      <alignment horizontal="center" wrapText="1"/>
    </xf>
    <xf numFmtId="0" fontId="2" fillId="6" borderId="7" xfId="0" applyFont="1" applyFill="1" applyBorder="1" applyAlignment="1">
      <alignment horizontal="right" vertical="center" wrapText="1"/>
    </xf>
    <xf numFmtId="0" fontId="2" fillId="6" borderId="42" xfId="0" applyFont="1" applyFill="1" applyBorder="1" applyAlignment="1">
      <alignment horizontal="right" vertical="center" wrapText="1"/>
    </xf>
    <xf numFmtId="0" fontId="2" fillId="7" borderId="51" xfId="0" applyFont="1" applyFill="1" applyBorder="1" applyAlignment="1">
      <alignment horizontal="center" vertical="center" wrapText="1"/>
    </xf>
    <xf numFmtId="0" fontId="2" fillId="7" borderId="15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/>
    </xf>
    <xf numFmtId="0" fontId="2" fillId="7" borderId="72" xfId="0" applyFont="1" applyFill="1" applyBorder="1" applyAlignment="1">
      <alignment horizontal="center" vertical="center"/>
    </xf>
    <xf numFmtId="0" fontId="2" fillId="7" borderId="60" xfId="0" applyFont="1" applyFill="1" applyBorder="1" applyAlignment="1">
      <alignment horizontal="center" vertical="center"/>
    </xf>
    <xf numFmtId="0" fontId="2" fillId="7" borderId="67" xfId="0" applyFont="1" applyFill="1" applyBorder="1" applyAlignment="1">
      <alignment horizontal="center" vertical="center" wrapText="1"/>
    </xf>
    <xf numFmtId="0" fontId="22" fillId="6" borderId="26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22" fillId="6" borderId="4" xfId="0" applyFont="1" applyFill="1" applyBorder="1" applyAlignment="1">
      <alignment horizontal="center" vertical="center"/>
    </xf>
    <xf numFmtId="0" fontId="22" fillId="6" borderId="7" xfId="0" applyFont="1" applyFill="1" applyBorder="1" applyAlignment="1">
      <alignment horizontal="center" wrapText="1"/>
    </xf>
    <xf numFmtId="0" fontId="22" fillId="6" borderId="42" xfId="0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4" fillId="6" borderId="1" xfId="0" applyFont="1" applyFill="1" applyBorder="1" applyAlignment="1">
      <alignment horizontal="center" wrapText="1"/>
    </xf>
    <xf numFmtId="0" fontId="4" fillId="6" borderId="72" xfId="0" applyFont="1" applyFill="1" applyBorder="1" applyAlignment="1">
      <alignment horizontal="center" wrapText="1"/>
    </xf>
    <xf numFmtId="0" fontId="4" fillId="6" borderId="60" xfId="0" applyFont="1" applyFill="1" applyBorder="1" applyAlignment="1">
      <alignment horizontal="center" wrapText="1"/>
    </xf>
    <xf numFmtId="0" fontId="4" fillId="6" borderId="2" xfId="0" applyFont="1" applyFill="1" applyBorder="1" applyAlignment="1">
      <alignment horizontal="center" wrapText="1"/>
    </xf>
    <xf numFmtId="0" fontId="4" fillId="6" borderId="3" xfId="0" applyFont="1" applyFill="1" applyBorder="1" applyAlignment="1">
      <alignment horizontal="center" wrapText="1"/>
    </xf>
    <xf numFmtId="0" fontId="4" fillId="6" borderId="4" xfId="0" applyFont="1" applyFill="1" applyBorder="1" applyAlignment="1">
      <alignment horizont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42" xfId="0" applyFont="1" applyFill="1" applyBorder="1" applyAlignment="1">
      <alignment horizontal="center" vertical="center" wrapText="1"/>
    </xf>
    <xf numFmtId="0" fontId="22" fillId="7" borderId="8" xfId="0" applyFont="1" applyFill="1" applyBorder="1" applyAlignment="1">
      <alignment horizontal="center" vertical="center" wrapText="1"/>
    </xf>
    <xf numFmtId="0" fontId="22" fillId="7" borderId="6" xfId="0" applyFont="1" applyFill="1" applyBorder="1" applyAlignment="1">
      <alignment horizontal="center" vertical="center" wrapText="1"/>
    </xf>
    <xf numFmtId="0" fontId="22" fillId="7" borderId="5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2" fillId="7" borderId="14" xfId="0" applyFont="1" applyFill="1" applyBorder="1" applyAlignment="1">
      <alignment horizontal="center" vertical="center" wrapText="1"/>
    </xf>
    <xf numFmtId="0" fontId="22" fillId="0" borderId="51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6" borderId="72" xfId="0" applyFont="1" applyFill="1" applyBorder="1" applyAlignment="1">
      <alignment horizontal="center" vertical="center" wrapText="1"/>
    </xf>
    <xf numFmtId="0" fontId="4" fillId="6" borderId="60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0" fontId="22" fillId="6" borderId="60" xfId="0" applyFont="1" applyFill="1" applyBorder="1" applyAlignment="1">
      <alignment horizontal="center" vertical="center" wrapText="1"/>
    </xf>
    <xf numFmtId="0" fontId="22" fillId="6" borderId="26" xfId="0" applyFont="1" applyFill="1" applyBorder="1" applyAlignment="1">
      <alignment horizontal="center" vertical="center" wrapText="1"/>
    </xf>
    <xf numFmtId="0" fontId="22" fillId="6" borderId="10" xfId="0" applyFont="1" applyFill="1" applyBorder="1" applyAlignment="1">
      <alignment horizontal="center" vertical="center" wrapText="1"/>
    </xf>
    <xf numFmtId="0" fontId="22" fillId="6" borderId="2" xfId="0" applyFont="1" applyFill="1" applyBorder="1" applyAlignment="1">
      <alignment horizontal="center" vertical="center" wrapText="1"/>
    </xf>
    <xf numFmtId="0" fontId="22" fillId="6" borderId="4" xfId="0" applyFont="1" applyFill="1" applyBorder="1" applyAlignment="1">
      <alignment horizontal="center" vertical="center" wrapText="1"/>
    </xf>
    <xf numFmtId="9" fontId="2" fillId="7" borderId="51" xfId="0" applyNumberFormat="1" applyFont="1" applyFill="1" applyBorder="1" applyAlignment="1">
      <alignment horizontal="center" vertical="center" wrapText="1"/>
    </xf>
    <xf numFmtId="0" fontId="32" fillId="6" borderId="7" xfId="0" applyFont="1" applyFill="1" applyBorder="1" applyAlignment="1">
      <alignment horizontal="center" vertical="center"/>
    </xf>
    <xf numFmtId="0" fontId="32" fillId="6" borderId="14" xfId="0" applyFont="1" applyFill="1" applyBorder="1" applyAlignment="1">
      <alignment horizontal="center" vertical="center"/>
    </xf>
    <xf numFmtId="0" fontId="32" fillId="6" borderId="42" xfId="0" applyFont="1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 wrapText="1"/>
    </xf>
    <xf numFmtId="0" fontId="0" fillId="6" borderId="14" xfId="0" applyFill="1" applyBorder="1" applyAlignment="1">
      <alignment horizontal="center" vertical="center" wrapText="1"/>
    </xf>
    <xf numFmtId="0" fontId="0" fillId="6" borderId="42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wrapText="1"/>
    </xf>
    <xf numFmtId="0" fontId="0" fillId="4" borderId="14" xfId="0" applyFill="1" applyBorder="1" applyAlignment="1">
      <alignment horizontal="center" wrapText="1"/>
    </xf>
    <xf numFmtId="0" fontId="0" fillId="4" borderId="42" xfId="0" applyFill="1" applyBorder="1" applyAlignment="1">
      <alignment horizontal="center" wrapText="1"/>
    </xf>
    <xf numFmtId="0" fontId="0" fillId="4" borderId="8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52" xfId="0" applyFont="1" applyFill="1" applyBorder="1" applyAlignment="1">
      <alignment horizontal="center" vertical="center" wrapText="1"/>
    </xf>
    <xf numFmtId="0" fontId="0" fillId="4" borderId="45" xfId="0" applyFill="1" applyBorder="1" applyAlignment="1">
      <alignment horizontal="center" vertical="center" wrapText="1"/>
    </xf>
    <xf numFmtId="0" fontId="0" fillId="4" borderId="52" xfId="0" applyFill="1" applyBorder="1" applyAlignment="1">
      <alignment horizontal="center" vertical="center" wrapText="1"/>
    </xf>
    <xf numFmtId="0" fontId="0" fillId="4" borderId="45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" fillId="5" borderId="42" xfId="0" applyFont="1" applyFill="1" applyBorder="1" applyAlignment="1">
      <alignment horizontal="center" vertical="center" wrapText="1"/>
    </xf>
    <xf numFmtId="9" fontId="2" fillId="5" borderId="51" xfId="0" applyNumberFormat="1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5" borderId="6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42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4" borderId="36" xfId="0" applyFont="1" applyFill="1" applyBorder="1" applyAlignment="1">
      <alignment horizontal="center" vertical="center" textRotation="90" wrapText="1"/>
    </xf>
    <xf numFmtId="0" fontId="2" fillId="4" borderId="6" xfId="0" applyFont="1" applyFill="1" applyBorder="1" applyAlignment="1">
      <alignment horizontal="center" vertical="center" textRotation="90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/>
    </xf>
    <xf numFmtId="0" fontId="4" fillId="6" borderId="14" xfId="0" applyFont="1" applyFill="1" applyBorder="1" applyAlignment="1">
      <alignment horizontal="center"/>
    </xf>
    <xf numFmtId="0" fontId="4" fillId="6" borderId="42" xfId="0" applyFont="1" applyFill="1" applyBorder="1" applyAlignment="1">
      <alignment horizontal="center"/>
    </xf>
    <xf numFmtId="0" fontId="4" fillId="0" borderId="67" xfId="0" applyFont="1" applyBorder="1" applyAlignment="1">
      <alignment horizontal="center" vertical="center"/>
    </xf>
    <xf numFmtId="0" fontId="4" fillId="0" borderId="71" xfId="0" applyFont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9" fontId="1" fillId="5" borderId="51" xfId="0" applyNumberFormat="1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center" vertical="center" wrapText="1"/>
    </xf>
    <xf numFmtId="0" fontId="1" fillId="5" borderId="67" xfId="0" applyFont="1" applyFill="1" applyBorder="1" applyAlignment="1">
      <alignment horizontal="center" vertical="center" wrapText="1"/>
    </xf>
    <xf numFmtId="0" fontId="28" fillId="5" borderId="7" xfId="0" applyFont="1" applyFill="1" applyBorder="1" applyAlignment="1">
      <alignment horizontal="center" vertical="center" wrapText="1"/>
    </xf>
    <xf numFmtId="0" fontId="28" fillId="5" borderId="42" xfId="0" applyFont="1" applyFill="1" applyBorder="1" applyAlignment="1">
      <alignment horizontal="center" vertical="center" wrapText="1"/>
    </xf>
    <xf numFmtId="0" fontId="1" fillId="6" borderId="14" xfId="0" applyFont="1" applyFill="1" applyBorder="1" applyAlignment="1">
      <alignment horizontal="center" vertical="center" wrapText="1"/>
    </xf>
    <xf numFmtId="0" fontId="4" fillId="6" borderId="26" xfId="0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42" xfId="0" applyFont="1" applyFill="1" applyBorder="1" applyAlignment="1">
      <alignment horizontal="left" vertical="center" wrapText="1"/>
    </xf>
    <xf numFmtId="0" fontId="31" fillId="6" borderId="7" xfId="0" applyFont="1" applyFill="1" applyBorder="1" applyAlignment="1">
      <alignment horizontal="center" vertical="center"/>
    </xf>
    <xf numFmtId="0" fontId="31" fillId="6" borderId="14" xfId="0" applyFont="1" applyFill="1" applyBorder="1" applyAlignment="1">
      <alignment horizontal="center" vertical="center"/>
    </xf>
    <xf numFmtId="0" fontId="31" fillId="6" borderId="4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72" xfId="0" applyFill="1" applyBorder="1" applyAlignment="1">
      <alignment horizontal="center"/>
    </xf>
    <xf numFmtId="0" fontId="0" fillId="4" borderId="60" xfId="0" applyFill="1" applyBorder="1" applyAlignment="1">
      <alignment horizontal="center"/>
    </xf>
    <xf numFmtId="0" fontId="0" fillId="6" borderId="55" xfId="0" applyFill="1" applyBorder="1" applyAlignment="1">
      <alignment horizontal="center" vertical="center" wrapText="1" shrinkToFit="1"/>
    </xf>
    <xf numFmtId="0" fontId="0" fillId="6" borderId="49" xfId="0" applyFill="1" applyBorder="1" applyAlignment="1">
      <alignment horizontal="center" vertical="center" wrapText="1" shrinkToFit="1"/>
    </xf>
    <xf numFmtId="0" fontId="0" fillId="6" borderId="35" xfId="0" applyFill="1" applyBorder="1" applyAlignment="1">
      <alignment horizontal="center" vertical="center" wrapText="1" shrinkToFit="1"/>
    </xf>
    <xf numFmtId="0" fontId="0" fillId="6" borderId="61" xfId="0" applyFill="1" applyBorder="1" applyAlignment="1">
      <alignment horizontal="center" vertical="center" wrapText="1" shrinkToFit="1"/>
    </xf>
    <xf numFmtId="0" fontId="0" fillId="4" borderId="22" xfId="0" applyFill="1" applyBorder="1" applyAlignment="1">
      <alignment horizontal="center" vertical="center"/>
    </xf>
    <xf numFmtId="0" fontId="0" fillId="4" borderId="63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4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22" fillId="6" borderId="8" xfId="0" applyFont="1" applyFill="1" applyBorder="1" applyAlignment="1">
      <alignment horizontal="center" vertical="center" wrapText="1"/>
    </xf>
    <xf numFmtId="0" fontId="22" fillId="6" borderId="5" xfId="0" applyFont="1" applyFill="1" applyBorder="1" applyAlignment="1">
      <alignment horizontal="center" vertical="center" wrapText="1"/>
    </xf>
    <xf numFmtId="0" fontId="0" fillId="0" borderId="75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27" xfId="0" applyBorder="1" applyAlignment="1">
      <alignment horizontal="center"/>
    </xf>
    <xf numFmtId="0" fontId="22" fillId="10" borderId="7" xfId="0" applyFont="1" applyFill="1" applyBorder="1" applyAlignment="1">
      <alignment horizontal="center"/>
    </xf>
    <xf numFmtId="0" fontId="22" fillId="10" borderId="42" xfId="0" applyFont="1" applyFill="1" applyBorder="1" applyAlignment="1">
      <alignment horizontal="center"/>
    </xf>
    <xf numFmtId="0" fontId="25" fillId="0" borderId="8" xfId="0" applyFont="1" applyBorder="1" applyAlignment="1">
      <alignment horizontal="center" wrapText="1"/>
    </xf>
    <xf numFmtId="0" fontId="25" fillId="0" borderId="5" xfId="0" applyFont="1" applyBorder="1" applyAlignment="1">
      <alignment horizontal="center" wrapText="1"/>
    </xf>
  </cellXfs>
  <cellStyles count="3">
    <cellStyle name="Normal" xfId="0" builtinId="0"/>
    <cellStyle name="Percentagem" xfId="1" builtinId="5"/>
    <cellStyle name="Vírgula" xfId="2" builtinId="3"/>
  </cellStyles>
  <dxfs count="0"/>
  <tableStyles count="0" defaultTableStyle="TableStyleMedium9" defaultPivotStyle="PivotStyleLight16"/>
  <colors>
    <mruColors>
      <color rgb="FFFF99FF"/>
      <color rgb="FF00FFCC"/>
      <color rgb="FF000066"/>
      <color rgb="FF006600"/>
      <color rgb="FF660033"/>
      <color rgb="FFCC3399"/>
      <color rgb="FFFF6600"/>
      <color rgb="FF009900"/>
      <color rgb="FF66FF33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Tema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3468839650857603E-2"/>
          <c:y val="0.17379192184310294"/>
          <c:w val="0.62241632586624351"/>
          <c:h val="0.79581911636045499"/>
        </c:manualLayout>
      </c:layout>
      <c:pie3DChart>
        <c:varyColors val="1"/>
        <c:ser>
          <c:idx val="0"/>
          <c:order val="0"/>
          <c:tx>
            <c:strRef>
              <c:f>Tema!$AJ$1:$AK$1</c:f>
              <c:strCache>
                <c:ptCount val="1"/>
                <c:pt idx="0">
                  <c:v>Funcionalidade do tema</c:v>
                </c:pt>
              </c:strCache>
            </c:strRef>
          </c:tx>
          <c:explosion val="25"/>
          <c:dPt>
            <c:idx val="0"/>
            <c:bubble3D val="0"/>
          </c:dPt>
          <c:dPt>
            <c:idx val="1"/>
            <c:bubble3D val="0"/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Tema!$AJ$2:$AJ$3</c:f>
              <c:strCache>
                <c:ptCount val="2"/>
                <c:pt idx="0">
                  <c:v>Questões do quotidiano</c:v>
                </c:pt>
                <c:pt idx="1">
                  <c:v>Questões do imaginário</c:v>
                </c:pt>
              </c:strCache>
            </c:strRef>
          </c:cat>
          <c:val>
            <c:numRef>
              <c:f>Tema!$AK$2:$AK$3</c:f>
              <c:numCache>
                <c:formatCode>General</c:formatCode>
                <c:ptCount val="2"/>
                <c:pt idx="0">
                  <c:v>195</c:v>
                </c:pt>
                <c:pt idx="1">
                  <c:v>143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4160206718346255"/>
          <c:y val="0.34909521726450865"/>
          <c:w val="0.19638242894056848"/>
          <c:h val="0.32947142023913678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/>
          </a:pPr>
          <a:endParaRPr lang="pt-PT"/>
        </a:p>
      </c:tx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'Meios de difusão'!$AB$2</c:f>
              <c:strCache>
                <c:ptCount val="1"/>
                <c:pt idx="0">
                  <c:v>Distribuição dos resultados entre os manuais quanto ao meios de difusão de texto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'Meios de difusão'!$AB$5:$AB$16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'Meios de difusão'!$AD$5:$AD$16</c:f>
              <c:numCache>
                <c:formatCode>0%</c:formatCode>
                <c:ptCount val="12"/>
                <c:pt idx="0">
                  <c:v>0.1111111111111111</c:v>
                </c:pt>
                <c:pt idx="1">
                  <c:v>0.22222222222222221</c:v>
                </c:pt>
                <c:pt idx="2">
                  <c:v>0.33333333333333331</c:v>
                </c:pt>
                <c:pt idx="3">
                  <c:v>0</c:v>
                </c:pt>
                <c:pt idx="4">
                  <c:v>0</c:v>
                </c:pt>
                <c:pt idx="5">
                  <c:v>0.1111111111111111</c:v>
                </c:pt>
                <c:pt idx="6">
                  <c:v>0.1111111111111111</c:v>
                </c:pt>
                <c:pt idx="7">
                  <c:v>0</c:v>
                </c:pt>
                <c:pt idx="8">
                  <c:v>0</c:v>
                </c:pt>
                <c:pt idx="9">
                  <c:v>0.1111111111111111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2066048"/>
        <c:axId val="102080512"/>
        <c:axId val="0"/>
      </c:bar3DChart>
      <c:catAx>
        <c:axId val="102066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Manuais</a:t>
                </a:r>
              </a:p>
            </c:rich>
          </c:tx>
          <c:overlay val="0"/>
        </c:title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pt-PT"/>
          </a:p>
        </c:txPr>
        <c:crossAx val="102080512"/>
        <c:crosses val="autoZero"/>
        <c:auto val="1"/>
        <c:lblAlgn val="ctr"/>
        <c:lblOffset val="100"/>
        <c:noMultiLvlLbl val="0"/>
      </c:catAx>
      <c:valAx>
        <c:axId val="10208051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20660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'Meios de difusão'!$AV$2</c:f>
              <c:strCache>
                <c:ptCount val="1"/>
                <c:pt idx="0">
                  <c:v>Distribuição dos resultados entre os manuais quanto ao meios de difusão de texto</c:v>
                </c:pt>
              </c:strCache>
            </c:strRef>
          </c:tx>
          <c:explosion val="25"/>
          <c:dLbls>
            <c:txPr>
              <a:bodyPr/>
              <a:lstStyle/>
              <a:p>
                <a:pPr>
                  <a:defRPr b="1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'Meios de difusão'!$AV$3:$AV$4</c:f>
              <c:strCache>
                <c:ptCount val="2"/>
                <c:pt idx="0">
                  <c:v>5.1.  Jornal; revista/boletim; coletânea da turma cartaz… </c:v>
                </c:pt>
                <c:pt idx="1">
                  <c:v>5.2. Internet (página da escola, sítios da internet, blogues), telemóvel (SMS)</c:v>
                </c:pt>
              </c:strCache>
            </c:strRef>
          </c:cat>
          <c:val>
            <c:numRef>
              <c:f>'Meios de difusão'!$AW$3:$AW$4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  <c:txPr>
        <a:bodyPr/>
        <a:lstStyle/>
        <a:p>
          <a:pPr>
            <a:defRPr b="1"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7624668061096225E-3"/>
          <c:y val="0.23365442794061617"/>
          <c:w val="0.65245436298023551"/>
          <c:h val="0.76602158450980762"/>
        </c:manualLayout>
      </c:layout>
      <c:pie3DChart>
        <c:varyColors val="1"/>
        <c:ser>
          <c:idx val="0"/>
          <c:order val="0"/>
          <c:tx>
            <c:strRef>
              <c:f>'Modalidade de trabalho'!$AV$2</c:f>
              <c:strCache>
                <c:ptCount val="1"/>
                <c:pt idx="0">
                  <c:v>Distribuição dos resultados na totalidade dos manuais quanto à modalidade de trabalho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</c:spPr>
          </c:dPt>
          <c:dLbls>
            <c:dLbl>
              <c:idx val="0"/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  <a:latin typeface="Times New Roman" pitchFamily="18" charset="0"/>
                      <a:cs typeface="Times New Roman" pitchFamily="18" charset="0"/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  <a:latin typeface="Times New Roman" pitchFamily="18" charset="0"/>
                      <a:cs typeface="Times New Roman" pitchFamily="18" charset="0"/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txPr>
              <a:bodyPr/>
              <a:lstStyle/>
              <a:p>
                <a:pPr>
                  <a:defRPr b="1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'Modalidade de trabalho'!$AV$3:$AV$4</c:f>
              <c:strCache>
                <c:ptCount val="2"/>
                <c:pt idx="0">
                  <c:v>Individual</c:v>
                </c:pt>
                <c:pt idx="1">
                  <c:v>Colaborativa/cooperativa</c:v>
                </c:pt>
              </c:strCache>
            </c:strRef>
          </c:cat>
          <c:val>
            <c:numRef>
              <c:f>'Modalidade de trabalho'!$AW$3:$AW$4</c:f>
              <c:numCache>
                <c:formatCode>General</c:formatCode>
                <c:ptCount val="2"/>
                <c:pt idx="0">
                  <c:v>289</c:v>
                </c:pt>
                <c:pt idx="1">
                  <c:v>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6431262810309977"/>
          <c:y val="0.4351289322366671"/>
          <c:w val="0.33568737189690029"/>
          <c:h val="0.30025851425921002"/>
        </c:manualLayout>
      </c:layout>
      <c:overlay val="0"/>
      <c:txPr>
        <a:bodyPr/>
        <a:lstStyle/>
        <a:p>
          <a:pPr>
            <a:defRPr b="1"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/>
          </a:pPr>
          <a:endParaRPr lang="pt-PT"/>
        </a:p>
      </c:tx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'Modalidade de trabalho'!$AB$2:$AD$2</c:f>
              <c:strCache>
                <c:ptCount val="1"/>
                <c:pt idx="0">
                  <c:v>Distribuição dos resultados entre os manuais quanto à modalidade de  individual de trabalho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'Modalidade de trabalho'!$AB$4:$AB$15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'Modalidade de trabalho'!$AD$4:$AD$15</c:f>
              <c:numCache>
                <c:formatCode>0%</c:formatCode>
                <c:ptCount val="12"/>
                <c:pt idx="0">
                  <c:v>8.3044982698961933E-2</c:v>
                </c:pt>
                <c:pt idx="1">
                  <c:v>5.1903114186851208E-2</c:v>
                </c:pt>
                <c:pt idx="2">
                  <c:v>8.3044982698961933E-2</c:v>
                </c:pt>
                <c:pt idx="3">
                  <c:v>0.10380622837370242</c:v>
                </c:pt>
                <c:pt idx="4">
                  <c:v>5.536332179930796E-2</c:v>
                </c:pt>
                <c:pt idx="5">
                  <c:v>9.6885813148788927E-2</c:v>
                </c:pt>
                <c:pt idx="6">
                  <c:v>0.11072664359861592</c:v>
                </c:pt>
                <c:pt idx="7">
                  <c:v>7.2664359861591699E-2</c:v>
                </c:pt>
                <c:pt idx="8">
                  <c:v>7.6124567474048443E-2</c:v>
                </c:pt>
                <c:pt idx="9">
                  <c:v>0.11764705882352941</c:v>
                </c:pt>
                <c:pt idx="10">
                  <c:v>9.6885813148788927E-2</c:v>
                </c:pt>
                <c:pt idx="11">
                  <c:v>5.1903114186851208E-2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718912"/>
        <c:axId val="103720448"/>
        <c:axId val="0"/>
      </c:bar3DChart>
      <c:catAx>
        <c:axId val="103718912"/>
        <c:scaling>
          <c:orientation val="minMax"/>
        </c:scaling>
        <c:delete val="0"/>
        <c:axPos val="b"/>
        <c:majorTickMark val="out"/>
        <c:minorTickMark val="none"/>
        <c:tickLblPos val="nextTo"/>
        <c:crossAx val="103720448"/>
        <c:crosses val="autoZero"/>
        <c:auto val="1"/>
        <c:lblAlgn val="ctr"/>
        <c:lblOffset val="100"/>
        <c:noMultiLvlLbl val="0"/>
      </c:catAx>
      <c:valAx>
        <c:axId val="10372044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371891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b="1">
          <a:latin typeface="Times New Roman" pitchFamily="18" charset="0"/>
          <a:cs typeface="Times New Roman" pitchFamily="18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600"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'Ativação do conteúdo temático'!$AJ$1</c:f>
              <c:strCache>
                <c:ptCount val="1"/>
                <c:pt idx="0">
                  <c:v>Distribuição dos resultados entre os manuais quanto à ativação do conteúdo temático</c:v>
                </c:pt>
              </c:strCache>
            </c:strRef>
          </c:tx>
          <c:explosion val="25"/>
          <c:dPt>
            <c:idx val="0"/>
            <c:bubble3D val="0"/>
            <c:explosion val="15"/>
          </c:dPt>
          <c:dPt>
            <c:idx val="1"/>
            <c:bubble3D val="0"/>
            <c:explosion val="0"/>
          </c:dPt>
          <c:dLbls>
            <c:txPr>
              <a:bodyPr/>
              <a:lstStyle/>
              <a:p>
                <a:pPr>
                  <a:defRPr b="1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'Ativação do conteúdo temático'!$AJ$2:$AJ$3</c:f>
              <c:strCache>
                <c:ptCount val="2"/>
                <c:pt idx="0">
                  <c:v>A partir de  fontes internas  </c:v>
                </c:pt>
                <c:pt idx="1">
                  <c:v> A partir de fontes externas</c:v>
                </c:pt>
              </c:strCache>
            </c:strRef>
          </c:cat>
          <c:val>
            <c:numRef>
              <c:f>'Ativação do conteúdo temático'!$AK$2:$AK$3</c:f>
              <c:numCache>
                <c:formatCode>General</c:formatCode>
                <c:ptCount val="2"/>
                <c:pt idx="0">
                  <c:v>191</c:v>
                </c:pt>
                <c:pt idx="1">
                  <c:v>150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4503477690288713"/>
          <c:y val="0.36327924098977898"/>
          <c:w val="0.29107633420822393"/>
          <c:h val="0.32544638177808294"/>
        </c:manualLayout>
      </c:layout>
      <c:overlay val="0"/>
      <c:txPr>
        <a:bodyPr/>
        <a:lstStyle/>
        <a:p>
          <a:pPr>
            <a:defRPr b="1"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"/>
          <c:y val="0.20826755152664783"/>
          <c:w val="0.64938663957327913"/>
          <c:h val="0.77189617054089943"/>
        </c:manualLayout>
      </c:layout>
      <c:pie3DChart>
        <c:varyColors val="1"/>
        <c:ser>
          <c:idx val="0"/>
          <c:order val="0"/>
          <c:tx>
            <c:strRef>
              <c:f>'Explicitação da informação'!$AK$2</c:f>
              <c:strCache>
                <c:ptCount val="1"/>
                <c:pt idx="0">
                  <c:v>Distribuição dos resultados entre os manuais quanto à explicitação da informação  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1"/>
            <c:bubble3D val="0"/>
            <c:spPr>
              <a:solidFill>
                <a:srgbClr val="99FF99"/>
              </a:solidFill>
            </c:spPr>
          </c:dPt>
          <c:dPt>
            <c:idx val="2"/>
            <c:bubble3D val="0"/>
            <c:spPr>
              <a:solidFill>
                <a:srgbClr val="FFC000"/>
              </a:solidFill>
              <a:ln w="6350"/>
            </c:spPr>
          </c:dPt>
          <c:dLbls>
            <c:dLbl>
              <c:idx val="0"/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'Explicitação da informação'!$AK$3:$AK$5</c:f>
              <c:strCache>
                <c:ptCount val="3"/>
                <c:pt idx="0">
                  <c:v>  Mapas de ideias/esquemas de conteúdo</c:v>
                </c:pt>
                <c:pt idx="1">
                  <c:v>Mapa concetuais</c:v>
                </c:pt>
                <c:pt idx="2">
                  <c:v>Planos-guia  </c:v>
                </c:pt>
              </c:strCache>
            </c:strRef>
          </c:cat>
          <c:val>
            <c:numRef>
              <c:f>'Explicitação da informação'!$AL$3:$AL$5</c:f>
              <c:numCache>
                <c:formatCode>General</c:formatCode>
                <c:ptCount val="3"/>
                <c:pt idx="0">
                  <c:v>80</c:v>
                </c:pt>
                <c:pt idx="1">
                  <c:v>1</c:v>
                </c:pt>
                <c:pt idx="2">
                  <c:v>136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0484487095240711"/>
          <c:y val="0.28234440792123694"/>
          <c:w val="0.27821972810640894"/>
          <c:h val="0.42792573017733487"/>
        </c:manualLayout>
      </c:layout>
      <c:overlay val="0"/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0"/>
      <c:rotY val="2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043963254593172E-2"/>
          <c:y val="0.29653944298629337"/>
          <c:w val="0.89406714785651786"/>
          <c:h val="0.6106288276465441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'Explicitação da informação 2'!$P$5</c:f>
              <c:strCache>
                <c:ptCount val="1"/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'Explicitação da informação 2'!$K$6:$K$17</c:f>
              <c:numCache>
                <c:formatCode>General</c:formatCode>
                <c:ptCount val="12"/>
              </c:numCache>
            </c:numRef>
          </c:cat>
          <c:val>
            <c:numRef>
              <c:f>'Explicitação da informação 2'!$P$6:$P$17</c:f>
              <c:numCache>
                <c:formatCode>0%</c:formatCod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shape val="box"/>
        <c:axId val="102979840"/>
        <c:axId val="102993920"/>
        <c:axId val="0"/>
      </c:bar3DChart>
      <c:catAx>
        <c:axId val="102979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2993920"/>
        <c:crosses val="autoZero"/>
        <c:auto val="1"/>
        <c:lblAlgn val="ctr"/>
        <c:lblOffset val="100"/>
        <c:noMultiLvlLbl val="0"/>
      </c:catAx>
      <c:valAx>
        <c:axId val="10299392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2979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0"/>
      <c:rotY val="2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'Explicitação da informação 2'!$M$5</c:f>
              <c:strCache>
                <c:ptCount val="1"/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'Explicitação da informação 2'!$K$6:$K$17</c:f>
              <c:numCache>
                <c:formatCode>General</c:formatCode>
                <c:ptCount val="12"/>
              </c:numCache>
            </c:numRef>
          </c:cat>
          <c:val>
            <c:numRef>
              <c:f>'Explicitação da informação 2'!$M$6:$M$17</c:f>
              <c:numCache>
                <c:formatCode>0%</c:formatCod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shape val="box"/>
        <c:axId val="103874944"/>
        <c:axId val="103876480"/>
        <c:axId val="0"/>
      </c:bar3DChart>
      <c:catAx>
        <c:axId val="103874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3876480"/>
        <c:crosses val="autoZero"/>
        <c:auto val="1"/>
        <c:lblAlgn val="ctr"/>
        <c:lblOffset val="100"/>
        <c:noMultiLvlLbl val="0"/>
      </c:catAx>
      <c:valAx>
        <c:axId val="10387648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3874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0"/>
      <c:rotY val="2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'Explicitação da informação 2'!$O$5</c:f>
              <c:strCache>
                <c:ptCount val="1"/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'Explicitação da informação 2'!$K$6:$K$17</c:f>
              <c:numCache>
                <c:formatCode>General</c:formatCode>
                <c:ptCount val="12"/>
              </c:numCache>
            </c:numRef>
          </c:cat>
          <c:val>
            <c:numRef>
              <c:f>'Explicitação da informação 2'!$O$6:$O$17</c:f>
              <c:numCache>
                <c:formatCode>0%</c:formatCod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shape val="box"/>
        <c:axId val="103901440"/>
        <c:axId val="103903232"/>
        <c:axId val="0"/>
      </c:bar3DChart>
      <c:catAx>
        <c:axId val="1039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3903232"/>
        <c:crosses val="autoZero"/>
        <c:auto val="1"/>
        <c:lblAlgn val="ctr"/>
        <c:lblOffset val="100"/>
        <c:noMultiLvlLbl val="0"/>
      </c:catAx>
      <c:valAx>
        <c:axId val="10390323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3901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'Resultados totais por ação'!$AL$2</c:f>
              <c:strCache>
                <c:ptCount val="1"/>
                <c:pt idx="0">
                  <c:v>Distribuição dos valores entre manuais quanto aos subprocessos de escrita</c:v>
                </c:pt>
              </c:strCache>
            </c:strRef>
          </c:tx>
          <c:explosion val="25"/>
          <c:dPt>
            <c:idx val="0"/>
            <c:bubble3D val="0"/>
            <c:explosion val="6"/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'Resultados totais por ação'!$AL$3:$AL$5</c:f>
              <c:strCache>
                <c:ptCount val="3"/>
                <c:pt idx="0">
                  <c:v> Planificação</c:v>
                </c:pt>
                <c:pt idx="1">
                  <c:v>Textualização</c:v>
                </c:pt>
                <c:pt idx="2">
                  <c:v>Revisão</c:v>
                </c:pt>
              </c:strCache>
            </c:strRef>
          </c:cat>
          <c:val>
            <c:numRef>
              <c:f>'Resultados totais por ação'!$AM$3:$AM$5</c:f>
              <c:numCache>
                <c:formatCode>General</c:formatCode>
                <c:ptCount val="3"/>
                <c:pt idx="0">
                  <c:v>558</c:v>
                </c:pt>
                <c:pt idx="1">
                  <c:v>248</c:v>
                </c:pt>
                <c:pt idx="2">
                  <c:v>247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  <c:txPr>
        <a:bodyPr/>
        <a:lstStyle/>
        <a:p>
          <a:pPr rtl="0">
            <a:defRPr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r>
              <a:rPr lang="en-US"/>
              <a:t>Distribuição dos resultados entre os manuais 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353902190797581E-2"/>
          <c:y val="0.18636387873580756"/>
          <c:w val="0.57777749209920193"/>
          <c:h val="0.76424017981221659"/>
        </c:manualLayout>
      </c:layout>
      <c:pie3DChart>
        <c:varyColors val="1"/>
        <c:ser>
          <c:idx val="0"/>
          <c:order val="0"/>
          <c:tx>
            <c:strRef>
              <c:f>'Intensão discursiva'!$AP$20:$BA$20</c:f>
              <c:strCache>
                <c:ptCount val="1"/>
                <c:pt idx="0">
                  <c:v>Distribuição dos resultados entre os manuais quanto ao suporte de difusão de texto</c:v>
                </c:pt>
              </c:strCache>
            </c:strRef>
          </c:tx>
          <c:explosion val="25"/>
          <c:dLbls>
            <c:dLbl>
              <c:idx val="0"/>
              <c:layout>
                <c:manualLayout>
                  <c:x val="-1.0382191530871476E-2"/>
                  <c:y val="8.09736481490053E-3"/>
                </c:manualLayout>
              </c:layout>
              <c:spPr/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  <a:latin typeface="Times New Roman" pitchFamily="18" charset="0"/>
                      <a:cs typeface="Times New Roman" pitchFamily="18" charset="0"/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  <a:latin typeface="Times New Roman" pitchFamily="18" charset="0"/>
                      <a:cs typeface="Times New Roman" pitchFamily="18" charset="0"/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4"/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  <a:latin typeface="Times New Roman" pitchFamily="18" charset="0"/>
                      <a:cs typeface="Times New Roman" pitchFamily="18" charset="0"/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txPr>
              <a:bodyPr/>
              <a:lstStyle/>
              <a:p>
                <a:pPr>
                  <a:defRPr b="1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'Intensão discursiva'!$AP$21:$AP$27</c:f>
              <c:strCache>
                <c:ptCount val="7"/>
                <c:pt idx="0">
                  <c:v> Dialogar</c:v>
                </c:pt>
                <c:pt idx="1">
                  <c:v> Expôr</c:v>
                </c:pt>
                <c:pt idx="2">
                  <c:v>Descrever</c:v>
                </c:pt>
                <c:pt idx="3">
                  <c:v>Comentar, criticar</c:v>
                </c:pt>
                <c:pt idx="4">
                  <c:v> Dar instruções; persuadir</c:v>
                </c:pt>
                <c:pt idx="5">
                  <c:v> Reformular, reinterpretar, resumir</c:v>
                </c:pt>
                <c:pt idx="6">
                  <c:v> Exprimir  experiências, sensibilidades e imaginário </c:v>
                </c:pt>
              </c:strCache>
            </c:strRef>
          </c:cat>
          <c:val>
            <c:numRef>
              <c:f>'Intensão discursiva'!$AV$21:$AV$27</c:f>
              <c:numCache>
                <c:formatCode>General</c:formatCode>
                <c:ptCount val="7"/>
                <c:pt idx="0">
                  <c:v>11</c:v>
                </c:pt>
                <c:pt idx="1">
                  <c:v>8</c:v>
                </c:pt>
                <c:pt idx="2">
                  <c:v>41</c:v>
                </c:pt>
                <c:pt idx="3">
                  <c:v>23</c:v>
                </c:pt>
                <c:pt idx="4">
                  <c:v>40</c:v>
                </c:pt>
                <c:pt idx="5">
                  <c:v>27</c:v>
                </c:pt>
                <c:pt idx="6">
                  <c:v>188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6825761084677249"/>
          <c:y val="0.2130958632471758"/>
          <c:w val="0.32104720198745212"/>
          <c:h val="0.78690413675282422"/>
        </c:manualLayout>
      </c:layout>
      <c:overlay val="0"/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>
                <a:latin typeface="Times New Roman" pitchFamily="18" charset="0"/>
                <a:cs typeface="Times New Roman" pitchFamily="18" charset="0"/>
              </a:defRPr>
            </a:pPr>
            <a:r>
              <a:rPr lang="pt-PT" sz="1400" b="1" i="0" u="none" strike="noStrike" baseline="0">
                <a:effectLst/>
                <a:latin typeface="Times New Roman" pitchFamily="18" charset="0"/>
                <a:cs typeface="Times New Roman" pitchFamily="18" charset="0"/>
              </a:rPr>
              <a:t>Distribuição dos valores entre manuais quanto à ação sobre os processos</a:t>
            </a:r>
            <a:r>
              <a:rPr lang="pt-PT" sz="1400" b="1" i="0" u="none" strike="noStrike" baseline="0">
                <a:latin typeface="Times New Roman" pitchFamily="18" charset="0"/>
                <a:cs typeface="Times New Roman" pitchFamily="18" charset="0"/>
              </a:rPr>
              <a:t> </a:t>
            </a:r>
            <a:endParaRPr lang="pt-PT" sz="1400" b="1">
              <a:latin typeface="Times New Roman" pitchFamily="18" charset="0"/>
              <a:cs typeface="Times New Roman" pitchFamily="18" charset="0"/>
            </a:endParaRPr>
          </a:p>
        </c:rich>
      </c:tx>
      <c:overlay val="1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1172051533065323E-2"/>
          <c:y val="0.14553737832010877"/>
          <c:w val="0.78232709163435887"/>
          <c:h val="0.7921718751368517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'Resultados totais por ação'!$AC$27</c:f>
              <c:strCache>
                <c:ptCount val="1"/>
                <c:pt idx="0">
                  <c:v> Planificação</c:v>
                </c:pt>
              </c:strCache>
            </c:strRef>
          </c:tx>
          <c:invertIfNegative val="0"/>
          <c:dLbls>
            <c:dLbl>
              <c:idx val="7"/>
              <c:layout>
                <c:manualLayout>
                  <c:x val="1.6739902642307956E-3"/>
                  <c:y val="1.46359295244267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3.347980528461591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0043941585384773E-2"/>
                  <c:y val="8.78155771465607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6.6959610569231826E-3"/>
                  <c:y val="8.78155771465596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'Resultados totais por ação'!$AB$28:$AB$39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'Resultados totais por ação'!$AC$28:$AC$39</c:f>
              <c:numCache>
                <c:formatCode>0%</c:formatCode>
                <c:ptCount val="12"/>
                <c:pt idx="0">
                  <c:v>8.2437275985663083E-2</c:v>
                </c:pt>
                <c:pt idx="1">
                  <c:v>8.2437275985663083E-2</c:v>
                </c:pt>
                <c:pt idx="2">
                  <c:v>9.3189964157706098E-2</c:v>
                </c:pt>
                <c:pt idx="3">
                  <c:v>8.2437275985663083E-2</c:v>
                </c:pt>
                <c:pt idx="4">
                  <c:v>8.7813620071684584E-2</c:v>
                </c:pt>
                <c:pt idx="5">
                  <c:v>9.3189964157706098E-2</c:v>
                </c:pt>
                <c:pt idx="6">
                  <c:v>9.1397849462365593E-2</c:v>
                </c:pt>
                <c:pt idx="7">
                  <c:v>7.5268817204301078E-2</c:v>
                </c:pt>
                <c:pt idx="8">
                  <c:v>7.5268817204301078E-2</c:v>
                </c:pt>
                <c:pt idx="9">
                  <c:v>0.12724014336917563</c:v>
                </c:pt>
                <c:pt idx="10">
                  <c:v>5.0179211469534052E-2</c:v>
                </c:pt>
                <c:pt idx="11">
                  <c:v>5.9139784946236562E-2</c:v>
                </c:pt>
              </c:numCache>
            </c:numRef>
          </c:val>
        </c:ser>
        <c:ser>
          <c:idx val="1"/>
          <c:order val="1"/>
          <c:tx>
            <c:strRef>
              <c:f>'Resultados totais por ação'!$AD$27</c:f>
              <c:strCache>
                <c:ptCount val="1"/>
                <c:pt idx="0">
                  <c:v>Textualização</c:v>
                </c:pt>
              </c:strCache>
            </c:strRef>
          </c:tx>
          <c:invertIfNegative val="0"/>
          <c:dLbls>
            <c:dLbl>
              <c:idx val="4"/>
              <c:layout>
                <c:manualLayout>
                  <c:x val="1.0043941585384773E-2"/>
                  <c:y val="2.0490301334197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0219707926924479E-3"/>
                  <c:y val="5.85437180977071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0043941585384773E-2"/>
                  <c:y val="1.0732890997306972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0043941585384773E-2"/>
                  <c:y val="8.78155771465607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0043941585384773E-2"/>
                  <c:y val="1.1708743619541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1717931849615568E-2"/>
                  <c:y val="8.78155771465607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1.0043941585384773E-2"/>
                  <c:y val="8.78155771465607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8.3699513211539772E-3"/>
                  <c:y val="8.78155771465607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'Resultados totais por ação'!$AB$28:$AB$39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'Resultados totais por ação'!$AD$28:$AD$39</c:f>
              <c:numCache>
                <c:formatCode>0%</c:formatCode>
                <c:ptCount val="12"/>
                <c:pt idx="0">
                  <c:v>4.4354838709677422E-2</c:v>
                </c:pt>
                <c:pt idx="1">
                  <c:v>7.2580645161290328E-2</c:v>
                </c:pt>
                <c:pt idx="2">
                  <c:v>0.42741935483870969</c:v>
                </c:pt>
                <c:pt idx="3">
                  <c:v>1.6129032258064516E-2</c:v>
                </c:pt>
                <c:pt idx="4">
                  <c:v>8.8709677419354843E-2</c:v>
                </c:pt>
                <c:pt idx="5">
                  <c:v>8.0645161290322578E-2</c:v>
                </c:pt>
                <c:pt idx="6">
                  <c:v>6.4516129032258063E-2</c:v>
                </c:pt>
                <c:pt idx="7">
                  <c:v>8.0645161290322578E-2</c:v>
                </c:pt>
                <c:pt idx="8">
                  <c:v>5.6451612903225805E-2</c:v>
                </c:pt>
                <c:pt idx="9">
                  <c:v>2.4193548387096774E-2</c:v>
                </c:pt>
                <c:pt idx="10">
                  <c:v>0</c:v>
                </c:pt>
                <c:pt idx="11">
                  <c:v>4.4354838709677422E-2</c:v>
                </c:pt>
              </c:numCache>
            </c:numRef>
          </c:val>
        </c:ser>
        <c:ser>
          <c:idx val="2"/>
          <c:order val="2"/>
          <c:tx>
            <c:strRef>
              <c:f>'Resultados totais por ação'!$AE$27</c:f>
              <c:strCache>
                <c:ptCount val="1"/>
                <c:pt idx="0">
                  <c:v>Revisão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0219707926923863E-3"/>
                  <c:y val="5.8543718097708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3391922113846365E-2"/>
                  <c:y val="1.75631154293122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8.3699513211539772E-3"/>
                  <c:y val="8.78155771465618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6.6959610569232433E-3"/>
                  <c:y val="2.92718590488546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1717931849615568E-2"/>
                  <c:y val="8.78155771465607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0043941585384773E-2"/>
                  <c:y val="1.170874361954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0043941585384773E-2"/>
                  <c:y val="5.85437180977071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delete val="1"/>
            </c:dLbl>
            <c:dLbl>
              <c:idx val="11"/>
              <c:layout>
                <c:manualLayout>
                  <c:x val="1.8413892906538751E-2"/>
                  <c:y val="8.78155771465607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'Resultados totais por ação'!$AB$28:$AB$39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'Resultados totais por ação'!$AE$28:$AE$39</c:f>
              <c:numCache>
                <c:formatCode>0%</c:formatCode>
                <c:ptCount val="12"/>
                <c:pt idx="0">
                  <c:v>1.6194331983805668E-2</c:v>
                </c:pt>
                <c:pt idx="1">
                  <c:v>0.24291497975708501</c:v>
                </c:pt>
                <c:pt idx="2">
                  <c:v>0.27125506072874495</c:v>
                </c:pt>
                <c:pt idx="3">
                  <c:v>3.643724696356275E-2</c:v>
                </c:pt>
                <c:pt idx="4">
                  <c:v>5.6680161943319839E-2</c:v>
                </c:pt>
                <c:pt idx="5">
                  <c:v>0.25506072874493929</c:v>
                </c:pt>
                <c:pt idx="6">
                  <c:v>1.2145748987854251E-2</c:v>
                </c:pt>
                <c:pt idx="7">
                  <c:v>5.2631578947368418E-2</c:v>
                </c:pt>
                <c:pt idx="8">
                  <c:v>1.2145748987854251E-2</c:v>
                </c:pt>
                <c:pt idx="9">
                  <c:v>8.0971659919028341E-3</c:v>
                </c:pt>
                <c:pt idx="10">
                  <c:v>0</c:v>
                </c:pt>
                <c:pt idx="11">
                  <c:v>3.643724696356275E-2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04224640"/>
        <c:axId val="104226176"/>
        <c:axId val="0"/>
      </c:bar3DChart>
      <c:catAx>
        <c:axId val="10422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>
                <a:latin typeface="Times New Roman" pitchFamily="18" charset="0"/>
                <a:cs typeface="Times New Roman" pitchFamily="18" charset="0"/>
              </a:defRPr>
            </a:pPr>
            <a:endParaRPr lang="pt-PT"/>
          </a:p>
        </c:txPr>
        <c:crossAx val="104226176"/>
        <c:crosses val="autoZero"/>
        <c:auto val="1"/>
        <c:lblAlgn val="ctr"/>
        <c:lblOffset val="100"/>
        <c:noMultiLvlLbl val="0"/>
      </c:catAx>
      <c:valAx>
        <c:axId val="10422617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b="1">
                <a:latin typeface="Times New Roman" pitchFamily="18" charset="0"/>
                <a:cs typeface="Times New Roman" pitchFamily="18" charset="0"/>
              </a:defRPr>
            </a:pPr>
            <a:endParaRPr lang="pt-PT"/>
          </a:p>
        </c:txPr>
        <c:crossAx val="104224640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r>
              <a:rPr lang="pt-PT" sz="1800" b="1">
                <a:effectLst/>
              </a:rPr>
              <a:t>Distribuição dos subprocessos de incidência das atividades de escrita nos manuais</a:t>
            </a:r>
            <a:endParaRPr lang="pt-PT" sz="1600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pt-PT" sz="1600"/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'Resultados totais por ação'!$C$14:$D$14</c:f>
              <c:strCache>
                <c:ptCount val="1"/>
                <c:pt idx="0">
                  <c:v> Planificação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4.756242568371016E-3"/>
                  <c:y val="5.637773079633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'Resultados totais por ação'!$E$13:$P$13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'Resultados totais por ação'!$E$14:$P$14</c:f>
              <c:numCache>
                <c:formatCode>0%</c:formatCode>
                <c:ptCount val="12"/>
                <c:pt idx="0">
                  <c:v>0.75409836065573765</c:v>
                </c:pt>
                <c:pt idx="1">
                  <c:v>0.40909090909090912</c:v>
                </c:pt>
                <c:pt idx="2">
                  <c:v>0.30241935483870969</c:v>
                </c:pt>
                <c:pt idx="3">
                  <c:v>0.79661016949152541</c:v>
                </c:pt>
                <c:pt idx="4">
                  <c:v>0.57647058823529407</c:v>
                </c:pt>
                <c:pt idx="5">
                  <c:v>0.38518518518518519</c:v>
                </c:pt>
                <c:pt idx="6">
                  <c:v>0.72857142857142854</c:v>
                </c:pt>
                <c:pt idx="7">
                  <c:v>0.56578947368421051</c:v>
                </c:pt>
                <c:pt idx="8">
                  <c:v>0.71186440677966101</c:v>
                </c:pt>
                <c:pt idx="9">
                  <c:v>0.89873417721518989</c:v>
                </c:pt>
                <c:pt idx="10">
                  <c:v>1</c:v>
                </c:pt>
                <c:pt idx="11">
                  <c:v>0.62962962962962965</c:v>
                </c:pt>
              </c:numCache>
            </c:numRef>
          </c:val>
        </c:ser>
        <c:ser>
          <c:idx val="1"/>
          <c:order val="1"/>
          <c:tx>
            <c:strRef>
              <c:f>'Resultados totais por ação'!$C$15:$D$15</c:f>
              <c:strCache>
                <c:ptCount val="1"/>
                <c:pt idx="0">
                  <c:v>Textualização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109789932619897E-2"/>
                  <c:y val="5.637773079633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9.512485136741973E-3"/>
                  <c:y val="8.45665961945031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341656757828011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4268727705112961E-2"/>
                  <c:y val="2.81888653981677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7562425683710455E-3"/>
                  <c:y val="2.8188865398168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743955608402695E-2"/>
                  <c:y val="8.45665961945031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9024970273483946E-2"/>
                  <c:y val="1.1275546159267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743955608402695E-2"/>
                  <c:y val="8.45665961945031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42687277051129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1.4268727705112961E-2"/>
                  <c:y val="1.1275546159267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1.74395560840269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'Resultados totais por ação'!$E$13:$P$13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'Resultados totais por ação'!$E$15:$P$15</c:f>
              <c:numCache>
                <c:formatCode>0%</c:formatCode>
                <c:ptCount val="12"/>
                <c:pt idx="0">
                  <c:v>0.18032786885245902</c:v>
                </c:pt>
                <c:pt idx="1">
                  <c:v>0.13636363636363635</c:v>
                </c:pt>
                <c:pt idx="2">
                  <c:v>0.42741935483870969</c:v>
                </c:pt>
                <c:pt idx="3">
                  <c:v>6.7796610169491525E-2</c:v>
                </c:pt>
                <c:pt idx="4">
                  <c:v>0.25882352941176473</c:v>
                </c:pt>
                <c:pt idx="5">
                  <c:v>0.14814814814814814</c:v>
                </c:pt>
                <c:pt idx="6">
                  <c:v>0.22857142857142856</c:v>
                </c:pt>
                <c:pt idx="7">
                  <c:v>0.26315789473684209</c:v>
                </c:pt>
                <c:pt idx="8">
                  <c:v>0.23728813559322035</c:v>
                </c:pt>
                <c:pt idx="9">
                  <c:v>7.5949367088607597E-2</c:v>
                </c:pt>
                <c:pt idx="10">
                  <c:v>0</c:v>
                </c:pt>
                <c:pt idx="11">
                  <c:v>0.20370370370370369</c:v>
                </c:pt>
              </c:numCache>
            </c:numRef>
          </c:val>
        </c:ser>
        <c:ser>
          <c:idx val="2"/>
          <c:order val="2"/>
          <c:tx>
            <c:strRef>
              <c:f>'Resultados totais por ação'!$C$16:$D$16</c:f>
              <c:strCache>
                <c:ptCount val="1"/>
                <c:pt idx="0">
                  <c:v>Revisão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927070947284977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7562425683709865E-3"/>
                  <c:y val="8.45665961945031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5854141894569955E-2"/>
                  <c:y val="5.637773079633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7.9270709472849775E-3"/>
                  <c:y val="5.637773079633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2683313515655966E-2"/>
                  <c:y val="8.45665961945031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109789932619897E-2"/>
                  <c:y val="8.45665961945031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9.5124851367419157E-3"/>
                  <c:y val="5.637773079633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2683313515655966E-2"/>
                  <c:y val="8.45665961945031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9.512485136741973E-3"/>
                  <c:y val="5.637773079633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2683313515655966E-2"/>
                  <c:y val="-1.0335797912642024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delete val="1"/>
            </c:dLbl>
            <c:dLbl>
              <c:idx val="11"/>
              <c:layout>
                <c:manualLayout>
                  <c:x val="1.9024970273483831E-2"/>
                  <c:y val="1.973220577871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'Resultados totais por ação'!$E$13:$P$13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'Resultados totais por ação'!$E$16:$P$16</c:f>
              <c:numCache>
                <c:formatCode>0%</c:formatCode>
                <c:ptCount val="12"/>
                <c:pt idx="0">
                  <c:v>6.5573770491803282E-2</c:v>
                </c:pt>
                <c:pt idx="1">
                  <c:v>0.45454545454545453</c:v>
                </c:pt>
                <c:pt idx="2">
                  <c:v>0.27016129032258063</c:v>
                </c:pt>
                <c:pt idx="3">
                  <c:v>0.13559322033898305</c:v>
                </c:pt>
                <c:pt idx="4">
                  <c:v>0.16470588235294117</c:v>
                </c:pt>
                <c:pt idx="5">
                  <c:v>0.46666666666666667</c:v>
                </c:pt>
                <c:pt idx="6">
                  <c:v>4.2857142857142858E-2</c:v>
                </c:pt>
                <c:pt idx="7">
                  <c:v>0.17105263157894737</c:v>
                </c:pt>
                <c:pt idx="8">
                  <c:v>5.0847457627118647E-2</c:v>
                </c:pt>
                <c:pt idx="9">
                  <c:v>2.5316455696202531E-2</c:v>
                </c:pt>
                <c:pt idx="10">
                  <c:v>0</c:v>
                </c:pt>
                <c:pt idx="11">
                  <c:v>0.16666666666666666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307328"/>
        <c:axId val="104309120"/>
        <c:axId val="0"/>
      </c:bar3DChart>
      <c:catAx>
        <c:axId val="104307328"/>
        <c:scaling>
          <c:orientation val="minMax"/>
        </c:scaling>
        <c:delete val="0"/>
        <c:axPos val="b"/>
        <c:majorTickMark val="out"/>
        <c:minorTickMark val="none"/>
        <c:tickLblPos val="nextTo"/>
        <c:crossAx val="104309120"/>
        <c:crosses val="autoZero"/>
        <c:auto val="1"/>
        <c:lblAlgn val="ctr"/>
        <c:lblOffset val="100"/>
        <c:noMultiLvlLbl val="0"/>
      </c:catAx>
      <c:valAx>
        <c:axId val="10430912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43073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b="1">
          <a:latin typeface="Times New Roman" pitchFamily="18" charset="0"/>
          <a:cs typeface="Times New Roman" pitchFamily="18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600"/>
          </a:pPr>
          <a:endParaRPr lang="pt-PT"/>
        </a:p>
      </c:txPr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659667541557309E-2"/>
          <c:y val="0.27234175038465019"/>
          <c:w val="0.61145844269466321"/>
          <c:h val="0.68497167164449257"/>
        </c:manualLayout>
      </c:layout>
      <c:pie3DChart>
        <c:varyColors val="1"/>
        <c:ser>
          <c:idx val="0"/>
          <c:order val="0"/>
          <c:tx>
            <c:strRef>
              <c:f>'Produção de texto1'!$AK$2</c:f>
              <c:strCache>
                <c:ptCount val="1"/>
                <c:pt idx="0">
                  <c:v>Distribuição dos valores na totalidade dos manuais quanto à produção de texto</c:v>
                </c:pt>
              </c:strCache>
            </c:strRef>
          </c:tx>
          <c:explosion val="25"/>
          <c:dPt>
            <c:idx val="0"/>
            <c:bubble3D val="0"/>
            <c:explosion val="0"/>
            <c:spPr>
              <a:solidFill>
                <a:srgbClr val="0099CC"/>
              </a:solidFill>
            </c:spPr>
          </c:dPt>
          <c:dPt>
            <c:idx val="1"/>
            <c:bubble3D val="0"/>
            <c:explosion val="17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2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Lbls>
            <c:dLbl>
              <c:idx val="0"/>
              <c:spPr/>
              <c:txPr>
                <a:bodyPr/>
                <a:lstStyle/>
                <a:p>
                  <a:pPr>
                    <a:defRPr>
                      <a:solidFill>
                        <a:schemeClr val="bg1"/>
                      </a:solidFill>
                      <a:latin typeface="Times New Roman" pitchFamily="18" charset="0"/>
                      <a:cs typeface="Times New Roman" pitchFamily="18" charset="0"/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txPr>
              <a:bodyPr/>
              <a:lstStyle/>
              <a:p>
                <a:pPr>
                  <a:defRPr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'Produção de texto1'!$AK$3:$AK$5</c:f>
              <c:strCache>
                <c:ptCount val="3"/>
                <c:pt idx="0">
                  <c:v>Coerência </c:v>
                </c:pt>
                <c:pt idx="1">
                  <c:v> Coesão</c:v>
                </c:pt>
                <c:pt idx="2">
                  <c:v> Ortografia/acentuação/sinais auxiliares de escrita.</c:v>
                </c:pt>
              </c:strCache>
            </c:strRef>
          </c:cat>
          <c:val>
            <c:numRef>
              <c:f>'Produção de texto1'!$AL$3:$AL$5</c:f>
              <c:numCache>
                <c:formatCode>General</c:formatCode>
                <c:ptCount val="3"/>
                <c:pt idx="0">
                  <c:v>116</c:v>
                </c:pt>
                <c:pt idx="1">
                  <c:v>100</c:v>
                </c:pt>
                <c:pt idx="2">
                  <c:v>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4166666666666672"/>
          <c:y val="0.3524825021872266"/>
          <c:w val="0.35833333333333334"/>
          <c:h val="0.54448438772739616"/>
        </c:manualLayout>
      </c:layout>
      <c:overlay val="0"/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'Produção de texto1'!$C$20</c:f>
              <c:strCache>
                <c:ptCount val="1"/>
                <c:pt idx="0">
                  <c:v>3.1.1. Coerência 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9.2485549132947983E-3"/>
                  <c:y val="3.5413895018157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delete val="1"/>
            </c:dLbl>
            <c:numFmt formatCode="0%" sourceLinked="0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'Produção de texto1'!$D$19:$O$19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texto1'!$D$20:$O$20</c:f>
              <c:numCache>
                <c:formatCode>0%</c:formatCode>
                <c:ptCount val="12"/>
                <c:pt idx="0">
                  <c:v>0.54545454545454541</c:v>
                </c:pt>
                <c:pt idx="1">
                  <c:v>0.55555555555555558</c:v>
                </c:pt>
                <c:pt idx="2">
                  <c:v>0.16981132075471697</c:v>
                </c:pt>
                <c:pt idx="3">
                  <c:v>1</c:v>
                </c:pt>
                <c:pt idx="4">
                  <c:v>0.68181818181818177</c:v>
                </c:pt>
                <c:pt idx="5">
                  <c:v>0.65</c:v>
                </c:pt>
                <c:pt idx="6">
                  <c:v>0.625</c:v>
                </c:pt>
                <c:pt idx="7">
                  <c:v>0.7</c:v>
                </c:pt>
                <c:pt idx="8">
                  <c:v>0.8571428571428571</c:v>
                </c:pt>
                <c:pt idx="9">
                  <c:v>1</c:v>
                </c:pt>
                <c:pt idx="10">
                  <c:v>0</c:v>
                </c:pt>
                <c:pt idx="11">
                  <c:v>0.72727272727272729</c:v>
                </c:pt>
              </c:numCache>
            </c:numRef>
          </c:val>
        </c:ser>
        <c:ser>
          <c:idx val="1"/>
          <c:order val="1"/>
          <c:tx>
            <c:strRef>
              <c:f>'Produção de texto1'!$C$21</c:f>
              <c:strCache>
                <c:ptCount val="1"/>
                <c:pt idx="0">
                  <c:v>3.1.2.  Coesão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2485549132947983E-3"/>
                  <c:y val="3.5413895018157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delete val="1"/>
            </c:dLbl>
            <c:dLbl>
              <c:idx val="4"/>
              <c:layout>
                <c:manualLayout>
                  <c:x val="1.233140655105973E-2"/>
                  <c:y val="3.5413895018157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0789980732177264E-2"/>
                  <c:y val="7.08277900363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3872832369942197E-2"/>
                  <c:y val="1.0624168505447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3872832369942197E-2"/>
                  <c:y val="3.5413895018157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3872832369942197E-2"/>
                  <c:y val="3.5413895018157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layout>
                <c:manualLayout>
                  <c:x val="1.38728323699421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'Produção de texto1'!$D$19:$O$19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texto1'!$D$21:$O$21</c:f>
              <c:numCache>
                <c:formatCode>0%</c:formatCode>
                <c:ptCount val="12"/>
                <c:pt idx="0">
                  <c:v>0.45454545454545453</c:v>
                </c:pt>
                <c:pt idx="1">
                  <c:v>0.27777777777777779</c:v>
                </c:pt>
                <c:pt idx="2">
                  <c:v>0.62264150943396224</c:v>
                </c:pt>
                <c:pt idx="3">
                  <c:v>0</c:v>
                </c:pt>
                <c:pt idx="4">
                  <c:v>0.31818181818181818</c:v>
                </c:pt>
                <c:pt idx="5">
                  <c:v>0.3</c:v>
                </c:pt>
                <c:pt idx="6">
                  <c:v>0.25</c:v>
                </c:pt>
                <c:pt idx="7">
                  <c:v>0.2</c:v>
                </c:pt>
                <c:pt idx="8">
                  <c:v>7.1428571428571425E-2</c:v>
                </c:pt>
                <c:pt idx="9">
                  <c:v>0</c:v>
                </c:pt>
                <c:pt idx="10">
                  <c:v>0</c:v>
                </c:pt>
                <c:pt idx="11">
                  <c:v>0.18181818181818182</c:v>
                </c:pt>
              </c:numCache>
            </c:numRef>
          </c:val>
        </c:ser>
        <c:ser>
          <c:idx val="2"/>
          <c:order val="2"/>
          <c:tx>
            <c:strRef>
              <c:f>'Produção de texto1'!$C$22</c:f>
              <c:strCache>
                <c:ptCount val="1"/>
                <c:pt idx="0">
                  <c:v>3.1.3. Ortografia/acentuação/sinais auxiliares de escrita.</c:v>
                </c:pt>
              </c:strCache>
            </c:strRef>
          </c:tx>
          <c:invertIfNegative val="0"/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layout>
                <c:manualLayout>
                  <c:x val="1.233140655105973E-2"/>
                  <c:y val="1.4165558007262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layout>
                <c:manualLayout>
                  <c:x val="9.2485549132947983E-3"/>
                  <c:y val="7.08277900363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7.7071290944123313E-3"/>
                  <c:y val="1.0624168505447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9.2485549132947983E-3"/>
                  <c:y val="1.4165558007262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layout>
                <c:manualLayout>
                  <c:x val="9.248554913294798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'Produção de texto1'!$D$19:$O$19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texto1'!$D$22:$O$22</c:f>
              <c:numCache>
                <c:formatCode>0%</c:formatCode>
                <c:ptCount val="12"/>
                <c:pt idx="0">
                  <c:v>0</c:v>
                </c:pt>
                <c:pt idx="1">
                  <c:v>0.16666666666666666</c:v>
                </c:pt>
                <c:pt idx="2">
                  <c:v>0.20754716981132076</c:v>
                </c:pt>
                <c:pt idx="3">
                  <c:v>0</c:v>
                </c:pt>
                <c:pt idx="4">
                  <c:v>0</c:v>
                </c:pt>
                <c:pt idx="5">
                  <c:v>0.05</c:v>
                </c:pt>
                <c:pt idx="6">
                  <c:v>0.125</c:v>
                </c:pt>
                <c:pt idx="7">
                  <c:v>0.1</c:v>
                </c:pt>
                <c:pt idx="8">
                  <c:v>7.1428571428571425E-2</c:v>
                </c:pt>
                <c:pt idx="9">
                  <c:v>0</c:v>
                </c:pt>
                <c:pt idx="10">
                  <c:v>0</c:v>
                </c:pt>
                <c:pt idx="11">
                  <c:v>9.0909090909090912E-2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4868608"/>
        <c:axId val="114870144"/>
        <c:axId val="0"/>
      </c:bar3DChart>
      <c:catAx>
        <c:axId val="114868608"/>
        <c:scaling>
          <c:orientation val="minMax"/>
        </c:scaling>
        <c:delete val="0"/>
        <c:axPos val="b"/>
        <c:majorTickMark val="out"/>
        <c:minorTickMark val="none"/>
        <c:tickLblPos val="nextTo"/>
        <c:crossAx val="114870144"/>
        <c:crosses val="autoZero"/>
        <c:auto val="1"/>
        <c:lblAlgn val="ctr"/>
        <c:lblOffset val="100"/>
        <c:noMultiLvlLbl val="0"/>
      </c:catAx>
      <c:valAx>
        <c:axId val="11487014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4868608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600"/>
          </a:pPr>
          <a:endParaRPr lang="pt-PT"/>
        </a:p>
      </c:txPr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659667541557309E-2"/>
          <c:y val="0.27234175038465019"/>
          <c:w val="0.61145844269466321"/>
          <c:h val="0.68497167164449257"/>
        </c:manualLayout>
      </c:layout>
      <c:pie3DChart>
        <c:varyColors val="1"/>
        <c:ser>
          <c:idx val="0"/>
          <c:order val="0"/>
          <c:tx>
            <c:strRef>
              <c:f>'Produção de texto1'!$AK$10</c:f>
              <c:strCache>
                <c:ptCount val="1"/>
                <c:pt idx="0">
                  <c:v>Distribuição dos valores na totalidade dos manuais quanto à coesão</c:v>
                </c:pt>
              </c:strCache>
            </c:strRef>
          </c:tx>
          <c:explosion val="25"/>
          <c:dPt>
            <c:idx val="0"/>
            <c:bubble3D val="0"/>
            <c:explosion val="0"/>
            <c:spPr>
              <a:solidFill>
                <a:srgbClr val="00B050"/>
              </a:solidFill>
            </c:spPr>
          </c:dPt>
          <c:dPt>
            <c:idx val="1"/>
            <c:bubble3D val="0"/>
            <c:explosion val="17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rgbClr val="FFCC00"/>
              </a:solidFill>
            </c:spPr>
          </c:dPt>
          <c:dLbls>
            <c:dLbl>
              <c:idx val="1"/>
              <c:spPr/>
              <c:txPr>
                <a:bodyPr/>
                <a:lstStyle/>
                <a:p>
                  <a:pPr>
                    <a:defRPr>
                      <a:solidFill>
                        <a:schemeClr val="bg1"/>
                      </a:solidFill>
                      <a:latin typeface="Times New Roman" pitchFamily="18" charset="0"/>
                      <a:cs typeface="Times New Roman" pitchFamily="18" charset="0"/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txPr>
              <a:bodyPr/>
              <a:lstStyle/>
              <a:p>
                <a:pPr>
                  <a:defRPr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'Produção de texto1'!$AK$11:$AK$13</c:f>
              <c:strCache>
                <c:ptCount val="3"/>
                <c:pt idx="0">
                  <c:v> Lexical</c:v>
                </c:pt>
                <c:pt idx="1">
                  <c:v>Gramatical</c:v>
                </c:pt>
                <c:pt idx="2">
                  <c:v> Pontuação</c:v>
                </c:pt>
              </c:strCache>
            </c:strRef>
          </c:cat>
          <c:val>
            <c:numRef>
              <c:f>'Produção de texto1'!$AL$11:$AL$13</c:f>
              <c:numCache>
                <c:formatCode>General</c:formatCode>
                <c:ptCount val="3"/>
                <c:pt idx="0">
                  <c:v>34</c:v>
                </c:pt>
                <c:pt idx="1">
                  <c:v>37</c:v>
                </c:pt>
                <c:pt idx="2">
                  <c:v>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416666666666667"/>
          <c:y val="0.26972395691917816"/>
          <c:w val="0.19166666666666668"/>
          <c:h val="0.54448438772739616"/>
        </c:manualLayout>
      </c:layout>
      <c:overlay val="0"/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'Produção de texto 2'!$P$5</c:f>
              <c:strCache>
                <c:ptCount val="1"/>
                <c:pt idx="0">
                  <c:v>Progressão temática</c:v>
                </c:pt>
              </c:strCache>
            </c:strRef>
          </c:tx>
          <c:explosion val="25"/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'Produção de texto 2'!$O$6:$O$17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 2'!$P$6:$P$17</c:f>
              <c:numCache>
                <c:formatCode>0%</c:formatCode>
                <c:ptCount val="12"/>
                <c:pt idx="0">
                  <c:v>0.20689655172413793</c:v>
                </c:pt>
                <c:pt idx="1">
                  <c:v>0.4</c:v>
                </c:pt>
                <c:pt idx="2">
                  <c:v>0.69230769230769229</c:v>
                </c:pt>
                <c:pt idx="3">
                  <c:v>0.12903225806451613</c:v>
                </c:pt>
                <c:pt idx="4">
                  <c:v>0.625</c:v>
                </c:pt>
                <c:pt idx="5">
                  <c:v>0.43333333333333335</c:v>
                </c:pt>
                <c:pt idx="6">
                  <c:v>0.3125</c:v>
                </c:pt>
                <c:pt idx="7">
                  <c:v>0.60869565217391308</c:v>
                </c:pt>
                <c:pt idx="8">
                  <c:v>0.52173913043478259</c:v>
                </c:pt>
                <c:pt idx="9">
                  <c:v>0.12244897959183673</c:v>
                </c:pt>
                <c:pt idx="10">
                  <c:v>0</c:v>
                </c:pt>
                <c:pt idx="11">
                  <c:v>0.44444444444444442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'Produção de texto 2'!$Q$5</c:f>
              <c:strCache>
                <c:ptCount val="1"/>
                <c:pt idx="0">
                  <c:v> Lexical</c:v>
                </c:pt>
              </c:strCache>
            </c:strRef>
          </c:tx>
          <c:explosion val="25"/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'Produção de texto 2'!$O$6:$O$17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 2'!$Q$6:$Q$17</c:f>
              <c:numCache>
                <c:formatCode>0%</c:formatCode>
                <c:ptCount val="12"/>
                <c:pt idx="0">
                  <c:v>6.8965517241379309E-2</c:v>
                </c:pt>
                <c:pt idx="1">
                  <c:v>0</c:v>
                </c:pt>
                <c:pt idx="2">
                  <c:v>0.84615384615384615</c:v>
                </c:pt>
                <c:pt idx="3">
                  <c:v>0</c:v>
                </c:pt>
                <c:pt idx="4">
                  <c:v>8.3333333333333329E-2</c:v>
                </c:pt>
                <c:pt idx="5">
                  <c:v>0.13333333333333333</c:v>
                </c:pt>
                <c:pt idx="6">
                  <c:v>3.125E-2</c:v>
                </c:pt>
                <c:pt idx="7">
                  <c:v>4.3478260869565216E-2</c:v>
                </c:pt>
                <c:pt idx="8">
                  <c:v>4.3478260869565216E-2</c:v>
                </c:pt>
                <c:pt idx="9">
                  <c:v>0</c:v>
                </c:pt>
                <c:pt idx="10">
                  <c:v>0</c:v>
                </c:pt>
                <c:pt idx="11">
                  <c:v>5.5555555555555552E-2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'Produção de texto 2'!$S$5</c:f>
              <c:strCache>
                <c:ptCount val="1"/>
                <c:pt idx="0">
                  <c:v> Pontuação</c:v>
                </c:pt>
              </c:strCache>
            </c:strRef>
          </c:tx>
          <c:explosion val="25"/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'Produção de texto 2'!$O$6:$O$17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 2'!$S$6:$S$17</c:f>
              <c:numCache>
                <c:formatCode>0%</c:formatCode>
                <c:ptCount val="12"/>
                <c:pt idx="0">
                  <c:v>3.4482758620689655E-2</c:v>
                </c:pt>
                <c:pt idx="1">
                  <c:v>0.04</c:v>
                </c:pt>
                <c:pt idx="2">
                  <c:v>0.84615384615384615</c:v>
                </c:pt>
                <c:pt idx="3">
                  <c:v>0</c:v>
                </c:pt>
                <c:pt idx="4">
                  <c:v>4.1666666666666664E-2</c:v>
                </c:pt>
                <c:pt idx="5">
                  <c:v>3.3333333333333333E-2</c:v>
                </c:pt>
                <c:pt idx="6">
                  <c:v>6.25E-2</c:v>
                </c:pt>
                <c:pt idx="7">
                  <c:v>4.3478260869565216E-2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'Produção de texto 2'!$R$5</c:f>
              <c:strCache>
                <c:ptCount val="1"/>
                <c:pt idx="0">
                  <c:v> Gramatical</c:v>
                </c:pt>
              </c:strCache>
            </c:strRef>
          </c:tx>
          <c:explosion val="25"/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'Produção de texto 2'!$O$6:$O$17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 2'!$R$6:$R$17</c:f>
              <c:numCache>
                <c:formatCode>0%</c:formatCode>
                <c:ptCount val="12"/>
                <c:pt idx="0">
                  <c:v>6.8965517241379309E-2</c:v>
                </c:pt>
                <c:pt idx="1">
                  <c:v>0.16</c:v>
                </c:pt>
                <c:pt idx="2">
                  <c:v>0.84615384615384615</c:v>
                </c:pt>
                <c:pt idx="3">
                  <c:v>0</c:v>
                </c:pt>
                <c:pt idx="4">
                  <c:v>0.16666666666666666</c:v>
                </c:pt>
                <c:pt idx="5">
                  <c:v>3.3333333333333333E-2</c:v>
                </c:pt>
                <c:pt idx="6">
                  <c:v>3.125E-2</c:v>
                </c:pt>
                <c:pt idx="7">
                  <c:v>8.6956521739130432E-2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5.5555555555555552E-2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'Produção de texto 2'!$T$5</c:f>
              <c:strCache>
                <c:ptCount val="1"/>
                <c:pt idx="0">
                  <c:v>Ortografia/acentuação/sinais auxiliares de escrita</c:v>
                </c:pt>
              </c:strCache>
            </c:strRef>
          </c:tx>
          <c:explosion val="25"/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'Produção de texto 2'!$O$6:$O$17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 2'!$T$6:$T$17</c:f>
              <c:numCache>
                <c:formatCode>0%</c:formatCode>
                <c:ptCount val="12"/>
                <c:pt idx="0">
                  <c:v>0</c:v>
                </c:pt>
                <c:pt idx="1">
                  <c:v>0.12</c:v>
                </c:pt>
                <c:pt idx="2">
                  <c:v>0.84615384615384615</c:v>
                </c:pt>
                <c:pt idx="3">
                  <c:v>0</c:v>
                </c:pt>
                <c:pt idx="4">
                  <c:v>0</c:v>
                </c:pt>
                <c:pt idx="5">
                  <c:v>3.3333333333333333E-2</c:v>
                </c:pt>
                <c:pt idx="6">
                  <c:v>6.25E-2</c:v>
                </c:pt>
                <c:pt idx="7">
                  <c:v>8.6956521739130432E-2</c:v>
                </c:pt>
                <c:pt idx="8">
                  <c:v>4.3478260869565216E-2</c:v>
                </c:pt>
                <c:pt idx="9">
                  <c:v>0</c:v>
                </c:pt>
                <c:pt idx="10">
                  <c:v>0</c:v>
                </c:pt>
                <c:pt idx="11">
                  <c:v>5.5555555555555552E-2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6861124002137095E-2"/>
          <c:y val="2.3984734926615639E-2"/>
          <c:w val="0.69417699414023326"/>
          <c:h val="0.9213918769179633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'Intensão discursiva'!$AB$18</c:f>
              <c:strCache>
                <c:ptCount val="1"/>
                <c:pt idx="0">
                  <c:v>2.1. Dialogar</c:v>
                </c:pt>
              </c:strCache>
            </c:strRef>
          </c:tx>
          <c:spPr>
            <a:solidFill>
              <a:srgbClr val="FF0066"/>
            </a:solidFill>
          </c:spPr>
          <c:invertIfNegative val="0"/>
          <c:dLbls>
            <c:dLbl>
              <c:idx val="4"/>
              <c:delete val="1"/>
            </c:dLbl>
            <c:txPr>
              <a:bodyPr/>
              <a:lstStyle/>
              <a:p>
                <a:pPr>
                  <a:defRPr sz="800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'Intensão discursiva'!$AC$16:$AN$17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Manuais</c:v>
                  </c:pt>
                </c:lvl>
              </c:multiLvlStrCache>
            </c:multiLvlStrRef>
          </c:cat>
          <c:val>
            <c:numRef>
              <c:f>'Intensão discursiva'!$AC$18:$AN$18</c:f>
              <c:numCache>
                <c:formatCode>0%</c:formatCode>
                <c:ptCount val="12"/>
                <c:pt idx="0">
                  <c:v>3.4482758620689655E-2</c:v>
                </c:pt>
                <c:pt idx="1">
                  <c:v>0.04</c:v>
                </c:pt>
                <c:pt idx="2">
                  <c:v>3.7037037037037035E-2</c:v>
                </c:pt>
                <c:pt idx="3">
                  <c:v>0</c:v>
                </c:pt>
                <c:pt idx="4">
                  <c:v>4.3478260869565216E-2</c:v>
                </c:pt>
                <c:pt idx="5">
                  <c:v>0.1</c:v>
                </c:pt>
                <c:pt idx="6">
                  <c:v>0</c:v>
                </c:pt>
                <c:pt idx="7">
                  <c:v>4.1666666666666664E-2</c:v>
                </c:pt>
                <c:pt idx="8">
                  <c:v>0</c:v>
                </c:pt>
                <c:pt idx="9">
                  <c:v>0</c:v>
                </c:pt>
                <c:pt idx="10">
                  <c:v>0.10714285714285714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'Intensão discursiva'!$AB$19</c:f>
              <c:strCache>
                <c:ptCount val="1"/>
                <c:pt idx="0">
                  <c:v>2.2. Expor</c:v>
                </c:pt>
              </c:strCache>
            </c:strRef>
          </c:tx>
          <c:invertIfNegative val="0"/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txPr>
              <a:bodyPr/>
              <a:lstStyle/>
              <a:p>
                <a:pPr>
                  <a:defRPr sz="800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'Intensão discursiva'!$AC$16:$AN$17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Manuais</c:v>
                  </c:pt>
                </c:lvl>
              </c:multiLvlStrCache>
            </c:multiLvlStrRef>
          </c:cat>
          <c:val>
            <c:numRef>
              <c:f>'Intensão discursiva'!$AC$19:$AN$19</c:f>
              <c:numCache>
                <c:formatCode>0%</c:formatCode>
                <c:ptCount val="12"/>
                <c:pt idx="0">
                  <c:v>3.4482758620689655E-2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4.3478260869565216E-2</c:v>
                </c:pt>
                <c:pt idx="5">
                  <c:v>0</c:v>
                </c:pt>
                <c:pt idx="6">
                  <c:v>3.2258064516129031E-2</c:v>
                </c:pt>
                <c:pt idx="7">
                  <c:v>0</c:v>
                </c:pt>
                <c:pt idx="8">
                  <c:v>4.3478260869565216E-2</c:v>
                </c:pt>
                <c:pt idx="9">
                  <c:v>8.1632653061224483E-2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'Intensão discursiva'!$AB$20</c:f>
              <c:strCache>
                <c:ptCount val="1"/>
                <c:pt idx="0">
                  <c:v>2.3. Descrever</c:v>
                </c:pt>
              </c:strCache>
            </c:strRef>
          </c:tx>
          <c:invertIfNegative val="0"/>
          <c:dLbls>
            <c:dLbl>
              <c:idx val="4"/>
              <c:delete val="1"/>
            </c:dLbl>
            <c:txPr>
              <a:bodyPr/>
              <a:lstStyle/>
              <a:p>
                <a:pPr>
                  <a:defRPr sz="800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'Intensão discursiva'!$AC$16:$AN$17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Manuais</c:v>
                  </c:pt>
                </c:lvl>
              </c:multiLvlStrCache>
            </c:multiLvlStrRef>
          </c:cat>
          <c:val>
            <c:numRef>
              <c:f>'Intensão discursiva'!$AC$20:$AN$20</c:f>
              <c:numCache>
                <c:formatCode>0%</c:formatCode>
                <c:ptCount val="12"/>
                <c:pt idx="0">
                  <c:v>0.10344827586206896</c:v>
                </c:pt>
                <c:pt idx="1">
                  <c:v>0.2</c:v>
                </c:pt>
                <c:pt idx="2">
                  <c:v>0.1111111111111111</c:v>
                </c:pt>
                <c:pt idx="3">
                  <c:v>0.34375</c:v>
                </c:pt>
                <c:pt idx="4">
                  <c:v>4.3478260869565216E-2</c:v>
                </c:pt>
                <c:pt idx="5">
                  <c:v>0.13333333333333333</c:v>
                </c:pt>
                <c:pt idx="6">
                  <c:v>0.12903225806451613</c:v>
                </c:pt>
                <c:pt idx="7">
                  <c:v>0.16666666666666666</c:v>
                </c:pt>
                <c:pt idx="8">
                  <c:v>0.13043478260869565</c:v>
                </c:pt>
                <c:pt idx="9">
                  <c:v>2.0408163265306121E-2</c:v>
                </c:pt>
                <c:pt idx="10">
                  <c:v>3.5714285714285712E-2</c:v>
                </c:pt>
                <c:pt idx="11">
                  <c:v>5.8823529411764705E-2</c:v>
                </c:pt>
              </c:numCache>
            </c:numRef>
          </c:val>
        </c:ser>
        <c:ser>
          <c:idx val="3"/>
          <c:order val="3"/>
          <c:tx>
            <c:strRef>
              <c:f>'Intensão discursiva'!$AB$21</c:f>
              <c:strCache>
                <c:ptCount val="1"/>
                <c:pt idx="0">
                  <c:v>2.4.Comentar, criticar</c:v>
                </c:pt>
              </c:strCache>
            </c:strRef>
          </c:tx>
          <c:spPr>
            <a:solidFill>
              <a:srgbClr val="996633"/>
            </a:solidFill>
          </c:spPr>
          <c:invertIfNegative val="0"/>
          <c:dLbls>
            <c:dLbl>
              <c:idx val="0"/>
              <c:delete val="1"/>
            </c:dLbl>
            <c:dLbl>
              <c:idx val="2"/>
              <c:delete val="1"/>
            </c:dLbl>
            <c:dLbl>
              <c:idx val="7"/>
              <c:delete val="1"/>
            </c:dLbl>
            <c:dLbl>
              <c:idx val="11"/>
              <c:delete val="1"/>
            </c:dLbl>
            <c:txPr>
              <a:bodyPr/>
              <a:lstStyle/>
              <a:p>
                <a:pPr>
                  <a:defRPr sz="800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'Intensão discursiva'!$AC$16:$AN$17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Manuais</c:v>
                  </c:pt>
                </c:lvl>
              </c:multiLvlStrCache>
            </c:multiLvlStrRef>
          </c:cat>
          <c:val>
            <c:numRef>
              <c:f>'Intensão discursiva'!$AC$21:$AN$21</c:f>
              <c:numCache>
                <c:formatCode>0%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3.7037037037037035E-2</c:v>
                </c:pt>
                <c:pt idx="3">
                  <c:v>0.15625</c:v>
                </c:pt>
                <c:pt idx="4">
                  <c:v>8.6956521739130432E-2</c:v>
                </c:pt>
                <c:pt idx="5">
                  <c:v>6.6666666666666666E-2</c:v>
                </c:pt>
                <c:pt idx="6">
                  <c:v>9.6774193548387094E-2</c:v>
                </c:pt>
                <c:pt idx="7">
                  <c:v>4.1666666666666664E-2</c:v>
                </c:pt>
                <c:pt idx="8">
                  <c:v>8.6956521739130432E-2</c:v>
                </c:pt>
                <c:pt idx="9">
                  <c:v>4.0816326530612242E-2</c:v>
                </c:pt>
                <c:pt idx="10">
                  <c:v>0.10714285714285714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'Intensão discursiva'!$AB$22</c:f>
              <c:strCache>
                <c:ptCount val="1"/>
                <c:pt idx="0">
                  <c:v>2.5. Dar instruções; persuadir</c:v>
                </c:pt>
              </c:strCache>
            </c:strRef>
          </c:tx>
          <c:invertIfNegative val="0"/>
          <c:dLbls>
            <c:dLbl>
              <c:idx val="5"/>
              <c:delete val="1"/>
            </c:dLbl>
            <c:dLbl>
              <c:idx val="10"/>
              <c:layout>
                <c:manualLayout>
                  <c:x val="-1.443522358229055E-3"/>
                  <c:y val="-6.654188752875349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2.887044716458109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'Intensão discursiva'!$AC$16:$AN$17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Manuais</c:v>
                  </c:pt>
                </c:lvl>
              </c:multiLvlStrCache>
            </c:multiLvlStrRef>
          </c:cat>
          <c:val>
            <c:numRef>
              <c:f>'Intensão discursiva'!$AC$22:$AN$22</c:f>
              <c:numCache>
                <c:formatCode>0%</c:formatCode>
                <c:ptCount val="12"/>
                <c:pt idx="0">
                  <c:v>0.2413793103448276</c:v>
                </c:pt>
                <c:pt idx="1">
                  <c:v>0.16</c:v>
                </c:pt>
                <c:pt idx="2">
                  <c:v>3.7037037037037035E-2</c:v>
                </c:pt>
                <c:pt idx="3">
                  <c:v>6.25E-2</c:v>
                </c:pt>
                <c:pt idx="4">
                  <c:v>0.17391304347826086</c:v>
                </c:pt>
                <c:pt idx="5">
                  <c:v>0.13333333333333333</c:v>
                </c:pt>
                <c:pt idx="6">
                  <c:v>0.19354838709677419</c:v>
                </c:pt>
                <c:pt idx="7">
                  <c:v>4.1666666666666664E-2</c:v>
                </c:pt>
                <c:pt idx="8">
                  <c:v>0.17391304347826086</c:v>
                </c:pt>
                <c:pt idx="9">
                  <c:v>8.1632653061224483E-2</c:v>
                </c:pt>
                <c:pt idx="10">
                  <c:v>3.5714285714285712E-2</c:v>
                </c:pt>
                <c:pt idx="11">
                  <c:v>0.11764705882352941</c:v>
                </c:pt>
              </c:numCache>
            </c:numRef>
          </c:val>
        </c:ser>
        <c:ser>
          <c:idx val="5"/>
          <c:order val="5"/>
          <c:tx>
            <c:strRef>
              <c:f>'Intensão discursiva'!$AB$23</c:f>
              <c:strCache>
                <c:ptCount val="1"/>
                <c:pt idx="0">
                  <c:v>1.2.6. Reformular, reinterpretar, resumir</c:v>
                </c:pt>
              </c:strCache>
            </c:strRef>
          </c:tx>
          <c:invertIfNegative val="0"/>
          <c:dLbls>
            <c:dLbl>
              <c:idx val="2"/>
              <c:delete val="1"/>
            </c:dLbl>
            <c:dLbl>
              <c:idx val="5"/>
              <c:layout>
                <c:manualLayout>
                  <c:x val="0"/>
                  <c:y val="4.99064156465651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txPr>
              <a:bodyPr/>
              <a:lstStyle/>
              <a:p>
                <a:pPr>
                  <a:defRPr sz="800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'Intensão discursiva'!$AC$16:$AN$17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Manuais</c:v>
                  </c:pt>
                </c:lvl>
              </c:multiLvlStrCache>
            </c:multiLvlStrRef>
          </c:cat>
          <c:val>
            <c:numRef>
              <c:f>'Intensão discursiva'!$AC$23:$AN$23</c:f>
              <c:numCache>
                <c:formatCode>0%</c:formatCode>
                <c:ptCount val="12"/>
                <c:pt idx="0">
                  <c:v>6.8965517241379309E-2</c:v>
                </c:pt>
                <c:pt idx="1">
                  <c:v>0.04</c:v>
                </c:pt>
                <c:pt idx="2">
                  <c:v>0</c:v>
                </c:pt>
                <c:pt idx="3">
                  <c:v>9.375E-2</c:v>
                </c:pt>
                <c:pt idx="4">
                  <c:v>8.6956521739130432E-2</c:v>
                </c:pt>
                <c:pt idx="5">
                  <c:v>0.13333333333333333</c:v>
                </c:pt>
                <c:pt idx="6">
                  <c:v>9.6774193548387094E-2</c:v>
                </c:pt>
                <c:pt idx="7">
                  <c:v>4.1666666666666664E-2</c:v>
                </c:pt>
                <c:pt idx="8">
                  <c:v>0.13043478260869565</c:v>
                </c:pt>
                <c:pt idx="9">
                  <c:v>0.10204081632653061</c:v>
                </c:pt>
                <c:pt idx="10">
                  <c:v>3.5714285714285712E-2</c:v>
                </c:pt>
                <c:pt idx="11">
                  <c:v>0.11764705882352941</c:v>
                </c:pt>
              </c:numCache>
            </c:numRef>
          </c:val>
        </c:ser>
        <c:ser>
          <c:idx val="6"/>
          <c:order val="6"/>
          <c:tx>
            <c:strRef>
              <c:f>'Intensão discursiva'!$AB$24</c:f>
              <c:strCache>
                <c:ptCount val="1"/>
                <c:pt idx="0">
                  <c:v>2.7. Exprimir  experiências, sensibilidades e imaginário 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txPr>
              <a:bodyPr/>
              <a:lstStyle/>
              <a:p>
                <a:pPr>
                  <a:defRPr sz="800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'Intensão discursiva'!$AC$16:$AN$17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Manuais</c:v>
                  </c:pt>
                </c:lvl>
              </c:multiLvlStrCache>
            </c:multiLvlStrRef>
          </c:cat>
          <c:val>
            <c:numRef>
              <c:f>'Intensão discursiva'!$AC$24:$AN$24</c:f>
              <c:numCache>
                <c:formatCode>0%</c:formatCode>
                <c:ptCount val="12"/>
                <c:pt idx="0">
                  <c:v>0.51724137931034486</c:v>
                </c:pt>
                <c:pt idx="1">
                  <c:v>0.48</c:v>
                </c:pt>
                <c:pt idx="2">
                  <c:v>0.77777777777777779</c:v>
                </c:pt>
                <c:pt idx="3">
                  <c:v>0.34375</c:v>
                </c:pt>
                <c:pt idx="4">
                  <c:v>0.52173913043478259</c:v>
                </c:pt>
                <c:pt idx="5">
                  <c:v>0.43333333333333335</c:v>
                </c:pt>
                <c:pt idx="6">
                  <c:v>0.45161290322580644</c:v>
                </c:pt>
                <c:pt idx="7">
                  <c:v>0.66666666666666663</c:v>
                </c:pt>
                <c:pt idx="8">
                  <c:v>0.43478260869565216</c:v>
                </c:pt>
                <c:pt idx="9">
                  <c:v>0.67346938775510201</c:v>
                </c:pt>
                <c:pt idx="10">
                  <c:v>0.6785714285714286</c:v>
                </c:pt>
                <c:pt idx="11">
                  <c:v>0.70588235294117652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00811904"/>
        <c:axId val="100813440"/>
        <c:axId val="0"/>
      </c:bar3DChart>
      <c:catAx>
        <c:axId val="10081190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PT"/>
          </a:p>
        </c:txPr>
        <c:crossAx val="100813440"/>
        <c:crosses val="autoZero"/>
        <c:auto val="1"/>
        <c:lblAlgn val="ctr"/>
        <c:lblOffset val="100"/>
        <c:noMultiLvlLbl val="0"/>
      </c:catAx>
      <c:valAx>
        <c:axId val="10081344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PT"/>
          </a:p>
        </c:txPr>
        <c:crossAx val="1008119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628407994438466"/>
          <c:y val="0.30128398166515524"/>
          <c:w val="0.20371589148199715"/>
          <c:h val="0.32603441599140881"/>
        </c:manualLayout>
      </c:layout>
      <c:overlay val="0"/>
      <c:txPr>
        <a:bodyPr/>
        <a:lstStyle/>
        <a:p>
          <a:pPr>
            <a:defRPr b="1"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0"/>
      <c:rotY val="2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'Produção de texto 2'!$P$5</c:f>
              <c:strCache>
                <c:ptCount val="1"/>
                <c:pt idx="0">
                  <c:v>Progressão temática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'Produção de texto 2'!$O$6:$O$17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 2'!$P$6:$P$17</c:f>
              <c:numCache>
                <c:formatCode>0%</c:formatCode>
                <c:ptCount val="12"/>
                <c:pt idx="0">
                  <c:v>0.20689655172413793</c:v>
                </c:pt>
                <c:pt idx="1">
                  <c:v>0.4</c:v>
                </c:pt>
                <c:pt idx="2">
                  <c:v>0.69230769230769229</c:v>
                </c:pt>
                <c:pt idx="3">
                  <c:v>0.12903225806451613</c:v>
                </c:pt>
                <c:pt idx="4">
                  <c:v>0.625</c:v>
                </c:pt>
                <c:pt idx="5">
                  <c:v>0.43333333333333335</c:v>
                </c:pt>
                <c:pt idx="6">
                  <c:v>0.3125</c:v>
                </c:pt>
                <c:pt idx="7">
                  <c:v>0.60869565217391308</c:v>
                </c:pt>
                <c:pt idx="8">
                  <c:v>0.52173913043478259</c:v>
                </c:pt>
                <c:pt idx="9">
                  <c:v>0.12244897959183673</c:v>
                </c:pt>
                <c:pt idx="10">
                  <c:v>0</c:v>
                </c:pt>
                <c:pt idx="11">
                  <c:v>0.44444444444444442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shape val="box"/>
        <c:axId val="115258496"/>
        <c:axId val="115260032"/>
        <c:axId val="0"/>
      </c:bar3DChart>
      <c:catAx>
        <c:axId val="115258496"/>
        <c:scaling>
          <c:orientation val="minMax"/>
        </c:scaling>
        <c:delete val="0"/>
        <c:axPos val="b"/>
        <c:majorTickMark val="out"/>
        <c:minorTickMark val="none"/>
        <c:tickLblPos val="nextTo"/>
        <c:crossAx val="115260032"/>
        <c:crosses val="autoZero"/>
        <c:auto val="1"/>
        <c:lblAlgn val="ctr"/>
        <c:lblOffset val="100"/>
        <c:noMultiLvlLbl val="0"/>
      </c:catAx>
      <c:valAx>
        <c:axId val="11526003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5258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0"/>
      <c:rotY val="2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'Produção de texto 2'!$R$5</c:f>
              <c:strCache>
                <c:ptCount val="1"/>
                <c:pt idx="0">
                  <c:v> Gramatical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'Produção de texto 2'!$O$6:$O$17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 2'!$R$6:$R$17</c:f>
              <c:numCache>
                <c:formatCode>0%</c:formatCode>
                <c:ptCount val="12"/>
                <c:pt idx="0">
                  <c:v>6.8965517241379309E-2</c:v>
                </c:pt>
                <c:pt idx="1">
                  <c:v>0.16</c:v>
                </c:pt>
                <c:pt idx="2">
                  <c:v>0.84615384615384615</c:v>
                </c:pt>
                <c:pt idx="3">
                  <c:v>0</c:v>
                </c:pt>
                <c:pt idx="4">
                  <c:v>0.16666666666666666</c:v>
                </c:pt>
                <c:pt idx="5">
                  <c:v>3.3333333333333333E-2</c:v>
                </c:pt>
                <c:pt idx="6">
                  <c:v>3.125E-2</c:v>
                </c:pt>
                <c:pt idx="7">
                  <c:v>8.6956521739130432E-2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5.5555555555555552E-2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shape val="box"/>
        <c:axId val="115276800"/>
        <c:axId val="114979584"/>
        <c:axId val="0"/>
      </c:bar3DChart>
      <c:catAx>
        <c:axId val="115276800"/>
        <c:scaling>
          <c:orientation val="minMax"/>
        </c:scaling>
        <c:delete val="0"/>
        <c:axPos val="b"/>
        <c:majorTickMark val="out"/>
        <c:minorTickMark val="none"/>
        <c:tickLblPos val="nextTo"/>
        <c:crossAx val="114979584"/>
        <c:crosses val="autoZero"/>
        <c:auto val="1"/>
        <c:lblAlgn val="ctr"/>
        <c:lblOffset val="100"/>
        <c:noMultiLvlLbl val="0"/>
      </c:catAx>
      <c:valAx>
        <c:axId val="11497958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5276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0"/>
      <c:rotY val="2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043963254593172E-2"/>
          <c:y val="0.29653944298629337"/>
          <c:w val="0.89406714785651786"/>
          <c:h val="0.6106288276465441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'Produção de texto 2'!$T$5</c:f>
              <c:strCache>
                <c:ptCount val="1"/>
                <c:pt idx="0">
                  <c:v>Ortografia/acentuação/sinais auxiliares de escrita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'Produção de texto 2'!$O$6:$O$17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 2'!$T$6:$T$17</c:f>
              <c:numCache>
                <c:formatCode>0%</c:formatCode>
                <c:ptCount val="12"/>
                <c:pt idx="0">
                  <c:v>0</c:v>
                </c:pt>
                <c:pt idx="1">
                  <c:v>0.12</c:v>
                </c:pt>
                <c:pt idx="2">
                  <c:v>0.84615384615384615</c:v>
                </c:pt>
                <c:pt idx="3">
                  <c:v>0</c:v>
                </c:pt>
                <c:pt idx="4">
                  <c:v>0</c:v>
                </c:pt>
                <c:pt idx="5">
                  <c:v>3.3333333333333333E-2</c:v>
                </c:pt>
                <c:pt idx="6">
                  <c:v>6.25E-2</c:v>
                </c:pt>
                <c:pt idx="7">
                  <c:v>8.6956521739130432E-2</c:v>
                </c:pt>
                <c:pt idx="8">
                  <c:v>4.3478260869565216E-2</c:v>
                </c:pt>
                <c:pt idx="9">
                  <c:v>0</c:v>
                </c:pt>
                <c:pt idx="10">
                  <c:v>0</c:v>
                </c:pt>
                <c:pt idx="11">
                  <c:v>5.5555555555555552E-2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shape val="box"/>
        <c:axId val="115012736"/>
        <c:axId val="115014272"/>
        <c:axId val="0"/>
      </c:bar3DChart>
      <c:catAx>
        <c:axId val="115012736"/>
        <c:scaling>
          <c:orientation val="minMax"/>
        </c:scaling>
        <c:delete val="0"/>
        <c:axPos val="b"/>
        <c:majorTickMark val="out"/>
        <c:minorTickMark val="none"/>
        <c:tickLblPos val="nextTo"/>
        <c:crossAx val="115014272"/>
        <c:crosses val="autoZero"/>
        <c:auto val="1"/>
        <c:lblAlgn val="ctr"/>
        <c:lblOffset val="100"/>
        <c:noMultiLvlLbl val="0"/>
      </c:catAx>
      <c:valAx>
        <c:axId val="11501427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5012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0"/>
      <c:rotY val="2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'Produção de texto 2'!$Q$5</c:f>
              <c:strCache>
                <c:ptCount val="1"/>
                <c:pt idx="0">
                  <c:v> Lexical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'Produção de texto 2'!$O$6:$O$17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 2'!$Q$6:$Q$17</c:f>
              <c:numCache>
                <c:formatCode>0%</c:formatCode>
                <c:ptCount val="12"/>
                <c:pt idx="0">
                  <c:v>6.8965517241379309E-2</c:v>
                </c:pt>
                <c:pt idx="1">
                  <c:v>0</c:v>
                </c:pt>
                <c:pt idx="2">
                  <c:v>0.84615384615384615</c:v>
                </c:pt>
                <c:pt idx="3">
                  <c:v>0</c:v>
                </c:pt>
                <c:pt idx="4">
                  <c:v>8.3333333333333329E-2</c:v>
                </c:pt>
                <c:pt idx="5">
                  <c:v>0.13333333333333333</c:v>
                </c:pt>
                <c:pt idx="6">
                  <c:v>3.125E-2</c:v>
                </c:pt>
                <c:pt idx="7">
                  <c:v>4.3478260869565216E-2</c:v>
                </c:pt>
                <c:pt idx="8">
                  <c:v>4.3478260869565216E-2</c:v>
                </c:pt>
                <c:pt idx="9">
                  <c:v>0</c:v>
                </c:pt>
                <c:pt idx="10">
                  <c:v>0</c:v>
                </c:pt>
                <c:pt idx="11">
                  <c:v>5.5555555555555552E-2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shape val="box"/>
        <c:axId val="115026944"/>
        <c:axId val="115032832"/>
        <c:axId val="0"/>
      </c:bar3DChart>
      <c:catAx>
        <c:axId val="115026944"/>
        <c:scaling>
          <c:orientation val="minMax"/>
        </c:scaling>
        <c:delete val="0"/>
        <c:axPos val="b"/>
        <c:majorTickMark val="out"/>
        <c:minorTickMark val="none"/>
        <c:tickLblPos val="nextTo"/>
        <c:crossAx val="115032832"/>
        <c:crosses val="autoZero"/>
        <c:auto val="1"/>
        <c:lblAlgn val="ctr"/>
        <c:lblOffset val="100"/>
        <c:noMultiLvlLbl val="0"/>
      </c:catAx>
      <c:valAx>
        <c:axId val="11503283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5026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0"/>
      <c:rotY val="2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'Produção de texto 2'!$S$5</c:f>
              <c:strCache>
                <c:ptCount val="1"/>
                <c:pt idx="0">
                  <c:v> Pontuação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'Produção de texto 2'!$O$6:$O$17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'Produção de texto 2'!$S$6:$S$17</c:f>
              <c:numCache>
                <c:formatCode>0%</c:formatCode>
                <c:ptCount val="12"/>
                <c:pt idx="0">
                  <c:v>3.4482758620689655E-2</c:v>
                </c:pt>
                <c:pt idx="1">
                  <c:v>0.04</c:v>
                </c:pt>
                <c:pt idx="2">
                  <c:v>0.84615384615384615</c:v>
                </c:pt>
                <c:pt idx="3">
                  <c:v>0</c:v>
                </c:pt>
                <c:pt idx="4">
                  <c:v>4.1666666666666664E-2</c:v>
                </c:pt>
                <c:pt idx="5">
                  <c:v>3.3333333333333333E-2</c:v>
                </c:pt>
                <c:pt idx="6">
                  <c:v>6.25E-2</c:v>
                </c:pt>
                <c:pt idx="7">
                  <c:v>4.3478260869565216E-2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shape val="box"/>
        <c:axId val="115057792"/>
        <c:axId val="115059328"/>
        <c:axId val="0"/>
      </c:bar3DChart>
      <c:catAx>
        <c:axId val="115057792"/>
        <c:scaling>
          <c:orientation val="minMax"/>
        </c:scaling>
        <c:delete val="0"/>
        <c:axPos val="b"/>
        <c:majorTickMark val="out"/>
        <c:minorTickMark val="none"/>
        <c:tickLblPos val="nextTo"/>
        <c:crossAx val="115059328"/>
        <c:crosses val="autoZero"/>
        <c:auto val="1"/>
        <c:lblAlgn val="ctr"/>
        <c:lblOffset val="100"/>
        <c:noMultiLvlLbl val="0"/>
      </c:catAx>
      <c:valAx>
        <c:axId val="11505932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5057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"/>
          <c:y val="0.20826755152664783"/>
          <c:w val="0.64938663957327913"/>
          <c:h val="0.77189617054089943"/>
        </c:manualLayout>
      </c:layout>
      <c:pie3DChart>
        <c:varyColors val="1"/>
        <c:ser>
          <c:idx val="0"/>
          <c:order val="0"/>
          <c:tx>
            <c:strRef>
              <c:f>'Intervenientes na revisão'!$AK$2</c:f>
              <c:strCache>
                <c:ptCount val="1"/>
                <c:pt idx="0">
                  <c:v>Distribuição dos resultados entre os manuais quanto aos intervenientes de revisão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1"/>
            <c:bubble3D val="0"/>
            <c:spPr>
              <a:solidFill>
                <a:srgbClr val="99FF99"/>
              </a:solidFill>
            </c:spPr>
          </c:dPt>
          <c:dPt>
            <c:idx val="2"/>
            <c:bubble3D val="0"/>
            <c:spPr>
              <a:solidFill>
                <a:srgbClr val="FFC000"/>
              </a:solidFill>
            </c:spPr>
          </c:dPt>
          <c:dLbls>
            <c:dLbl>
              <c:idx val="0"/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'Intervenientes na revisão'!$AK$3:$AK$5</c:f>
              <c:strCache>
                <c:ptCount val="3"/>
                <c:pt idx="0">
                  <c:v>O autor</c:v>
                </c:pt>
                <c:pt idx="1">
                  <c:v> Pares/grupos/turma</c:v>
                </c:pt>
                <c:pt idx="2">
                  <c:v>Professor</c:v>
                </c:pt>
              </c:strCache>
            </c:strRef>
          </c:cat>
          <c:val>
            <c:numRef>
              <c:f>'Intervenientes na revisão'!$AL$3:$AL$5</c:f>
              <c:numCache>
                <c:formatCode>General</c:formatCode>
                <c:ptCount val="3"/>
                <c:pt idx="0">
                  <c:v>49</c:v>
                </c:pt>
                <c:pt idx="1">
                  <c:v>19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0484478694721786"/>
          <c:y val="0.27153684160362723"/>
          <c:w val="0.27821972810640894"/>
          <c:h val="0.4639509512360338"/>
        </c:manualLayout>
      </c:layout>
      <c:overlay val="0"/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  Objeto de análise e reflexão 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'Análise e reflexão'!$AB$7</c:f>
              <c:strCache>
                <c:ptCount val="1"/>
                <c:pt idx="0">
                  <c:v>Respeito pelo tema </c:v>
                </c:pt>
              </c:strCache>
            </c:strRef>
          </c:tx>
          <c:spPr>
            <a:solidFill>
              <a:srgbClr val="FF0066"/>
            </a:solidFill>
          </c:spPr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reflexão'!$AC$7:$AN$7</c:f>
              <c:numCache>
                <c:formatCode>0%</c:formatCode>
                <c:ptCount val="12"/>
                <c:pt idx="0">
                  <c:v>0</c:v>
                </c:pt>
                <c:pt idx="1">
                  <c:v>4.5454545454545456E-2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'Análise e reflexão'!$AB$8</c:f>
              <c:strCache>
                <c:ptCount val="1"/>
                <c:pt idx="0">
                  <c:v>Estrutura adequada ao tipo  de texto </c:v>
                </c:pt>
              </c:strCache>
            </c:strRef>
          </c:tx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reflexão'!$AC$8:$AN$8</c:f>
              <c:numCache>
                <c:formatCode>0%</c:formatCode>
                <c:ptCount val="12"/>
                <c:pt idx="0">
                  <c:v>0</c:v>
                </c:pt>
                <c:pt idx="1">
                  <c:v>4.5454545454545456E-2</c:v>
                </c:pt>
                <c:pt idx="2">
                  <c:v>0</c:v>
                </c:pt>
                <c:pt idx="3">
                  <c:v>0.33333333333333331</c:v>
                </c:pt>
                <c:pt idx="4">
                  <c:v>0.2857142857142857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'Análise e reflexão'!$AB$9</c:f>
              <c:strCache>
                <c:ptCount val="1"/>
                <c:pt idx="0">
                  <c:v>Progressão temática / sentido global do texto</c:v>
                </c:pt>
              </c:strCache>
            </c:strRef>
          </c:tx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reflexão'!$AC$9:$AN$9</c:f>
              <c:numCache>
                <c:formatCode>0%</c:formatCode>
                <c:ptCount val="12"/>
                <c:pt idx="0">
                  <c:v>0</c:v>
                </c:pt>
                <c:pt idx="1">
                  <c:v>0.22727272727272727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0.23529411764705882</c:v>
                </c:pt>
                <c:pt idx="6">
                  <c:v>0.5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'Análise e reflexão'!$AB$10</c:f>
              <c:strCache>
                <c:ptCount val="1"/>
                <c:pt idx="0">
                  <c:v>Coesão</c:v>
                </c:pt>
              </c:strCache>
            </c:strRef>
          </c:tx>
          <c:spPr>
            <a:solidFill>
              <a:srgbClr val="996633"/>
            </a:solidFill>
          </c:spPr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reflexão'!$AC$10:$AN$10</c:f>
              <c:numCache>
                <c:formatCode>0%</c:formatCode>
                <c:ptCount val="12"/>
                <c:pt idx="0">
                  <c:v>0</c:v>
                </c:pt>
                <c:pt idx="1">
                  <c:v>0.18181818181818182</c:v>
                </c:pt>
                <c:pt idx="2">
                  <c:v>1</c:v>
                </c:pt>
                <c:pt idx="3">
                  <c:v>0.33333333333333331</c:v>
                </c:pt>
                <c:pt idx="4">
                  <c:v>0.14285714285714285</c:v>
                </c:pt>
                <c:pt idx="5">
                  <c:v>0.23529411764705882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'Análise e reflexão'!$AB$11</c:f>
              <c:strCache>
                <c:ptCount val="1"/>
                <c:pt idx="0">
                  <c:v>Pontuação</c:v>
                </c:pt>
              </c:strCache>
            </c:strRef>
          </c:tx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reflexão'!$AC$11:$AN$11</c:f>
              <c:numCache>
                <c:formatCode>0%</c:formatCode>
                <c:ptCount val="12"/>
                <c:pt idx="0">
                  <c:v>0</c:v>
                </c:pt>
                <c:pt idx="1">
                  <c:v>0.22727272727272727</c:v>
                </c:pt>
                <c:pt idx="2">
                  <c:v>0</c:v>
                </c:pt>
                <c:pt idx="3">
                  <c:v>0</c:v>
                </c:pt>
                <c:pt idx="4">
                  <c:v>0.2857142857142857</c:v>
                </c:pt>
                <c:pt idx="5">
                  <c:v>0.26470588235294118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'Análise e reflexão'!$AB$12</c:f>
              <c:strCache>
                <c:ptCount val="1"/>
                <c:pt idx="0">
                  <c:v>Ortografia / acentuação / sinais auxiliares de escrita</c:v>
                </c:pt>
              </c:strCache>
            </c:strRef>
          </c:tx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reflexão'!$AC$12:$AN$12</c:f>
              <c:numCache>
                <c:formatCode>0%</c:formatCode>
                <c:ptCount val="12"/>
                <c:pt idx="0">
                  <c:v>0</c:v>
                </c:pt>
                <c:pt idx="1">
                  <c:v>0.27272727272727271</c:v>
                </c:pt>
                <c:pt idx="2">
                  <c:v>0</c:v>
                </c:pt>
                <c:pt idx="3">
                  <c:v>0.33333333333333331</c:v>
                </c:pt>
                <c:pt idx="4">
                  <c:v>0.2857142857142857</c:v>
                </c:pt>
                <c:pt idx="5">
                  <c:v>0.26470588235294118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115626752"/>
        <c:axId val="115628288"/>
        <c:axId val="0"/>
      </c:bar3DChart>
      <c:catAx>
        <c:axId val="1156267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pt-PT"/>
          </a:p>
        </c:txPr>
        <c:crossAx val="115628288"/>
        <c:crosses val="autoZero"/>
        <c:auto val="1"/>
        <c:lblAlgn val="ctr"/>
        <c:lblOffset val="100"/>
        <c:noMultiLvlLbl val="0"/>
      </c:catAx>
      <c:valAx>
        <c:axId val="115628288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b="1"/>
            </a:pPr>
            <a:endParaRPr lang="pt-PT"/>
          </a:p>
        </c:txPr>
        <c:crossAx val="1156267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b="1"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600"/>
          </a:pPr>
          <a:endParaRPr lang="pt-PT"/>
        </a:p>
      </c:tx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'Análise e reflexão'!$AB$7</c:f>
              <c:strCache>
                <c:ptCount val="1"/>
                <c:pt idx="0">
                  <c:v>Respeito pelo tema </c:v>
                </c:pt>
              </c:strCache>
            </c:strRef>
          </c:tx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reflexão'!$AC$7:$AN$7</c:f>
              <c:numCache>
                <c:formatCode>0%</c:formatCode>
                <c:ptCount val="12"/>
                <c:pt idx="0">
                  <c:v>0</c:v>
                </c:pt>
                <c:pt idx="1">
                  <c:v>4.5454545454545456E-2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5649920"/>
        <c:axId val="115664000"/>
        <c:axId val="0"/>
      </c:bar3DChart>
      <c:catAx>
        <c:axId val="11564992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PT"/>
          </a:p>
        </c:txPr>
        <c:crossAx val="115664000"/>
        <c:crosses val="autoZero"/>
        <c:auto val="1"/>
        <c:lblAlgn val="ctr"/>
        <c:lblOffset val="100"/>
        <c:noMultiLvlLbl val="0"/>
      </c:catAx>
      <c:valAx>
        <c:axId val="11566400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5649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600"/>
          </a:pPr>
          <a:endParaRPr lang="pt-PT"/>
        </a:p>
      </c:tx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'Análise e reflexão'!$AB$8</c:f>
              <c:strCache>
                <c:ptCount val="1"/>
                <c:pt idx="0">
                  <c:v>Estrutura adequada ao tipo  de texto 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reflexão'!$AC$8:$AN$8</c:f>
              <c:numCache>
                <c:formatCode>0%</c:formatCode>
                <c:ptCount val="12"/>
                <c:pt idx="0">
                  <c:v>0</c:v>
                </c:pt>
                <c:pt idx="1">
                  <c:v>4.5454545454545456E-2</c:v>
                </c:pt>
                <c:pt idx="2">
                  <c:v>0</c:v>
                </c:pt>
                <c:pt idx="3">
                  <c:v>0.33333333333333331</c:v>
                </c:pt>
                <c:pt idx="4">
                  <c:v>0.2857142857142857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5427200"/>
        <c:axId val="115428736"/>
        <c:axId val="0"/>
      </c:bar3DChart>
      <c:catAx>
        <c:axId val="11542720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PT"/>
          </a:p>
        </c:txPr>
        <c:crossAx val="115428736"/>
        <c:crosses val="autoZero"/>
        <c:auto val="1"/>
        <c:lblAlgn val="ctr"/>
        <c:lblOffset val="100"/>
        <c:noMultiLvlLbl val="0"/>
      </c:catAx>
      <c:valAx>
        <c:axId val="11542873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5427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600"/>
          </a:pPr>
          <a:endParaRPr lang="pt-PT"/>
        </a:p>
      </c:tx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'Análise e reflexão'!$AB$9</c:f>
              <c:strCache>
                <c:ptCount val="1"/>
                <c:pt idx="0">
                  <c:v>Progressão temática / sentido global do texto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reflexão'!$AC$9:$AN$9</c:f>
              <c:numCache>
                <c:formatCode>0%</c:formatCode>
                <c:ptCount val="12"/>
                <c:pt idx="0">
                  <c:v>0</c:v>
                </c:pt>
                <c:pt idx="1">
                  <c:v>0.22727272727272727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0.23529411764705882</c:v>
                </c:pt>
                <c:pt idx="6">
                  <c:v>0.5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5466624"/>
        <c:axId val="115468160"/>
        <c:axId val="0"/>
      </c:bar3DChart>
      <c:catAx>
        <c:axId val="11546662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PT"/>
          </a:p>
        </c:txPr>
        <c:crossAx val="115468160"/>
        <c:crosses val="autoZero"/>
        <c:auto val="1"/>
        <c:lblAlgn val="ctr"/>
        <c:lblOffset val="100"/>
        <c:noMultiLvlLbl val="0"/>
      </c:catAx>
      <c:valAx>
        <c:axId val="11546816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5466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7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2392453418570214E-2"/>
          <c:y val="6.8782964550000408E-2"/>
          <c:w val="0.65087424962968743"/>
          <c:h val="0.86188294999118298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'Intensão discursiva'!$BF$31</c:f>
              <c:strCache>
                <c:ptCount val="1"/>
                <c:pt idx="0">
                  <c:v>2.1.1. Guião de entrevista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discursiva'!$BG$31:$BR$31</c:f>
              <c:numCache>
                <c:formatCode>0%</c:formatCode>
                <c:ptCount val="12"/>
                <c:pt idx="0">
                  <c:v>3.4482758620689655E-2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4.3478260869565216E-2</c:v>
                </c:pt>
                <c:pt idx="5">
                  <c:v>3.3333333333333333E-2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1"/>
          <c:tx>
            <c:strRef>
              <c:f>'Intensão discursiva'!$BF$32</c:f>
              <c:strCache>
                <c:ptCount val="1"/>
                <c:pt idx="0">
                  <c:v>2.1.2. Outros textos conversacionais  (criar diálogos na narrativa)</c:v>
                </c:pt>
              </c:strCache>
            </c:strRef>
          </c:tx>
          <c:spPr>
            <a:solidFill>
              <a:srgbClr val="000066"/>
            </a:solidFill>
          </c:spPr>
          <c:invertIfNegative val="0"/>
          <c:dLbls>
            <c:dLbl>
              <c:idx val="0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6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dLbl>
              <c:idx val="10"/>
              <c:layout>
                <c:manualLayout>
                  <c:x val="4.210526781105321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delete val="1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discursiva'!$BG$32:$BR$32</c:f>
              <c:numCache>
                <c:formatCode>0%</c:formatCode>
                <c:ptCount val="12"/>
                <c:pt idx="0">
                  <c:v>0</c:v>
                </c:pt>
                <c:pt idx="1">
                  <c:v>0.04</c:v>
                </c:pt>
                <c:pt idx="2">
                  <c:v>3.7037037037037035E-2</c:v>
                </c:pt>
                <c:pt idx="3">
                  <c:v>0</c:v>
                </c:pt>
                <c:pt idx="4">
                  <c:v>0</c:v>
                </c:pt>
                <c:pt idx="5">
                  <c:v>6.6666666666666666E-2</c:v>
                </c:pt>
                <c:pt idx="6">
                  <c:v>0</c:v>
                </c:pt>
                <c:pt idx="7">
                  <c:v>4.1666666666666664E-2</c:v>
                </c:pt>
                <c:pt idx="8">
                  <c:v>0</c:v>
                </c:pt>
                <c:pt idx="9">
                  <c:v>0</c:v>
                </c:pt>
                <c:pt idx="10">
                  <c:v>0.10714285714285714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'Intensão discursiva'!$BF$33</c:f>
              <c:strCache>
                <c:ptCount val="1"/>
                <c:pt idx="0">
                  <c:v>2.2.1. Exposição</c:v>
                </c:pt>
              </c:strCache>
            </c:strRef>
          </c:tx>
          <c:invertIfNegative val="0"/>
          <c:dLbls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5"/>
              <c:delete val="1"/>
            </c:dLbl>
            <c:dLbl>
              <c:idx val="7"/>
              <c:delete val="1"/>
            </c:dLbl>
            <c:dLbl>
              <c:idx val="9"/>
              <c:layout>
                <c:manualLayout>
                  <c:x val="4.210526781105321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delete val="1"/>
            </c:dLbl>
            <c:dLbl>
              <c:idx val="11"/>
              <c:delete val="1"/>
            </c:dLbl>
            <c:txPr>
              <a:bodyPr/>
              <a:lstStyle/>
              <a:p>
                <a:pPr>
                  <a:defRPr sz="900"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discursiva'!$BG$33:$BR$33</c:f>
              <c:numCache>
                <c:formatCode>0%</c:formatCode>
                <c:ptCount val="12"/>
                <c:pt idx="0">
                  <c:v>3.4482758620689655E-2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4.3478260869565216E-2</c:v>
                </c:pt>
                <c:pt idx="5">
                  <c:v>0</c:v>
                </c:pt>
                <c:pt idx="6">
                  <c:v>3.2258064516129031E-2</c:v>
                </c:pt>
                <c:pt idx="7">
                  <c:v>0</c:v>
                </c:pt>
                <c:pt idx="8">
                  <c:v>4.3478260869565216E-2</c:v>
                </c:pt>
                <c:pt idx="9">
                  <c:v>8.1632653061224483E-2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3"/>
          <c:tx>
            <c:strRef>
              <c:f>'Intensão discursiva'!$BF$34</c:f>
              <c:strCache>
                <c:ptCount val="1"/>
                <c:pt idx="0">
                  <c:v>2.3.1. Retrato físico e/ou psicológico</c:v>
                </c:pt>
              </c:strCache>
            </c:strRef>
          </c:tx>
          <c:spPr>
            <a:solidFill>
              <a:srgbClr val="66FF33"/>
            </a:solidFill>
          </c:spPr>
          <c:invertIfNegative val="0"/>
          <c:dLbls>
            <c:dLbl>
              <c:idx val="9"/>
              <c:delete val="1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discursiva'!$BG$34:$BR$34</c:f>
              <c:numCache>
                <c:formatCode>0%</c:formatCode>
                <c:ptCount val="12"/>
                <c:pt idx="0">
                  <c:v>6.8965517241379309E-2</c:v>
                </c:pt>
                <c:pt idx="1">
                  <c:v>0.08</c:v>
                </c:pt>
                <c:pt idx="2">
                  <c:v>0.1111111111111111</c:v>
                </c:pt>
                <c:pt idx="3">
                  <c:v>0.1875</c:v>
                </c:pt>
                <c:pt idx="4">
                  <c:v>4.3478260869565216E-2</c:v>
                </c:pt>
                <c:pt idx="5">
                  <c:v>6.6666666666666666E-2</c:v>
                </c:pt>
                <c:pt idx="6">
                  <c:v>6.4516129032258063E-2</c:v>
                </c:pt>
                <c:pt idx="7">
                  <c:v>8.3333333333333329E-2</c:v>
                </c:pt>
                <c:pt idx="8">
                  <c:v>4.3478260869565216E-2</c:v>
                </c:pt>
                <c:pt idx="9">
                  <c:v>0</c:v>
                </c:pt>
                <c:pt idx="10">
                  <c:v>3.5714285714285712E-2</c:v>
                </c:pt>
                <c:pt idx="11">
                  <c:v>5.8823529411764705E-2</c:v>
                </c:pt>
              </c:numCache>
            </c:numRef>
          </c:val>
        </c:ser>
        <c:ser>
          <c:idx val="5"/>
          <c:order val="4"/>
          <c:tx>
            <c:strRef>
              <c:f>'Intensão discursiva'!$BF$35</c:f>
              <c:strCache>
                <c:ptCount val="1"/>
                <c:pt idx="0">
                  <c:v>2.3.2. Espaços</c:v>
                </c:pt>
              </c:strCache>
            </c:strRef>
          </c:tx>
          <c:invertIfNegative val="0"/>
          <c:dLbls>
            <c:dLbl>
              <c:idx val="0"/>
              <c:delete val="1"/>
            </c:dLbl>
            <c:dLbl>
              <c:idx val="2"/>
              <c:delete val="1"/>
            </c:dLbl>
            <c:dLbl>
              <c:idx val="4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discursiva'!$BG$35:$BR$35</c:f>
              <c:numCache>
                <c:formatCode>0%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</c:v>
                </c:pt>
                <c:pt idx="3">
                  <c:v>6.25E-2</c:v>
                </c:pt>
                <c:pt idx="4">
                  <c:v>0</c:v>
                </c:pt>
                <c:pt idx="5">
                  <c:v>3.3333333333333333E-2</c:v>
                </c:pt>
                <c:pt idx="6">
                  <c:v>3.2258064516129031E-2</c:v>
                </c:pt>
                <c:pt idx="7">
                  <c:v>4.1666666666666664E-2</c:v>
                </c:pt>
                <c:pt idx="8">
                  <c:v>4.3478260869565216E-2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5"/>
          <c:tx>
            <c:strRef>
              <c:f>'Intensão discursiva'!$BF$36</c:f>
              <c:strCache>
                <c:ptCount val="1"/>
                <c:pt idx="0">
                  <c:v>2.3.3. Coisas/objetos </c:v>
                </c:pt>
              </c:strCache>
            </c:strRef>
          </c:tx>
          <c:invertIfNegative val="0"/>
          <c:dLbls>
            <c:dLbl>
              <c:idx val="2"/>
              <c:delete val="1"/>
            </c:dLbl>
            <c:dLbl>
              <c:idx val="4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txPr>
              <a:bodyPr/>
              <a:lstStyle/>
              <a:p>
                <a:pPr>
                  <a:defRPr sz="900"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discursiva'!$BG$36:$BR$36</c:f>
              <c:numCache>
                <c:formatCode>0%</c:formatCode>
                <c:ptCount val="12"/>
                <c:pt idx="0">
                  <c:v>3.4482758620689655E-2</c:v>
                </c:pt>
                <c:pt idx="1">
                  <c:v>0.04</c:v>
                </c:pt>
                <c:pt idx="2">
                  <c:v>0</c:v>
                </c:pt>
                <c:pt idx="3">
                  <c:v>9.375E-2</c:v>
                </c:pt>
                <c:pt idx="4">
                  <c:v>0</c:v>
                </c:pt>
                <c:pt idx="5">
                  <c:v>3.3333333333333333E-2</c:v>
                </c:pt>
                <c:pt idx="6">
                  <c:v>3.2258064516129031E-2</c:v>
                </c:pt>
                <c:pt idx="7">
                  <c:v>4.1666666666666664E-2</c:v>
                </c:pt>
                <c:pt idx="8">
                  <c:v>4.3478260869565216E-2</c:v>
                </c:pt>
                <c:pt idx="9">
                  <c:v>2.0408163265306121E-2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6"/>
          <c:tx>
            <c:strRef>
              <c:f>'Intensão discursiva'!$BF$37</c:f>
              <c:strCache>
                <c:ptCount val="1"/>
                <c:pt idx="0">
                  <c:v>2.4.1. Comentário</c:v>
                </c:pt>
              </c:strCache>
            </c:strRef>
          </c:tx>
          <c:spPr>
            <a:solidFill>
              <a:srgbClr val="FF99FF"/>
            </a:solidFill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discursiva'!$BG$37:$BR$37</c:f>
              <c:numCache>
                <c:formatCode>0%</c:formatCode>
                <c:ptCount val="12"/>
                <c:pt idx="0">
                  <c:v>0</c:v>
                </c:pt>
                <c:pt idx="1">
                  <c:v>0.04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7"/>
          <c:tx>
            <c:strRef>
              <c:f>'Intensão discursiva'!$BF$38</c:f>
              <c:strCache>
                <c:ptCount val="1"/>
                <c:pt idx="0">
                  <c:v>2.4.2. Texto de opinião</c:v>
                </c:pt>
              </c:strCache>
            </c:strRef>
          </c:tx>
          <c:spPr>
            <a:solidFill>
              <a:srgbClr val="009900"/>
            </a:solidFill>
          </c:spPr>
          <c:invertIfNegative val="0"/>
          <c:dLbls>
            <c:dLbl>
              <c:idx val="0"/>
              <c:delete val="1"/>
            </c:dLbl>
            <c:dLbl>
              <c:idx val="11"/>
              <c:delete val="1"/>
            </c:dLbl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discursiva'!$BG$38:$BR$38</c:f>
              <c:numCache>
                <c:formatCode>0%</c:formatCode>
                <c:ptCount val="12"/>
                <c:pt idx="0">
                  <c:v>0</c:v>
                </c:pt>
                <c:pt idx="1">
                  <c:v>0.04</c:v>
                </c:pt>
                <c:pt idx="2">
                  <c:v>3.7037037037037035E-2</c:v>
                </c:pt>
                <c:pt idx="3">
                  <c:v>0.15625</c:v>
                </c:pt>
                <c:pt idx="4">
                  <c:v>8.6956521739130432E-2</c:v>
                </c:pt>
                <c:pt idx="5">
                  <c:v>6.6666666666666666E-2</c:v>
                </c:pt>
                <c:pt idx="6">
                  <c:v>9.6774193548387094E-2</c:v>
                </c:pt>
                <c:pt idx="7">
                  <c:v>4.1666666666666664E-2</c:v>
                </c:pt>
                <c:pt idx="8">
                  <c:v>8.6956521739130432E-2</c:v>
                </c:pt>
                <c:pt idx="9">
                  <c:v>4.0816326530612242E-2</c:v>
                </c:pt>
                <c:pt idx="10">
                  <c:v>0.10714285714285714</c:v>
                </c:pt>
                <c:pt idx="11">
                  <c:v>0</c:v>
                </c:pt>
              </c:numCache>
            </c:numRef>
          </c:val>
        </c:ser>
        <c:ser>
          <c:idx val="9"/>
          <c:order val="8"/>
          <c:tx>
            <c:strRef>
              <c:f>'Intensão discursiva'!$BF$39</c:f>
              <c:strCache>
                <c:ptCount val="1"/>
                <c:pt idx="0">
                  <c:v>2.5.1. Receita de culinária</c:v>
                </c:pt>
              </c:strCache>
            </c:strRef>
          </c:tx>
          <c:invertIfNegative val="0"/>
          <c:dLbls>
            <c:dLbl>
              <c:idx val="0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txPr>
              <a:bodyPr/>
              <a:lstStyle/>
              <a:p>
                <a:pPr>
                  <a:defRPr sz="900"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discursiva'!$BG$39:$BR$39</c:f>
              <c:numCache>
                <c:formatCode>0%</c:formatCode>
                <c:ptCount val="12"/>
                <c:pt idx="0">
                  <c:v>0</c:v>
                </c:pt>
                <c:pt idx="1">
                  <c:v>0.04</c:v>
                </c:pt>
                <c:pt idx="2">
                  <c:v>0</c:v>
                </c:pt>
                <c:pt idx="3">
                  <c:v>0</c:v>
                </c:pt>
                <c:pt idx="4">
                  <c:v>4.3478260869565216E-2</c:v>
                </c:pt>
                <c:pt idx="5">
                  <c:v>3.3333333333333333E-2</c:v>
                </c:pt>
                <c:pt idx="6">
                  <c:v>3.2258064516129031E-2</c:v>
                </c:pt>
                <c:pt idx="7">
                  <c:v>0</c:v>
                </c:pt>
                <c:pt idx="8">
                  <c:v>0</c:v>
                </c:pt>
                <c:pt idx="9">
                  <c:v>2.0408163265306121E-2</c:v>
                </c:pt>
                <c:pt idx="10">
                  <c:v>3.5714285714285712E-2</c:v>
                </c:pt>
                <c:pt idx="11">
                  <c:v>5.8823529411764705E-2</c:v>
                </c:pt>
              </c:numCache>
            </c:numRef>
          </c:val>
        </c:ser>
        <c:ser>
          <c:idx val="10"/>
          <c:order val="9"/>
          <c:tx>
            <c:strRef>
              <c:f>'Intensão discursiva'!$BF$40</c:f>
              <c:strCache>
                <c:ptCount val="1"/>
                <c:pt idx="0">
                  <c:v>2.5.2. Regras de utilização / normas de conduta</c:v>
                </c:pt>
              </c:strCache>
            </c:strRef>
          </c:tx>
          <c:invertIfNegative val="0"/>
          <c:dLbls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discursiva'!$BG$40:$BR$40</c:f>
              <c:numCache>
                <c:formatCode>0%</c:formatCode>
                <c:ptCount val="12"/>
                <c:pt idx="0">
                  <c:v>3.4482758620689655E-2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4.3478260869565216E-2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1"/>
          <c:order val="10"/>
          <c:tx>
            <c:strRef>
              <c:f>'Intensão discursiva'!$BF$41</c:f>
              <c:strCache>
                <c:ptCount val="1"/>
                <c:pt idx="0">
                  <c:v>2.5.3. Aviso / lembrete / recado 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dLbl>
              <c:idx val="7"/>
              <c:delete val="1"/>
            </c:dLbl>
            <c:dLbl>
              <c:idx val="10"/>
              <c:delete val="1"/>
            </c:dLbl>
            <c:txPr>
              <a:bodyPr/>
              <a:lstStyle/>
              <a:p>
                <a:pPr>
                  <a:defRPr sz="9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discursiva'!$BG$41:$BR$41</c:f>
              <c:numCache>
                <c:formatCode>0%</c:formatCode>
                <c:ptCount val="12"/>
                <c:pt idx="0">
                  <c:v>0.10344827586206896</c:v>
                </c:pt>
                <c:pt idx="1">
                  <c:v>0.04</c:v>
                </c:pt>
                <c:pt idx="2">
                  <c:v>3.7037037037037035E-2</c:v>
                </c:pt>
                <c:pt idx="3">
                  <c:v>6.25E-2</c:v>
                </c:pt>
                <c:pt idx="4">
                  <c:v>4.3478260869565216E-2</c:v>
                </c:pt>
                <c:pt idx="5">
                  <c:v>3.3333333333333333E-2</c:v>
                </c:pt>
                <c:pt idx="6">
                  <c:v>9.6774193548387094E-2</c:v>
                </c:pt>
                <c:pt idx="7">
                  <c:v>0</c:v>
                </c:pt>
                <c:pt idx="8">
                  <c:v>0.13043478260869565</c:v>
                </c:pt>
                <c:pt idx="9">
                  <c:v>2.0408163265306121E-2</c:v>
                </c:pt>
                <c:pt idx="10">
                  <c:v>0</c:v>
                </c:pt>
                <c:pt idx="11">
                  <c:v>5.8823529411764705E-2</c:v>
                </c:pt>
              </c:numCache>
            </c:numRef>
          </c:val>
        </c:ser>
        <c:ser>
          <c:idx val="12"/>
          <c:order val="11"/>
          <c:tx>
            <c:strRef>
              <c:f>'Intensão discursiva'!$BF$42</c:f>
              <c:strCache>
                <c:ptCount val="1"/>
                <c:pt idx="0">
                  <c:v>2.5.4. Regulamento</c:v>
                </c:pt>
              </c:strCache>
            </c:strRef>
          </c:tx>
          <c:invertIfNegative val="0"/>
          <c:dLbls>
            <c:delete val="1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discursiva'!$BG$42:$BR$42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3"/>
          <c:order val="12"/>
          <c:tx>
            <c:strRef>
              <c:f>'Intensão discursiva'!$BF$43</c:f>
              <c:strCache>
                <c:ptCount val="1"/>
                <c:pt idx="0">
                  <c:v>2.5.5. Anúncio</c:v>
                </c:pt>
              </c:strCache>
            </c:strRef>
          </c:tx>
          <c:spPr>
            <a:solidFill>
              <a:srgbClr val="660033"/>
            </a:solidFill>
          </c:spPr>
          <c:invertIfNegative val="0"/>
          <c:dLbls>
            <c:dLbl>
              <c:idx val="2"/>
              <c:delete val="1"/>
            </c:dLbl>
            <c:dLbl>
              <c:idx val="3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txPr>
              <a:bodyPr/>
              <a:lstStyle/>
              <a:p>
                <a:pPr>
                  <a:defRPr sz="900"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discursiva'!$BG$43:$BR$43</c:f>
              <c:numCache>
                <c:formatCode>0%</c:formatCode>
                <c:ptCount val="12"/>
                <c:pt idx="0">
                  <c:v>6.8965517241379309E-2</c:v>
                </c:pt>
                <c:pt idx="1">
                  <c:v>0.04</c:v>
                </c:pt>
                <c:pt idx="2">
                  <c:v>0</c:v>
                </c:pt>
                <c:pt idx="3">
                  <c:v>0</c:v>
                </c:pt>
                <c:pt idx="4">
                  <c:v>4.3478260869565216E-2</c:v>
                </c:pt>
                <c:pt idx="5">
                  <c:v>3.3333333333333333E-2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4.0816326530612242E-2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4"/>
          <c:order val="13"/>
          <c:tx>
            <c:strRef>
              <c:f>'Intensão discursiva'!$BF$44</c:f>
              <c:strCache>
                <c:ptCount val="1"/>
                <c:pt idx="0">
                  <c:v>2.5.6. Convite</c:v>
                </c:pt>
              </c:strCache>
            </c:strRef>
          </c:tx>
          <c:spPr>
            <a:solidFill>
              <a:srgbClr val="FF0066"/>
            </a:solidFill>
          </c:spPr>
          <c:invertIfNegative val="0"/>
          <c:dLbls>
            <c:dLbl>
              <c:idx val="2"/>
              <c:delete val="1"/>
            </c:dLbl>
            <c:dLbl>
              <c:idx val="3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discursiva'!$BG$44:$BR$44</c:f>
              <c:numCache>
                <c:formatCode>0%</c:formatCode>
                <c:ptCount val="12"/>
                <c:pt idx="0">
                  <c:v>3.4482758620689655E-2</c:v>
                </c:pt>
                <c:pt idx="1">
                  <c:v>0.04</c:v>
                </c:pt>
                <c:pt idx="2">
                  <c:v>0</c:v>
                </c:pt>
                <c:pt idx="3">
                  <c:v>0</c:v>
                </c:pt>
                <c:pt idx="4">
                  <c:v>4.3478260869565216E-2</c:v>
                </c:pt>
                <c:pt idx="5">
                  <c:v>3.3333333333333333E-2</c:v>
                </c:pt>
                <c:pt idx="6">
                  <c:v>6.4516129032258063E-2</c:v>
                </c:pt>
                <c:pt idx="7">
                  <c:v>4.1666666666666664E-2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5"/>
          <c:order val="14"/>
          <c:tx>
            <c:strRef>
              <c:f>'Intensão discursiva'!$BF$45</c:f>
              <c:strCache>
                <c:ptCount val="1"/>
                <c:pt idx="0">
                  <c:v>2.6.1. Paráfrase</c:v>
                </c:pt>
              </c:strCache>
            </c:strRef>
          </c:tx>
          <c:invertIfNegative val="0"/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discursiva'!$BG$45:$BR$45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6.25E-2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4.3478260869565216E-2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6"/>
          <c:order val="15"/>
          <c:tx>
            <c:strRef>
              <c:f>'Intensão discursiva'!$BF$46</c:f>
              <c:strCache>
                <c:ptCount val="1"/>
                <c:pt idx="0">
                  <c:v>2.6.2. Reconto</c:v>
                </c:pt>
              </c:strCache>
            </c:strRef>
          </c:tx>
          <c:invertIfNegative val="0"/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9"/>
              <c:layout>
                <c:manualLayout>
                  <c:x val="4.2105267811053219E-3"/>
                  <c:y val="2.1180822516381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discursiva'!$BG$46:$BR$46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8.6956521739130432E-2</c:v>
                </c:pt>
                <c:pt idx="5">
                  <c:v>3.3333333333333333E-2</c:v>
                </c:pt>
                <c:pt idx="6">
                  <c:v>9.6774193548387094E-2</c:v>
                </c:pt>
                <c:pt idx="7">
                  <c:v>4.1666666666666664E-2</c:v>
                </c:pt>
                <c:pt idx="8">
                  <c:v>4.3478260869565216E-2</c:v>
                </c:pt>
                <c:pt idx="9">
                  <c:v>2.0408163265306121E-2</c:v>
                </c:pt>
                <c:pt idx="10">
                  <c:v>3.5714285714285712E-2</c:v>
                </c:pt>
                <c:pt idx="11">
                  <c:v>0.11764705882352941</c:v>
                </c:pt>
              </c:numCache>
            </c:numRef>
          </c:val>
        </c:ser>
        <c:ser>
          <c:idx val="17"/>
          <c:order val="16"/>
          <c:tx>
            <c:strRef>
              <c:f>'Intensão discursiva'!$BF$47</c:f>
              <c:strCache>
                <c:ptCount val="1"/>
                <c:pt idx="0">
                  <c:v>2.6.3. Resumo           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dLbls>
            <c:dLbl>
              <c:idx val="2"/>
              <c:delete val="1"/>
            </c:dLbl>
            <c:dLbl>
              <c:idx val="4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txPr>
              <a:bodyPr/>
              <a:lstStyle/>
              <a:p>
                <a:pPr>
                  <a:defRPr sz="9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discursiva'!$BG$47:$BR$47</c:f>
              <c:numCache>
                <c:formatCode>0%</c:formatCode>
                <c:ptCount val="12"/>
                <c:pt idx="0">
                  <c:v>6.8965517241379309E-2</c:v>
                </c:pt>
                <c:pt idx="1">
                  <c:v>0.04</c:v>
                </c:pt>
                <c:pt idx="2">
                  <c:v>0</c:v>
                </c:pt>
                <c:pt idx="3">
                  <c:v>3.125E-2</c:v>
                </c:pt>
                <c:pt idx="4">
                  <c:v>0</c:v>
                </c:pt>
                <c:pt idx="5">
                  <c:v>0.1</c:v>
                </c:pt>
                <c:pt idx="6">
                  <c:v>0</c:v>
                </c:pt>
                <c:pt idx="7">
                  <c:v>0</c:v>
                </c:pt>
                <c:pt idx="8">
                  <c:v>4.3478260869565216E-2</c:v>
                </c:pt>
                <c:pt idx="9">
                  <c:v>8.1632653061224483E-2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8"/>
          <c:order val="17"/>
          <c:tx>
            <c:strRef>
              <c:f>'Intensão discursiva'!$BF$48</c:f>
              <c:strCache>
                <c:ptCount val="1"/>
                <c:pt idx="0">
                  <c:v>2.7.1. Texto narrativo </c:v>
                </c:pt>
              </c:strCache>
            </c:strRef>
          </c:tx>
          <c:spPr>
            <a:solidFill>
              <a:srgbClr val="00FFCC"/>
            </a:solidFill>
          </c:spPr>
          <c:invertIfNegative val="0"/>
          <c:dLbls>
            <c:dLbl>
              <c:idx val="6"/>
              <c:layout>
                <c:manualLayout>
                  <c:x val="4.2105267811053219E-3"/>
                  <c:y val="2.11808225163821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807017854070214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4.210526781105321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discursiva'!$BG$48:$BR$48</c:f>
              <c:numCache>
                <c:formatCode>0%</c:formatCode>
                <c:ptCount val="12"/>
                <c:pt idx="0">
                  <c:v>0.27586206896551724</c:v>
                </c:pt>
                <c:pt idx="1">
                  <c:v>0.24</c:v>
                </c:pt>
                <c:pt idx="2">
                  <c:v>0.62962962962962965</c:v>
                </c:pt>
                <c:pt idx="3">
                  <c:v>0.25</c:v>
                </c:pt>
                <c:pt idx="4">
                  <c:v>0.2608695652173913</c:v>
                </c:pt>
                <c:pt idx="5">
                  <c:v>0.33333333333333331</c:v>
                </c:pt>
                <c:pt idx="6">
                  <c:v>0.32258064516129031</c:v>
                </c:pt>
                <c:pt idx="7">
                  <c:v>0.45833333333333331</c:v>
                </c:pt>
                <c:pt idx="8">
                  <c:v>0.39130434782608697</c:v>
                </c:pt>
                <c:pt idx="9">
                  <c:v>0.36734693877551022</c:v>
                </c:pt>
                <c:pt idx="10">
                  <c:v>0.6428571428571429</c:v>
                </c:pt>
                <c:pt idx="11">
                  <c:v>0.35294117647058826</c:v>
                </c:pt>
              </c:numCache>
            </c:numRef>
          </c:val>
        </c:ser>
        <c:ser>
          <c:idx val="19"/>
          <c:order val="18"/>
          <c:tx>
            <c:strRef>
              <c:f>'Intensão discursiva'!$BF$49</c:f>
              <c:strCache>
                <c:ptCount val="1"/>
                <c:pt idx="0">
                  <c:v>2.7.2. Texto dramático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Lbls>
            <c:dLbl>
              <c:idx val="5"/>
              <c:delete val="1"/>
            </c:dLbl>
            <c:dLbl>
              <c:idx val="6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dLbl>
              <c:idx val="10"/>
              <c:layout>
                <c:manualLayout>
                  <c:x val="5.6139913203918819E-3"/>
                  <c:y val="-2.28632693209841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discursiva'!$BG$49:$BR$49</c:f>
              <c:numCache>
                <c:formatCode>0%</c:formatCode>
                <c:ptCount val="12"/>
                <c:pt idx="0">
                  <c:v>3.4482758620689655E-2</c:v>
                </c:pt>
                <c:pt idx="1">
                  <c:v>0.04</c:v>
                </c:pt>
                <c:pt idx="2">
                  <c:v>3.7037037037037035E-2</c:v>
                </c:pt>
                <c:pt idx="3">
                  <c:v>6.25E-2</c:v>
                </c:pt>
                <c:pt idx="4">
                  <c:v>0.13043478260869565</c:v>
                </c:pt>
                <c:pt idx="5">
                  <c:v>0</c:v>
                </c:pt>
                <c:pt idx="6">
                  <c:v>0</c:v>
                </c:pt>
                <c:pt idx="7">
                  <c:v>8.3333333333333329E-2</c:v>
                </c:pt>
                <c:pt idx="8">
                  <c:v>0</c:v>
                </c:pt>
                <c:pt idx="9">
                  <c:v>0</c:v>
                </c:pt>
                <c:pt idx="10">
                  <c:v>3.5714285714285712E-2</c:v>
                </c:pt>
                <c:pt idx="11">
                  <c:v>5.8823529411764705E-2</c:v>
                </c:pt>
              </c:numCache>
            </c:numRef>
          </c:val>
        </c:ser>
        <c:ser>
          <c:idx val="0"/>
          <c:order val="19"/>
          <c:tx>
            <c:strRef>
              <c:f>'Intensão discursiva'!$BF$50</c:f>
              <c:strCache>
                <c:ptCount val="1"/>
                <c:pt idx="0">
                  <c:v>2.7.3.Texto poético </c:v>
                </c:pt>
              </c:strCache>
            </c:strRef>
          </c:tx>
          <c:invertIfNegative val="0"/>
          <c:dLbls>
            <c:dLbl>
              <c:idx val="4"/>
              <c:layout>
                <c:manualLayout>
                  <c:x val="4.210526781105321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4.210526781105321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7.01754463517553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delete val="1"/>
            </c:dLbl>
            <c:dLbl>
              <c:idx val="11"/>
              <c:layout>
                <c:manualLayout>
                  <c:x val="4.210526781105321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'Intensão discursiva'!$BG$30:$BR$30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'Intensão discursiva'!$BG$50:$BR$50</c:f>
              <c:numCache>
                <c:formatCode>0%</c:formatCode>
                <c:ptCount val="12"/>
                <c:pt idx="0">
                  <c:v>0.20689655172413793</c:v>
                </c:pt>
                <c:pt idx="1">
                  <c:v>0.2</c:v>
                </c:pt>
                <c:pt idx="2">
                  <c:v>0.1111111111111111</c:v>
                </c:pt>
                <c:pt idx="3">
                  <c:v>3.125E-2</c:v>
                </c:pt>
                <c:pt idx="4">
                  <c:v>0.13043478260869565</c:v>
                </c:pt>
                <c:pt idx="5">
                  <c:v>0.1</c:v>
                </c:pt>
                <c:pt idx="6">
                  <c:v>0.12903225806451613</c:v>
                </c:pt>
                <c:pt idx="7">
                  <c:v>0.125</c:v>
                </c:pt>
                <c:pt idx="8">
                  <c:v>4.3478260869565216E-2</c:v>
                </c:pt>
                <c:pt idx="9">
                  <c:v>0.30612244897959184</c:v>
                </c:pt>
                <c:pt idx="10">
                  <c:v>0</c:v>
                </c:pt>
                <c:pt idx="11">
                  <c:v>0.29411764705882354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02700544"/>
        <c:axId val="102702080"/>
        <c:axId val="0"/>
      </c:bar3DChart>
      <c:catAx>
        <c:axId val="10270054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b="1">
                <a:latin typeface="Times New Roman" pitchFamily="18" charset="0"/>
                <a:cs typeface="Times New Roman" pitchFamily="18" charset="0"/>
              </a:defRPr>
            </a:pPr>
            <a:endParaRPr lang="pt-PT"/>
          </a:p>
        </c:txPr>
        <c:crossAx val="102702080"/>
        <c:crosses val="autoZero"/>
        <c:auto val="1"/>
        <c:lblAlgn val="ctr"/>
        <c:lblOffset val="100"/>
        <c:noMultiLvlLbl val="0"/>
      </c:catAx>
      <c:valAx>
        <c:axId val="10270208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PT"/>
          </a:p>
        </c:txPr>
        <c:crossAx val="1027005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3116015840147996"/>
          <c:y val="9.2552916656456277E-2"/>
          <c:w val="0.23356202058527439"/>
          <c:h val="0.88819356788565129"/>
        </c:manualLayout>
      </c:layout>
      <c:overlay val="0"/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600"/>
          </a:pPr>
          <a:endParaRPr lang="pt-PT"/>
        </a:p>
      </c:tx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'Análise e reflexão'!$AB$10</c:f>
              <c:strCache>
                <c:ptCount val="1"/>
                <c:pt idx="0">
                  <c:v>Coesão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reflexão'!$AC$10:$AN$10</c:f>
              <c:numCache>
                <c:formatCode>0%</c:formatCode>
                <c:ptCount val="12"/>
                <c:pt idx="0">
                  <c:v>0</c:v>
                </c:pt>
                <c:pt idx="1">
                  <c:v>0.18181818181818182</c:v>
                </c:pt>
                <c:pt idx="2">
                  <c:v>1</c:v>
                </c:pt>
                <c:pt idx="3">
                  <c:v>0.33333333333333331</c:v>
                </c:pt>
                <c:pt idx="4">
                  <c:v>0.14285714285714285</c:v>
                </c:pt>
                <c:pt idx="5">
                  <c:v>0.23529411764705882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5485312"/>
        <c:axId val="115511680"/>
        <c:axId val="0"/>
      </c:bar3DChart>
      <c:catAx>
        <c:axId val="11548531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PT"/>
          </a:p>
        </c:txPr>
        <c:crossAx val="115511680"/>
        <c:crosses val="autoZero"/>
        <c:auto val="1"/>
        <c:lblAlgn val="ctr"/>
        <c:lblOffset val="100"/>
        <c:noMultiLvlLbl val="0"/>
      </c:catAx>
      <c:valAx>
        <c:axId val="11551168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5485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600"/>
          </a:pPr>
          <a:endParaRPr lang="pt-PT"/>
        </a:p>
      </c:tx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2275018755644113E-2"/>
          <c:y val="0.16144864344891052"/>
          <c:w val="0.82216172760866957"/>
          <c:h val="0.6532361232623700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'Análise e reflexão'!$AB$11</c:f>
              <c:strCache>
                <c:ptCount val="1"/>
                <c:pt idx="0">
                  <c:v>Pontuação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reflexão'!$AC$11:$AN$11</c:f>
              <c:numCache>
                <c:formatCode>0%</c:formatCode>
                <c:ptCount val="12"/>
                <c:pt idx="0">
                  <c:v>0</c:v>
                </c:pt>
                <c:pt idx="1">
                  <c:v>0.22727272727272727</c:v>
                </c:pt>
                <c:pt idx="2">
                  <c:v>0</c:v>
                </c:pt>
                <c:pt idx="3">
                  <c:v>0</c:v>
                </c:pt>
                <c:pt idx="4">
                  <c:v>0.2857142857142857</c:v>
                </c:pt>
                <c:pt idx="5">
                  <c:v>0.26470588235294118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5938432"/>
        <c:axId val="115939968"/>
        <c:axId val="0"/>
      </c:bar3DChart>
      <c:catAx>
        <c:axId val="11593843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PT"/>
          </a:p>
        </c:txPr>
        <c:crossAx val="115939968"/>
        <c:crosses val="autoZero"/>
        <c:auto val="1"/>
        <c:lblAlgn val="ctr"/>
        <c:lblOffset val="100"/>
        <c:noMultiLvlLbl val="0"/>
      </c:catAx>
      <c:valAx>
        <c:axId val="11593996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5938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600"/>
          </a:pPr>
          <a:endParaRPr lang="pt-PT"/>
        </a:p>
      </c:tx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2275018755644113E-2"/>
          <c:y val="0.16144864344891052"/>
          <c:w val="0.80248959984689128"/>
          <c:h val="0.629042296260534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'Análise e reflexão'!$AB$12</c:f>
              <c:strCache>
                <c:ptCount val="1"/>
                <c:pt idx="0">
                  <c:v>Ortografia / acentuação / sinais auxiliares de escrita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reflexão'!$AC$12:$AN$12</c:f>
              <c:numCache>
                <c:formatCode>0%</c:formatCode>
                <c:ptCount val="12"/>
                <c:pt idx="0">
                  <c:v>0</c:v>
                </c:pt>
                <c:pt idx="1">
                  <c:v>0.27272727272727271</c:v>
                </c:pt>
                <c:pt idx="2">
                  <c:v>0</c:v>
                </c:pt>
                <c:pt idx="3">
                  <c:v>0.33333333333333331</c:v>
                </c:pt>
                <c:pt idx="4">
                  <c:v>0.2857142857142857</c:v>
                </c:pt>
                <c:pt idx="5">
                  <c:v>0.26470588235294118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5961216"/>
        <c:axId val="115967104"/>
        <c:axId val="0"/>
      </c:bar3DChart>
      <c:catAx>
        <c:axId val="11596121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PT"/>
          </a:p>
        </c:txPr>
        <c:crossAx val="115967104"/>
        <c:crosses val="autoZero"/>
        <c:auto val="1"/>
        <c:lblAlgn val="ctr"/>
        <c:lblOffset val="100"/>
        <c:noMultiLvlLbl val="0"/>
      </c:catAx>
      <c:valAx>
        <c:axId val="11596710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5961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600"/>
          </a:pPr>
          <a:endParaRPr lang="pt-PT"/>
        </a:p>
      </c:tx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2275018755644113E-2"/>
          <c:y val="0.16144864344891052"/>
          <c:w val="0.85932019115869518"/>
          <c:h val="0.6712485248968409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'Análise e reflexão'!#REF!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cat>
            <c:multiLvlStrRef>
              <c:f>'Análise e reflexão'!$AC$5:$AN$6</c:f>
              <c:multiLvlStrCache>
                <c:ptCount val="12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8">
                    <c:v>I</c:v>
                  </c:pt>
                  <c:pt idx="9">
                    <c:v>J</c:v>
                  </c:pt>
                  <c:pt idx="10">
                    <c:v>K</c:v>
                  </c:pt>
                  <c:pt idx="11">
                    <c:v>L</c:v>
                  </c:pt>
                </c:lvl>
                <c:lvl>
                  <c:pt idx="0">
                    <c:v>Manual</c:v>
                  </c:pt>
                </c:lvl>
              </c:multiLvlStrCache>
            </c:multiLvlStrRef>
          </c:cat>
          <c:val>
            <c:numRef>
              <c:f>'Análise e reflexão'!#REF!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5992448"/>
        <c:axId val="115993984"/>
        <c:axId val="0"/>
      </c:bar3DChart>
      <c:catAx>
        <c:axId val="11599244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PT"/>
          </a:p>
        </c:txPr>
        <c:crossAx val="115993984"/>
        <c:crosses val="autoZero"/>
        <c:auto val="1"/>
        <c:lblAlgn val="ctr"/>
        <c:lblOffset val="100"/>
        <c:noMultiLvlLbl val="0"/>
      </c:catAx>
      <c:valAx>
        <c:axId val="1159939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5992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3468839650857603E-2"/>
          <c:y val="0.17379192184310294"/>
          <c:w val="0.62241632586624351"/>
          <c:h val="0.79581911636045499"/>
        </c:manualLayout>
      </c:layout>
      <c:pie3DChart>
        <c:varyColors val="1"/>
        <c:ser>
          <c:idx val="0"/>
          <c:order val="0"/>
          <c:tx>
            <c:strRef>
              <c:f>'Revisão_avaliação '!$AJ$1:$AK$1</c:f>
              <c:strCache>
                <c:ptCount val="1"/>
                <c:pt idx="0">
                  <c:v>Distribuição dos resultados entre os manuais quanto à revisão e avaliação do texto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bg1">
                  <a:lumMod val="85000"/>
                </a:schemeClr>
              </a:solidFill>
            </c:spPr>
          </c:dPt>
          <c:dPt>
            <c:idx val="1"/>
            <c:bubble3D val="0"/>
            <c:spPr>
              <a:solidFill>
                <a:schemeClr val="bg1">
                  <a:lumMod val="50000"/>
                </a:schemeClr>
              </a:solidFill>
            </c:spPr>
          </c:dPt>
          <c:dLbls>
            <c:dLbl>
              <c:idx val="0"/>
              <c:spPr/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'Revisão_avaliação '!$AJ$3:$AJ$4</c:f>
              <c:strCache>
                <c:ptCount val="2"/>
                <c:pt idx="0">
                  <c:v>Durante o processo  de escrita </c:v>
                </c:pt>
                <c:pt idx="1">
                  <c:v> Após a conclusão do produto</c:v>
                </c:pt>
              </c:strCache>
            </c:strRef>
          </c:cat>
          <c:val>
            <c:numRef>
              <c:f>'Revisão_avaliação '!$AK$3:$AK$4</c:f>
              <c:numCache>
                <c:formatCode>General</c:formatCode>
                <c:ptCount val="2"/>
                <c:pt idx="0">
                  <c:v>1</c:v>
                </c:pt>
                <c:pt idx="1">
                  <c:v>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4160206718346255"/>
          <c:y val="0.34909521726450865"/>
          <c:w val="0.19638242894056848"/>
          <c:h val="0.32947142023913678"/>
        </c:manualLayout>
      </c:layout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Destinatários!$AC$3</c:f>
              <c:strCache>
                <c:ptCount val="1"/>
                <c:pt idx="0">
                  <c:v>Professor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Destinatários!$AB$5:$AB$16</c:f>
              <c:strCache>
                <c:ptCount val="12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</c:strCache>
            </c:strRef>
          </c:cat>
          <c:val>
            <c:numRef>
              <c:f>Destinatários!$AD$5:$AD$16</c:f>
              <c:numCache>
                <c:formatCode>0%</c:formatCode>
                <c:ptCount val="12"/>
                <c:pt idx="0">
                  <c:v>8.0168776371308023E-2</c:v>
                </c:pt>
                <c:pt idx="1">
                  <c:v>2.5316455696202531E-2</c:v>
                </c:pt>
                <c:pt idx="2">
                  <c:v>6.3291139240506333E-2</c:v>
                </c:pt>
                <c:pt idx="3">
                  <c:v>0.12236286919831224</c:v>
                </c:pt>
                <c:pt idx="4">
                  <c:v>7.1729957805907171E-2</c:v>
                </c:pt>
                <c:pt idx="5">
                  <c:v>0.10548523206751055</c:v>
                </c:pt>
                <c:pt idx="6">
                  <c:v>9.2827004219409287E-2</c:v>
                </c:pt>
                <c:pt idx="7">
                  <c:v>6.7510548523206745E-2</c:v>
                </c:pt>
                <c:pt idx="8">
                  <c:v>8.4388185654008435E-2</c:v>
                </c:pt>
                <c:pt idx="9">
                  <c:v>0.12236286919831224</c:v>
                </c:pt>
                <c:pt idx="10">
                  <c:v>0.11814345991561181</c:v>
                </c:pt>
                <c:pt idx="11">
                  <c:v>4.6413502109704644E-2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2123392"/>
        <c:axId val="102125568"/>
        <c:axId val="0"/>
      </c:bar3DChart>
      <c:catAx>
        <c:axId val="102123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Times New Roman" pitchFamily="18" charset="0"/>
                    <a:cs typeface="Times New Roman" pitchFamily="18" charset="0"/>
                  </a:defRPr>
                </a:pPr>
                <a:r>
                  <a:rPr lang="pt-PT">
                    <a:latin typeface="Times New Roman" pitchFamily="18" charset="0"/>
                    <a:cs typeface="Times New Roman" pitchFamily="18" charset="0"/>
                  </a:rPr>
                  <a:t>Manuais</a:t>
                </a:r>
              </a:p>
            </c:rich>
          </c:tx>
          <c:overlay val="0"/>
        </c:title>
        <c:majorTickMark val="out"/>
        <c:minorTickMark val="none"/>
        <c:tickLblPos val="nextTo"/>
        <c:crossAx val="102125568"/>
        <c:crosses val="autoZero"/>
        <c:auto val="1"/>
        <c:lblAlgn val="ctr"/>
        <c:lblOffset val="100"/>
        <c:noMultiLvlLbl val="0"/>
      </c:catAx>
      <c:valAx>
        <c:axId val="10212556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2123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600"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Destinatários!$BF$2</c:f>
              <c:strCache>
                <c:ptCount val="1"/>
                <c:pt idx="0">
                  <c:v>Atividades na totalidade dos manuais</c:v>
                </c:pt>
              </c:strCache>
            </c:strRef>
          </c:tx>
          <c:explosion val="25"/>
          <c:dLbls>
            <c:txPr>
              <a:bodyPr/>
              <a:lstStyle/>
              <a:p>
                <a:pPr>
                  <a:defRPr b="1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Destinatários!$BE$3:$BE$4</c:f>
              <c:strCache>
                <c:ptCount val="2"/>
                <c:pt idx="0">
                  <c:v> Internos à escola</c:v>
                </c:pt>
                <c:pt idx="1">
                  <c:v>Externos à escola</c:v>
                </c:pt>
              </c:strCache>
            </c:strRef>
          </c:cat>
          <c:val>
            <c:numRef>
              <c:f>Destinatários!$BF$3:$BF$4</c:f>
              <c:numCache>
                <c:formatCode>General</c:formatCode>
                <c:ptCount val="2"/>
                <c:pt idx="0">
                  <c:v>304</c:v>
                </c:pt>
                <c:pt idx="1">
                  <c:v>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  <c:txPr>
        <a:bodyPr/>
        <a:lstStyle/>
        <a:p>
          <a:pPr>
            <a:defRPr b="1"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Destinatários!$AB$20</c:f>
              <c:strCache>
                <c:ptCount val="1"/>
                <c:pt idx="0">
                  <c:v>Indicadores</c:v>
                </c:pt>
              </c:strCache>
            </c:strRef>
          </c:tx>
          <c:explosion val="25"/>
          <c:dLbls>
            <c:txPr>
              <a:bodyPr/>
              <a:lstStyle/>
              <a:p>
                <a:pPr>
                  <a:defRPr b="1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Destinatários!$AB$21:$AB$25</c:f>
              <c:strCache>
                <c:ptCount val="5"/>
                <c:pt idx="0">
                  <c:v>Professor</c:v>
                </c:pt>
                <c:pt idx="1">
                  <c:v>Turma</c:v>
                </c:pt>
                <c:pt idx="2">
                  <c:v>Comunidade escolar</c:v>
                </c:pt>
                <c:pt idx="3">
                  <c:v>Comunidade de residência </c:v>
                </c:pt>
                <c:pt idx="4">
                  <c:v>Comunidade de extra residência </c:v>
                </c:pt>
              </c:strCache>
            </c:strRef>
          </c:cat>
          <c:val>
            <c:numRef>
              <c:f>Destinatários!$AG$21:$AG$25</c:f>
              <c:numCache>
                <c:formatCode>General</c:formatCode>
                <c:ptCount val="5"/>
                <c:pt idx="0">
                  <c:v>237</c:v>
                </c:pt>
                <c:pt idx="1">
                  <c:v>54</c:v>
                </c:pt>
                <c:pt idx="2">
                  <c:v>13</c:v>
                </c:pt>
                <c:pt idx="3">
                  <c:v>28</c:v>
                </c:pt>
                <c:pt idx="4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'Suporte escrita'!$AV$2</c:f>
              <c:strCache>
                <c:ptCount val="1"/>
                <c:pt idx="0">
                  <c:v>Distribuição dos resultados na totalidade dos manuais quanto ao suporte de escrita</c:v>
                </c:pt>
              </c:strCache>
            </c:strRef>
          </c:tx>
          <c:explosion val="25"/>
          <c:dLbls>
            <c:txPr>
              <a:bodyPr/>
              <a:lstStyle/>
              <a:p>
                <a:pPr>
                  <a:defRPr b="1">
                    <a:latin typeface="Times New Roman" pitchFamily="18" charset="0"/>
                    <a:cs typeface="Times New Roman" pitchFamily="18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'Suporte escrita'!$AV$3:$AV$4</c:f>
              <c:strCache>
                <c:ptCount val="2"/>
                <c:pt idx="0">
                  <c:v>Em papel</c:v>
                </c:pt>
                <c:pt idx="1">
                  <c:v>Eletrónico</c:v>
                </c:pt>
              </c:strCache>
            </c:strRef>
          </c:cat>
          <c:val>
            <c:numRef>
              <c:f>'Suporte escrita'!$AW$3:$AW$4</c:f>
              <c:numCache>
                <c:formatCode>General</c:formatCode>
                <c:ptCount val="2"/>
                <c:pt idx="0">
                  <c:v>307</c:v>
                </c:pt>
                <c:pt idx="1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  <c:txPr>
        <a:bodyPr/>
        <a:lstStyle/>
        <a:p>
          <a:pPr>
            <a:defRPr b="1">
              <a:latin typeface="Times New Roman" pitchFamily="18" charset="0"/>
              <a:cs typeface="Times New Roman" pitchFamily="18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600"/>
          </a:pPr>
          <a:endParaRPr lang="pt-PT"/>
        </a:p>
      </c:tx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'Suporte escrita'!$AB$2</c:f>
              <c:strCache>
                <c:ptCount val="1"/>
                <c:pt idx="0">
                  <c:v>Distribuição dos resultados entre manuais quanto ao suporte de escrita em papel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'Suporte escrita'!$AB$5:$AB$17</c:f>
              <c:strCache>
                <c:ptCount val="13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  <c:pt idx="12">
                  <c:v>Totais</c:v>
                </c:pt>
              </c:strCache>
            </c:strRef>
          </c:cat>
          <c:val>
            <c:numRef>
              <c:f>'Suporte escrita'!$AD$5:$AD$16</c:f>
              <c:numCache>
                <c:formatCode>0%</c:formatCode>
                <c:ptCount val="12"/>
                <c:pt idx="0">
                  <c:v>9.1205211726384364E-2</c:v>
                </c:pt>
                <c:pt idx="1">
                  <c:v>8.143322475570032E-2</c:v>
                </c:pt>
                <c:pt idx="2">
                  <c:v>6.5146579804560262E-2</c:v>
                </c:pt>
                <c:pt idx="3">
                  <c:v>6.8403908794788276E-2</c:v>
                </c:pt>
                <c:pt idx="4">
                  <c:v>6.5146579804560262E-2</c:v>
                </c:pt>
                <c:pt idx="5">
                  <c:v>7.4918566775244305E-2</c:v>
                </c:pt>
                <c:pt idx="6">
                  <c:v>0.10423452768729642</c:v>
                </c:pt>
                <c:pt idx="7">
                  <c:v>7.1661237785016291E-2</c:v>
                </c:pt>
                <c:pt idx="8">
                  <c:v>7.4918566775244305E-2</c:v>
                </c:pt>
                <c:pt idx="9">
                  <c:v>0.15309446254071662</c:v>
                </c:pt>
                <c:pt idx="10">
                  <c:v>9.1205211726384364E-2</c:v>
                </c:pt>
                <c:pt idx="11">
                  <c:v>5.8631921824104233E-2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260160"/>
        <c:axId val="103261696"/>
        <c:axId val="0"/>
      </c:bar3DChart>
      <c:catAx>
        <c:axId val="103260160"/>
        <c:scaling>
          <c:orientation val="minMax"/>
        </c:scaling>
        <c:delete val="0"/>
        <c:axPos val="b"/>
        <c:majorTickMark val="out"/>
        <c:minorTickMark val="none"/>
        <c:tickLblPos val="nextTo"/>
        <c:crossAx val="103261696"/>
        <c:crosses val="autoZero"/>
        <c:auto val="1"/>
        <c:lblAlgn val="ctr"/>
        <c:lblOffset val="100"/>
        <c:noMultiLvlLbl val="0"/>
      </c:catAx>
      <c:valAx>
        <c:axId val="10326169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326016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b="1"/>
      </a:pPr>
      <a:endParaRPr lang="pt-P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3.xml"/><Relationship Id="rId3" Type="http://schemas.openxmlformats.org/officeDocument/2006/relationships/chart" Target="../charts/chart38.xml"/><Relationship Id="rId7" Type="http://schemas.openxmlformats.org/officeDocument/2006/relationships/chart" Target="../charts/chart42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6" Type="http://schemas.openxmlformats.org/officeDocument/2006/relationships/chart" Target="../charts/chart41.xml"/><Relationship Id="rId5" Type="http://schemas.openxmlformats.org/officeDocument/2006/relationships/chart" Target="../charts/chart40.xml"/><Relationship Id="rId4" Type="http://schemas.openxmlformats.org/officeDocument/2006/relationships/chart" Target="../charts/chart39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447675</xdr:colOff>
      <xdr:row>3</xdr:row>
      <xdr:rowOff>195262</xdr:rowOff>
    </xdr:from>
    <xdr:to>
      <xdr:col>40</xdr:col>
      <xdr:colOff>409575</xdr:colOff>
      <xdr:row>17</xdr:row>
      <xdr:rowOff>147637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490537</xdr:colOff>
      <xdr:row>8</xdr:row>
      <xdr:rowOff>42862</xdr:rowOff>
    </xdr:from>
    <xdr:to>
      <xdr:col>41</xdr:col>
      <xdr:colOff>314325</xdr:colOff>
      <xdr:row>16</xdr:row>
      <xdr:rowOff>76200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42861</xdr:colOff>
      <xdr:row>16</xdr:row>
      <xdr:rowOff>319087</xdr:rowOff>
    </xdr:from>
    <xdr:to>
      <xdr:col>37</xdr:col>
      <xdr:colOff>1809749</xdr:colOff>
      <xdr:row>39</xdr:row>
      <xdr:rowOff>95250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1428749</xdr:colOff>
      <xdr:row>9</xdr:row>
      <xdr:rowOff>276225</xdr:rowOff>
    </xdr:from>
    <xdr:to>
      <xdr:col>22</xdr:col>
      <xdr:colOff>142874</xdr:colOff>
      <xdr:row>26</xdr:row>
      <xdr:rowOff>95250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228600</xdr:colOff>
      <xdr:row>0</xdr:row>
      <xdr:rowOff>204787</xdr:rowOff>
    </xdr:from>
    <xdr:to>
      <xdr:col>45</xdr:col>
      <xdr:colOff>533400</xdr:colOff>
      <xdr:row>7</xdr:row>
      <xdr:rowOff>328612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200025</xdr:colOff>
      <xdr:row>17</xdr:row>
      <xdr:rowOff>128586</xdr:rowOff>
    </xdr:from>
    <xdr:to>
      <xdr:col>19</xdr:col>
      <xdr:colOff>152400</xdr:colOff>
      <xdr:row>35</xdr:row>
      <xdr:rowOff>133349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238125</xdr:colOff>
      <xdr:row>8</xdr:row>
      <xdr:rowOff>285750</xdr:rowOff>
    </xdr:from>
    <xdr:to>
      <xdr:col>45</xdr:col>
      <xdr:colOff>542925</xdr:colOff>
      <xdr:row>17</xdr:row>
      <xdr:rowOff>171450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600075</xdr:colOff>
      <xdr:row>3</xdr:row>
      <xdr:rowOff>138112</xdr:rowOff>
    </xdr:from>
    <xdr:to>
      <xdr:col>21</xdr:col>
      <xdr:colOff>104775</xdr:colOff>
      <xdr:row>17</xdr:row>
      <xdr:rowOff>33337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323850</xdr:colOff>
      <xdr:row>3</xdr:row>
      <xdr:rowOff>142875</xdr:rowOff>
    </xdr:from>
    <xdr:to>
      <xdr:col>29</xdr:col>
      <xdr:colOff>19050</xdr:colOff>
      <xdr:row>17</xdr:row>
      <xdr:rowOff>38100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342900</xdr:colOff>
      <xdr:row>18</xdr:row>
      <xdr:rowOff>19050</xdr:rowOff>
    </xdr:from>
    <xdr:to>
      <xdr:col>29</xdr:col>
      <xdr:colOff>228600</xdr:colOff>
      <xdr:row>32</xdr:row>
      <xdr:rowOff>95250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600075</xdr:colOff>
      <xdr:row>18</xdr:row>
      <xdr:rowOff>28575</xdr:rowOff>
    </xdr:from>
    <xdr:to>
      <xdr:col>21</xdr:col>
      <xdr:colOff>104775</xdr:colOff>
      <xdr:row>32</xdr:row>
      <xdr:rowOff>104775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9525</xdr:colOff>
      <xdr:row>33</xdr:row>
      <xdr:rowOff>28575</xdr:rowOff>
    </xdr:from>
    <xdr:to>
      <xdr:col>21</xdr:col>
      <xdr:colOff>123825</xdr:colOff>
      <xdr:row>47</xdr:row>
      <xdr:rowOff>104775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504825</xdr:colOff>
      <xdr:row>19</xdr:row>
      <xdr:rowOff>57150</xdr:rowOff>
    </xdr:from>
    <xdr:to>
      <xdr:col>9</xdr:col>
      <xdr:colOff>400050</xdr:colOff>
      <xdr:row>33</xdr:row>
      <xdr:rowOff>133350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476250</xdr:colOff>
      <xdr:row>34</xdr:row>
      <xdr:rowOff>133350</xdr:rowOff>
    </xdr:from>
    <xdr:to>
      <xdr:col>9</xdr:col>
      <xdr:colOff>323851</xdr:colOff>
      <xdr:row>50</xdr:row>
      <xdr:rowOff>38100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457200</xdr:colOff>
      <xdr:row>50</xdr:row>
      <xdr:rowOff>180975</xdr:rowOff>
    </xdr:from>
    <xdr:to>
      <xdr:col>9</xdr:col>
      <xdr:colOff>352425</xdr:colOff>
      <xdr:row>65</xdr:row>
      <xdr:rowOff>66675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476250</xdr:colOff>
      <xdr:row>66</xdr:row>
      <xdr:rowOff>0</xdr:rowOff>
    </xdr:from>
    <xdr:to>
      <xdr:col>9</xdr:col>
      <xdr:colOff>371475</xdr:colOff>
      <xdr:row>80</xdr:row>
      <xdr:rowOff>76200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10</xdr:col>
      <xdr:colOff>304800</xdr:colOff>
      <xdr:row>50</xdr:row>
      <xdr:rowOff>180975</xdr:rowOff>
    </xdr:from>
    <xdr:to>
      <xdr:col>18</xdr:col>
      <xdr:colOff>123825</xdr:colOff>
      <xdr:row>65</xdr:row>
      <xdr:rowOff>66675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508000</xdr:colOff>
      <xdr:row>5</xdr:row>
      <xdr:rowOff>252942</xdr:rowOff>
    </xdr:from>
    <xdr:to>
      <xdr:col>40</xdr:col>
      <xdr:colOff>52916</xdr:colOff>
      <xdr:row>17</xdr:row>
      <xdr:rowOff>84666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285751</xdr:colOff>
      <xdr:row>14</xdr:row>
      <xdr:rowOff>52387</xdr:rowOff>
    </xdr:from>
    <xdr:to>
      <xdr:col>20</xdr:col>
      <xdr:colOff>200025</xdr:colOff>
      <xdr:row>36</xdr:row>
      <xdr:rowOff>161925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380999</xdr:colOff>
      <xdr:row>13</xdr:row>
      <xdr:rowOff>119062</xdr:rowOff>
    </xdr:from>
    <xdr:to>
      <xdr:col>29</xdr:col>
      <xdr:colOff>466725</xdr:colOff>
      <xdr:row>31</xdr:row>
      <xdr:rowOff>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219075</xdr:colOff>
      <xdr:row>13</xdr:row>
      <xdr:rowOff>114300</xdr:rowOff>
    </xdr:from>
    <xdr:to>
      <xdr:col>41</xdr:col>
      <xdr:colOff>400051</xdr:colOff>
      <xdr:row>30</xdr:row>
      <xdr:rowOff>185738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371475</xdr:colOff>
      <xdr:row>32</xdr:row>
      <xdr:rowOff>0</xdr:rowOff>
    </xdr:from>
    <xdr:to>
      <xdr:col>29</xdr:col>
      <xdr:colOff>457201</xdr:colOff>
      <xdr:row>49</xdr:row>
      <xdr:rowOff>71438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30</xdr:col>
      <xdr:colOff>219075</xdr:colOff>
      <xdr:row>32</xdr:row>
      <xdr:rowOff>0</xdr:rowOff>
    </xdr:from>
    <xdr:to>
      <xdr:col>41</xdr:col>
      <xdr:colOff>400051</xdr:colOff>
      <xdr:row>49</xdr:row>
      <xdr:rowOff>71438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0</xdr:colOff>
      <xdr:row>51</xdr:row>
      <xdr:rowOff>0</xdr:rowOff>
    </xdr:from>
    <xdr:to>
      <xdr:col>29</xdr:col>
      <xdr:colOff>476251</xdr:colOff>
      <xdr:row>67</xdr:row>
      <xdr:rowOff>38100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31</xdr:col>
      <xdr:colOff>0</xdr:colOff>
      <xdr:row>51</xdr:row>
      <xdr:rowOff>0</xdr:rowOff>
    </xdr:from>
    <xdr:to>
      <xdr:col>42</xdr:col>
      <xdr:colOff>66676</xdr:colOff>
      <xdr:row>68</xdr:row>
      <xdr:rowOff>71438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21</xdr:col>
      <xdr:colOff>0</xdr:colOff>
      <xdr:row>70</xdr:row>
      <xdr:rowOff>0</xdr:rowOff>
    </xdr:from>
    <xdr:to>
      <xdr:col>29</xdr:col>
      <xdr:colOff>476251</xdr:colOff>
      <xdr:row>87</xdr:row>
      <xdr:rowOff>71438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171449</xdr:colOff>
      <xdr:row>5</xdr:row>
      <xdr:rowOff>23812</xdr:rowOff>
    </xdr:from>
    <xdr:to>
      <xdr:col>42</xdr:col>
      <xdr:colOff>85724</xdr:colOff>
      <xdr:row>24</xdr:row>
      <xdr:rowOff>142875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581024</xdr:colOff>
      <xdr:row>19</xdr:row>
      <xdr:rowOff>61910</xdr:rowOff>
    </xdr:from>
    <xdr:to>
      <xdr:col>55</xdr:col>
      <xdr:colOff>590549</xdr:colOff>
      <xdr:row>34</xdr:row>
      <xdr:rowOff>114299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64</xdr:row>
      <xdr:rowOff>0</xdr:rowOff>
    </xdr:from>
    <xdr:to>
      <xdr:col>19</xdr:col>
      <xdr:colOff>304799</xdr:colOff>
      <xdr:row>103</xdr:row>
      <xdr:rowOff>185739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56</xdr:col>
      <xdr:colOff>676275</xdr:colOff>
      <xdr:row>26</xdr:row>
      <xdr:rowOff>52386</xdr:rowOff>
    </xdr:from>
    <xdr:to>
      <xdr:col>74</xdr:col>
      <xdr:colOff>0</xdr:colOff>
      <xdr:row>59</xdr:row>
      <xdr:rowOff>9525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609599</xdr:colOff>
      <xdr:row>0</xdr:row>
      <xdr:rowOff>195262</xdr:rowOff>
    </xdr:from>
    <xdr:to>
      <xdr:col>48</xdr:col>
      <xdr:colOff>371474</xdr:colOff>
      <xdr:row>15</xdr:row>
      <xdr:rowOff>171450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58</xdr:col>
      <xdr:colOff>169333</xdr:colOff>
      <xdr:row>0</xdr:row>
      <xdr:rowOff>51857</xdr:rowOff>
    </xdr:from>
    <xdr:to>
      <xdr:col>64</xdr:col>
      <xdr:colOff>285750</xdr:colOff>
      <xdr:row>12</xdr:row>
      <xdr:rowOff>1057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52917</xdr:colOff>
      <xdr:row>17</xdr:row>
      <xdr:rowOff>189441</xdr:rowOff>
    </xdr:from>
    <xdr:to>
      <xdr:col>42</xdr:col>
      <xdr:colOff>222250</xdr:colOff>
      <xdr:row>32</xdr:row>
      <xdr:rowOff>32807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169333</xdr:colOff>
      <xdr:row>0</xdr:row>
      <xdr:rowOff>51857</xdr:rowOff>
    </xdr:from>
    <xdr:to>
      <xdr:col>55</xdr:col>
      <xdr:colOff>285750</xdr:colOff>
      <xdr:row>12</xdr:row>
      <xdr:rowOff>1057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95250</xdr:colOff>
      <xdr:row>0</xdr:row>
      <xdr:rowOff>104773</xdr:rowOff>
    </xdr:from>
    <xdr:to>
      <xdr:col>40</xdr:col>
      <xdr:colOff>137583</xdr:colOff>
      <xdr:row>22</xdr:row>
      <xdr:rowOff>116417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609599</xdr:colOff>
      <xdr:row>0</xdr:row>
      <xdr:rowOff>195262</xdr:rowOff>
    </xdr:from>
    <xdr:to>
      <xdr:col>39</xdr:col>
      <xdr:colOff>371474</xdr:colOff>
      <xdr:row>15</xdr:row>
      <xdr:rowOff>171450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49</xdr:col>
      <xdr:colOff>169333</xdr:colOff>
      <xdr:row>0</xdr:row>
      <xdr:rowOff>51857</xdr:rowOff>
    </xdr:from>
    <xdr:to>
      <xdr:col>55</xdr:col>
      <xdr:colOff>285750</xdr:colOff>
      <xdr:row>12</xdr:row>
      <xdr:rowOff>1057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169333</xdr:colOff>
      <xdr:row>0</xdr:row>
      <xdr:rowOff>51857</xdr:rowOff>
    </xdr:from>
    <xdr:to>
      <xdr:col>55</xdr:col>
      <xdr:colOff>285750</xdr:colOff>
      <xdr:row>10</xdr:row>
      <xdr:rowOff>21167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391583</xdr:colOff>
      <xdr:row>3</xdr:row>
      <xdr:rowOff>157692</xdr:rowOff>
    </xdr:from>
    <xdr:to>
      <xdr:col>39</xdr:col>
      <xdr:colOff>545040</xdr:colOff>
      <xdr:row>16</xdr:row>
      <xdr:rowOff>42334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169333</xdr:colOff>
      <xdr:row>0</xdr:row>
      <xdr:rowOff>51857</xdr:rowOff>
    </xdr:from>
    <xdr:to>
      <xdr:col>43</xdr:col>
      <xdr:colOff>285750</xdr:colOff>
      <xdr:row>12</xdr:row>
      <xdr:rowOff>1057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508000</xdr:colOff>
      <xdr:row>5</xdr:row>
      <xdr:rowOff>252942</xdr:rowOff>
    </xdr:from>
    <xdr:to>
      <xdr:col>40</xdr:col>
      <xdr:colOff>52916</xdr:colOff>
      <xdr:row>17</xdr:row>
      <xdr:rowOff>84666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50</xdr:row>
      <xdr:rowOff>180975</xdr:rowOff>
    </xdr:from>
    <xdr:to>
      <xdr:col>7</xdr:col>
      <xdr:colOff>352425</xdr:colOff>
      <xdr:row>65</xdr:row>
      <xdr:rowOff>66675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476250</xdr:colOff>
      <xdr:row>66</xdr:row>
      <xdr:rowOff>0</xdr:rowOff>
    </xdr:from>
    <xdr:to>
      <xdr:col>7</xdr:col>
      <xdr:colOff>371475</xdr:colOff>
      <xdr:row>80</xdr:row>
      <xdr:rowOff>76200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304800</xdr:colOff>
      <xdr:row>50</xdr:row>
      <xdr:rowOff>180975</xdr:rowOff>
    </xdr:from>
    <xdr:to>
      <xdr:col>14</xdr:col>
      <xdr:colOff>123825</xdr:colOff>
      <xdr:row>65</xdr:row>
      <xdr:rowOff>66675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8"/>
  <sheetViews>
    <sheetView topLeftCell="A4" zoomScale="50" zoomScaleNormal="50" workbookViewId="0">
      <selection activeCell="Y34" sqref="Y34"/>
    </sheetView>
  </sheetViews>
  <sheetFormatPr defaultRowHeight="15" x14ac:dyDescent="0.25"/>
  <cols>
    <col min="1" max="1" width="7.42578125" customWidth="1"/>
    <col min="2" max="2" width="10.5703125" customWidth="1"/>
    <col min="3" max="3" width="18.5703125" style="2" customWidth="1"/>
    <col min="4" max="4" width="23.7109375" style="3" customWidth="1"/>
    <col min="5" max="33" width="4.7109375" style="44" customWidth="1"/>
    <col min="34" max="34" width="12.5703125" customWidth="1"/>
    <col min="35" max="35" width="12.140625" customWidth="1"/>
    <col min="36" max="36" width="15.42578125" customWidth="1"/>
    <col min="37" max="37" width="12.5703125" customWidth="1"/>
  </cols>
  <sheetData>
    <row r="1" spans="2:37" ht="14.25" customHeight="1" thickBot="1" x14ac:dyDescent="0.3">
      <c r="B1" s="785" t="s">
        <v>0</v>
      </c>
      <c r="C1" s="786"/>
      <c r="D1" s="786"/>
      <c r="E1" s="786"/>
      <c r="F1" s="786"/>
      <c r="G1" s="786"/>
      <c r="H1" s="786"/>
      <c r="I1" s="786"/>
      <c r="J1" s="786"/>
      <c r="K1" s="786"/>
      <c r="L1" s="786"/>
      <c r="M1" s="786"/>
      <c r="N1" s="786"/>
      <c r="O1" s="786"/>
      <c r="P1" s="786"/>
      <c r="Q1" s="786"/>
      <c r="R1" s="786"/>
      <c r="S1" s="786"/>
      <c r="T1" s="786"/>
      <c r="U1" s="786"/>
      <c r="V1" s="786"/>
      <c r="W1" s="786"/>
      <c r="X1" s="786"/>
      <c r="Y1" s="786"/>
      <c r="Z1" s="786"/>
      <c r="AA1" s="786"/>
      <c r="AB1" s="786"/>
      <c r="AC1" s="786"/>
      <c r="AD1" s="786"/>
      <c r="AE1" s="786"/>
      <c r="AF1" s="786"/>
      <c r="AG1" s="786"/>
      <c r="AH1" s="786"/>
      <c r="AI1" s="786"/>
      <c r="AJ1" s="786"/>
      <c r="AK1" s="787"/>
    </row>
    <row r="2" spans="2:37" ht="18" customHeight="1" thickBot="1" x14ac:dyDescent="0.3">
      <c r="B2" s="788" t="s">
        <v>15</v>
      </c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  <c r="Q2" s="739"/>
      <c r="R2" s="739"/>
      <c r="S2" s="739"/>
      <c r="T2" s="739"/>
      <c r="U2" s="739"/>
      <c r="V2" s="739"/>
      <c r="W2" s="739"/>
      <c r="X2" s="739"/>
      <c r="Y2" s="739"/>
      <c r="Z2" s="739"/>
      <c r="AA2" s="739"/>
      <c r="AB2" s="739"/>
      <c r="AC2" s="739"/>
      <c r="AD2" s="739"/>
      <c r="AE2" s="739"/>
      <c r="AF2" s="739"/>
      <c r="AG2" s="739"/>
      <c r="AH2" s="739"/>
      <c r="AI2" s="739"/>
      <c r="AJ2" s="739"/>
      <c r="AK2" s="740"/>
    </row>
    <row r="3" spans="2:37" s="4" customFormat="1" ht="32.25" customHeight="1" thickBot="1" x14ac:dyDescent="0.3">
      <c r="B3" s="795" t="s">
        <v>1</v>
      </c>
      <c r="C3" s="795" t="s">
        <v>2</v>
      </c>
      <c r="D3" s="795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3" t="s">
        <v>7</v>
      </c>
      <c r="AD3" s="173" t="s">
        <v>7</v>
      </c>
      <c r="AE3" s="173" t="s">
        <v>7</v>
      </c>
      <c r="AF3" s="173" t="s">
        <v>7</v>
      </c>
      <c r="AG3" s="174" t="s">
        <v>7</v>
      </c>
      <c r="AH3" s="122" t="s">
        <v>103</v>
      </c>
      <c r="AI3" s="789" t="s">
        <v>120</v>
      </c>
      <c r="AJ3" s="791" t="s">
        <v>121</v>
      </c>
      <c r="AK3" s="793" t="s">
        <v>122</v>
      </c>
    </row>
    <row r="4" spans="2:37" ht="15.75" customHeight="1" thickBot="1" x14ac:dyDescent="0.3">
      <c r="B4" s="796"/>
      <c r="C4" s="796"/>
      <c r="D4" s="796"/>
      <c r="E4" s="175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7"/>
      <c r="AH4" s="123">
        <f>COUNTA(E4:AG4)</f>
        <v>0</v>
      </c>
      <c r="AI4" s="790"/>
      <c r="AJ4" s="792"/>
      <c r="AK4" s="794"/>
    </row>
    <row r="5" spans="2:37" s="1" customFormat="1" ht="36" customHeight="1" x14ac:dyDescent="0.25">
      <c r="B5" s="778" t="s">
        <v>12</v>
      </c>
      <c r="C5" s="765" t="s">
        <v>57</v>
      </c>
      <c r="D5" s="6" t="s">
        <v>58</v>
      </c>
      <c r="E5" s="48"/>
      <c r="F5" s="49"/>
      <c r="G5" s="49"/>
      <c r="H5" s="49"/>
      <c r="I5" s="49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62"/>
      <c r="AH5" s="124">
        <f>COUNTA(E5:AG5)</f>
        <v>0</v>
      </c>
      <c r="AI5" s="747">
        <f>SUM(AH5:AH6)</f>
        <v>0</v>
      </c>
      <c r="AJ5" s="767">
        <f>SUM(AI5)</f>
        <v>0</v>
      </c>
      <c r="AK5" s="747">
        <f>SUM(AJ5:AJ37)</f>
        <v>0</v>
      </c>
    </row>
    <row r="6" spans="2:37" s="1" customFormat="1" ht="36" customHeight="1" thickBot="1" x14ac:dyDescent="0.3">
      <c r="B6" s="783"/>
      <c r="C6" s="766"/>
      <c r="D6" s="11" t="s">
        <v>72</v>
      </c>
      <c r="E6" s="51"/>
      <c r="F6" s="52"/>
      <c r="G6" s="52"/>
      <c r="H6" s="52"/>
      <c r="I6" s="52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63"/>
      <c r="AH6" s="125">
        <f>COUNTA(E6:AG6)</f>
        <v>0</v>
      </c>
      <c r="AI6" s="749"/>
      <c r="AJ6" s="769"/>
      <c r="AK6" s="748"/>
    </row>
    <row r="7" spans="2:37" ht="22.5" customHeight="1" x14ac:dyDescent="0.25">
      <c r="B7" s="778" t="s">
        <v>81</v>
      </c>
      <c r="C7" s="765" t="s">
        <v>20</v>
      </c>
      <c r="D7" s="7" t="s">
        <v>32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64"/>
      <c r="AH7" s="124">
        <f t="shared" ref="AH7:AH37" si="0">COUNTA(E7:AG7)</f>
        <v>0</v>
      </c>
      <c r="AI7" s="747">
        <f>SUM(AH7:AH8)</f>
        <v>0</v>
      </c>
      <c r="AJ7" s="742">
        <f>SUM(AI7:AI26)</f>
        <v>0</v>
      </c>
      <c r="AK7" s="748"/>
    </row>
    <row r="8" spans="2:37" ht="44.25" customHeight="1" thickBot="1" x14ac:dyDescent="0.3">
      <c r="B8" s="779"/>
      <c r="C8" s="766"/>
      <c r="D8" s="23" t="s">
        <v>40</v>
      </c>
      <c r="E8" s="56"/>
      <c r="F8" s="53"/>
      <c r="G8" s="53"/>
      <c r="H8" s="53"/>
      <c r="I8" s="53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65"/>
      <c r="AH8" s="125">
        <f t="shared" si="0"/>
        <v>0</v>
      </c>
      <c r="AI8" s="749"/>
      <c r="AJ8" s="743"/>
      <c r="AK8" s="748"/>
    </row>
    <row r="9" spans="2:37" ht="24" customHeight="1" thickBot="1" x14ac:dyDescent="0.3">
      <c r="B9" s="779"/>
      <c r="C9" s="45" t="s">
        <v>35</v>
      </c>
      <c r="D9" s="20" t="s">
        <v>50</v>
      </c>
      <c r="E9" s="58"/>
      <c r="F9" s="59"/>
      <c r="G9" s="59"/>
      <c r="H9" s="59"/>
      <c r="I9" s="59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6"/>
      <c r="AH9" s="126">
        <f t="shared" si="0"/>
        <v>0</v>
      </c>
      <c r="AI9" s="136">
        <f>SUM(AH9)</f>
        <v>0</v>
      </c>
      <c r="AJ9" s="743"/>
      <c r="AK9" s="748"/>
    </row>
    <row r="10" spans="2:37" ht="27" customHeight="1" x14ac:dyDescent="0.25">
      <c r="B10" s="779"/>
      <c r="C10" s="765" t="s">
        <v>21</v>
      </c>
      <c r="D10" s="7" t="s">
        <v>22</v>
      </c>
      <c r="E10" s="54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62"/>
      <c r="AH10" s="124">
        <f t="shared" si="0"/>
        <v>0</v>
      </c>
      <c r="AI10" s="747">
        <f>SUM(AH10:AH12)</f>
        <v>0</v>
      </c>
      <c r="AJ10" s="743"/>
      <c r="AK10" s="748"/>
    </row>
    <row r="11" spans="2:37" ht="19.5" customHeight="1" x14ac:dyDescent="0.25">
      <c r="B11" s="779"/>
      <c r="C11" s="762"/>
      <c r="D11" s="8" t="s">
        <v>23</v>
      </c>
      <c r="E11" s="61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67"/>
      <c r="AH11" s="127">
        <f t="shared" si="0"/>
        <v>0</v>
      </c>
      <c r="AI11" s="748"/>
      <c r="AJ11" s="743"/>
      <c r="AK11" s="748"/>
    </row>
    <row r="12" spans="2:37" ht="20.25" customHeight="1" thickBot="1" x14ac:dyDescent="0.3">
      <c r="B12" s="779"/>
      <c r="C12" s="766"/>
      <c r="D12" s="23" t="s">
        <v>71</v>
      </c>
      <c r="E12" s="56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63"/>
      <c r="AH12" s="128">
        <f t="shared" si="0"/>
        <v>0</v>
      </c>
      <c r="AI12" s="749"/>
      <c r="AJ12" s="743"/>
      <c r="AK12" s="748"/>
    </row>
    <row r="13" spans="2:37" ht="19.5" customHeight="1" x14ac:dyDescent="0.25">
      <c r="B13" s="779"/>
      <c r="C13" s="765" t="s">
        <v>48</v>
      </c>
      <c r="D13" s="9" t="s">
        <v>24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62"/>
      <c r="AH13" s="129">
        <f t="shared" si="0"/>
        <v>0</v>
      </c>
      <c r="AI13" s="747">
        <f>SUM(AH13:AH14)</f>
        <v>0</v>
      </c>
      <c r="AJ13" s="743"/>
      <c r="AK13" s="748"/>
    </row>
    <row r="14" spans="2:37" ht="21" customHeight="1" thickBot="1" x14ac:dyDescent="0.3">
      <c r="B14" s="779"/>
      <c r="C14" s="766"/>
      <c r="D14" s="23" t="s">
        <v>25</v>
      </c>
      <c r="E14" s="56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63"/>
      <c r="AH14" s="128">
        <f t="shared" si="0"/>
        <v>0</v>
      </c>
      <c r="AI14" s="749"/>
      <c r="AJ14" s="743"/>
      <c r="AK14" s="748"/>
    </row>
    <row r="15" spans="2:37" ht="27.75" customHeight="1" x14ac:dyDescent="0.25">
      <c r="B15" s="779"/>
      <c r="C15" s="765" t="s">
        <v>41</v>
      </c>
      <c r="D15" s="9" t="s">
        <v>31</v>
      </c>
      <c r="E15" s="54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62"/>
      <c r="AH15" s="129">
        <f t="shared" si="0"/>
        <v>0</v>
      </c>
      <c r="AI15" s="747">
        <f>SUM(AH15:AH20)</f>
        <v>0</v>
      </c>
      <c r="AJ15" s="743"/>
      <c r="AK15" s="748"/>
    </row>
    <row r="16" spans="2:37" ht="39.75" customHeight="1" x14ac:dyDescent="0.25">
      <c r="B16" s="779"/>
      <c r="C16" s="762"/>
      <c r="D16" s="9" t="s">
        <v>74</v>
      </c>
      <c r="E16" s="61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67"/>
      <c r="AH16" s="127">
        <f t="shared" si="0"/>
        <v>0</v>
      </c>
      <c r="AI16" s="748"/>
      <c r="AJ16" s="743"/>
      <c r="AK16" s="748"/>
    </row>
    <row r="17" spans="2:37" ht="24.75" customHeight="1" x14ac:dyDescent="0.25">
      <c r="B17" s="779"/>
      <c r="C17" s="762"/>
      <c r="D17" s="7" t="s">
        <v>160</v>
      </c>
      <c r="E17" s="61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67"/>
      <c r="AH17" s="127">
        <f t="shared" si="0"/>
        <v>0</v>
      </c>
      <c r="AI17" s="748"/>
      <c r="AJ17" s="743"/>
      <c r="AK17" s="748"/>
    </row>
    <row r="18" spans="2:37" ht="27" customHeight="1" x14ac:dyDescent="0.25">
      <c r="B18" s="779"/>
      <c r="C18" s="762"/>
      <c r="D18" s="8" t="s">
        <v>136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67"/>
      <c r="AH18" s="127">
        <f t="shared" si="0"/>
        <v>0</v>
      </c>
      <c r="AI18" s="748"/>
      <c r="AJ18" s="743"/>
      <c r="AK18" s="748"/>
    </row>
    <row r="19" spans="2:37" ht="21" customHeight="1" x14ac:dyDescent="0.25">
      <c r="B19" s="779"/>
      <c r="C19" s="762"/>
      <c r="D19" s="21" t="s">
        <v>38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67"/>
      <c r="AH19" s="127">
        <f t="shared" si="0"/>
        <v>0</v>
      </c>
      <c r="AI19" s="748"/>
      <c r="AJ19" s="743"/>
      <c r="AK19" s="748"/>
    </row>
    <row r="20" spans="2:37" ht="21" customHeight="1" thickBot="1" x14ac:dyDescent="0.3">
      <c r="B20" s="779"/>
      <c r="C20" s="766"/>
      <c r="D20" s="23" t="s">
        <v>42</v>
      </c>
      <c r="E20" s="56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63"/>
      <c r="AH20" s="125">
        <f t="shared" si="0"/>
        <v>0</v>
      </c>
      <c r="AI20" s="749"/>
      <c r="AJ20" s="743"/>
      <c r="AK20" s="748"/>
    </row>
    <row r="21" spans="2:37" ht="21" customHeight="1" x14ac:dyDescent="0.25">
      <c r="B21" s="779"/>
      <c r="C21" s="765" t="s">
        <v>26</v>
      </c>
      <c r="D21" s="24" t="s">
        <v>27</v>
      </c>
      <c r="E21" s="47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68"/>
      <c r="AH21" s="124">
        <f t="shared" si="0"/>
        <v>0</v>
      </c>
      <c r="AI21" s="747">
        <f>SUM(AH21:AH23)</f>
        <v>0</v>
      </c>
      <c r="AJ21" s="743"/>
      <c r="AK21" s="748"/>
    </row>
    <row r="22" spans="2:37" ht="22.5" customHeight="1" x14ac:dyDescent="0.25">
      <c r="B22" s="779"/>
      <c r="C22" s="762"/>
      <c r="D22" s="22" t="s">
        <v>127</v>
      </c>
      <c r="E22" s="29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67"/>
      <c r="AH22" s="127">
        <f t="shared" si="0"/>
        <v>0</v>
      </c>
      <c r="AI22" s="748"/>
      <c r="AJ22" s="743"/>
      <c r="AK22" s="748"/>
    </row>
    <row r="23" spans="2:37" ht="21.75" customHeight="1" thickBot="1" x14ac:dyDescent="0.3">
      <c r="B23" s="779"/>
      <c r="C23" s="784"/>
      <c r="D23" s="25" t="s">
        <v>34</v>
      </c>
      <c r="E23" s="29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67"/>
      <c r="AH23" s="128">
        <f t="shared" si="0"/>
        <v>0</v>
      </c>
      <c r="AI23" s="749"/>
      <c r="AJ23" s="743"/>
      <c r="AK23" s="748"/>
    </row>
    <row r="24" spans="2:37" ht="22.5" customHeight="1" x14ac:dyDescent="0.25">
      <c r="B24" s="779"/>
      <c r="C24" s="780" t="s">
        <v>128</v>
      </c>
      <c r="D24" s="8" t="s">
        <v>30</v>
      </c>
      <c r="E24" s="54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75"/>
      <c r="AH24" s="124">
        <f t="shared" si="0"/>
        <v>0</v>
      </c>
      <c r="AI24" s="747">
        <f>SUM(AH24:AH26)</f>
        <v>0</v>
      </c>
      <c r="AJ24" s="743"/>
      <c r="AK24" s="748"/>
    </row>
    <row r="25" spans="2:37" ht="20.25" customHeight="1" x14ac:dyDescent="0.25">
      <c r="B25" s="779"/>
      <c r="C25" s="762"/>
      <c r="D25" s="8" t="s">
        <v>19</v>
      </c>
      <c r="E25" s="61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77"/>
      <c r="AH25" s="127">
        <f t="shared" si="0"/>
        <v>0</v>
      </c>
      <c r="AI25" s="748"/>
      <c r="AJ25" s="743"/>
      <c r="AK25" s="748"/>
    </row>
    <row r="26" spans="2:37" ht="20.25" customHeight="1" thickBot="1" x14ac:dyDescent="0.3">
      <c r="B26" s="779"/>
      <c r="C26" s="762"/>
      <c r="D26" s="46" t="s">
        <v>29</v>
      </c>
      <c r="E26" s="61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77"/>
      <c r="AH26" s="127">
        <f t="shared" si="0"/>
        <v>0</v>
      </c>
      <c r="AI26" s="748"/>
      <c r="AJ26" s="743"/>
      <c r="AK26" s="748"/>
    </row>
    <row r="27" spans="2:37" ht="21.75" customHeight="1" x14ac:dyDescent="0.25">
      <c r="B27" s="763" t="s">
        <v>4</v>
      </c>
      <c r="C27" s="765" t="s">
        <v>5</v>
      </c>
      <c r="D27" s="6" t="s">
        <v>8</v>
      </c>
      <c r="E27" s="71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0"/>
      <c r="Z27" s="50"/>
      <c r="AA27" s="50"/>
      <c r="AB27" s="50"/>
      <c r="AC27" s="50"/>
      <c r="AD27" s="50"/>
      <c r="AE27" s="50"/>
      <c r="AF27" s="50"/>
      <c r="AG27" s="75"/>
      <c r="AH27" s="124">
        <f t="shared" si="0"/>
        <v>0</v>
      </c>
      <c r="AI27" s="747">
        <f>SUM(AH27:AH29)</f>
        <v>0</v>
      </c>
      <c r="AJ27" s="767">
        <f>SUM(AI27:AI31)</f>
        <v>0</v>
      </c>
      <c r="AK27" s="748"/>
    </row>
    <row r="28" spans="2:37" ht="25.5" customHeight="1" x14ac:dyDescent="0.25">
      <c r="B28" s="755"/>
      <c r="C28" s="762"/>
      <c r="D28" s="96" t="s">
        <v>9</v>
      </c>
      <c r="E28" s="37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76"/>
      <c r="AH28" s="127">
        <f t="shared" si="0"/>
        <v>0</v>
      </c>
      <c r="AI28" s="748"/>
      <c r="AJ28" s="768"/>
      <c r="AK28" s="748"/>
    </row>
    <row r="29" spans="2:37" ht="27.75" customHeight="1" thickBot="1" x14ac:dyDescent="0.3">
      <c r="B29" s="755"/>
      <c r="C29" s="766"/>
      <c r="D29" s="11" t="s">
        <v>36</v>
      </c>
      <c r="E29" s="72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74"/>
      <c r="AH29" s="128">
        <f t="shared" si="0"/>
        <v>0</v>
      </c>
      <c r="AI29" s="749"/>
      <c r="AJ29" s="768"/>
      <c r="AK29" s="748"/>
    </row>
    <row r="30" spans="2:37" ht="39" customHeight="1" x14ac:dyDescent="0.25">
      <c r="B30" s="755"/>
      <c r="C30" s="765" t="s">
        <v>11</v>
      </c>
      <c r="D30" s="96" t="s">
        <v>83</v>
      </c>
      <c r="E30" s="71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73"/>
      <c r="AH30" s="124">
        <f t="shared" si="0"/>
        <v>0</v>
      </c>
      <c r="AI30" s="747">
        <f>SUM(AH30:AH31)</f>
        <v>0</v>
      </c>
      <c r="AJ30" s="768"/>
      <c r="AK30" s="748"/>
    </row>
    <row r="31" spans="2:37" ht="39.75" customHeight="1" thickBot="1" x14ac:dyDescent="0.3">
      <c r="B31" s="764"/>
      <c r="C31" s="766"/>
      <c r="D31" s="11" t="s">
        <v>49</v>
      </c>
      <c r="E31" s="72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74"/>
      <c r="AH31" s="123">
        <f t="shared" si="0"/>
        <v>0</v>
      </c>
      <c r="AI31" s="749"/>
      <c r="AJ31" s="769"/>
      <c r="AK31" s="748"/>
    </row>
    <row r="32" spans="2:37" ht="24.75" customHeight="1" x14ac:dyDescent="0.25">
      <c r="B32" s="763" t="s">
        <v>140</v>
      </c>
      <c r="C32" s="774" t="s">
        <v>141</v>
      </c>
      <c r="D32" s="775"/>
      <c r="E32" s="71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73"/>
      <c r="AH32" s="124">
        <f t="shared" si="0"/>
        <v>0</v>
      </c>
      <c r="AI32" s="747">
        <f>SUM(AH32:AH33)</f>
        <v>0</v>
      </c>
      <c r="AJ32" s="767">
        <f>SUM(AI32:AI33)</f>
        <v>0</v>
      </c>
      <c r="AK32" s="748"/>
    </row>
    <row r="33" spans="2:37" ht="27" customHeight="1" thickBot="1" x14ac:dyDescent="0.3">
      <c r="B33" s="764"/>
      <c r="C33" s="781" t="s">
        <v>162</v>
      </c>
      <c r="D33" s="782"/>
      <c r="E33" s="182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4"/>
      <c r="AH33" s="123">
        <f t="shared" si="0"/>
        <v>0</v>
      </c>
      <c r="AI33" s="749"/>
      <c r="AJ33" s="768"/>
      <c r="AK33" s="748"/>
    </row>
    <row r="34" spans="2:37" ht="36" customHeight="1" x14ac:dyDescent="0.25">
      <c r="B34" s="763" t="s">
        <v>161</v>
      </c>
      <c r="C34" s="774" t="s">
        <v>164</v>
      </c>
      <c r="D34" s="775"/>
      <c r="E34" s="71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64"/>
      <c r="AH34" s="124">
        <f t="shared" si="0"/>
        <v>0</v>
      </c>
      <c r="AI34" s="747">
        <f>SUM(AH34:AH35)</f>
        <v>0</v>
      </c>
      <c r="AJ34" s="767">
        <f>SUM(AI34:AI35)</f>
        <v>0</v>
      </c>
      <c r="AK34" s="748"/>
    </row>
    <row r="35" spans="2:37" ht="29.25" customHeight="1" thickBot="1" x14ac:dyDescent="0.3">
      <c r="B35" s="755"/>
      <c r="C35" s="776" t="s">
        <v>163</v>
      </c>
      <c r="D35" s="777"/>
      <c r="E35" s="182"/>
      <c r="F35" s="183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83"/>
      <c r="Z35" s="183"/>
      <c r="AA35" s="183"/>
      <c r="AB35" s="183"/>
      <c r="AC35" s="183"/>
      <c r="AD35" s="183"/>
      <c r="AE35" s="183"/>
      <c r="AF35" s="183"/>
      <c r="AG35" s="184"/>
      <c r="AH35" s="123">
        <f t="shared" si="0"/>
        <v>0</v>
      </c>
      <c r="AI35" s="749"/>
      <c r="AJ35" s="768"/>
      <c r="AK35" s="748"/>
    </row>
    <row r="36" spans="2:37" ht="27" customHeight="1" x14ac:dyDescent="0.25">
      <c r="B36" s="763" t="s">
        <v>142</v>
      </c>
      <c r="C36" s="770" t="s">
        <v>143</v>
      </c>
      <c r="D36" s="771"/>
      <c r="E36" s="120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0"/>
      <c r="Z36" s="50"/>
      <c r="AA36" s="50"/>
      <c r="AB36" s="50"/>
      <c r="AC36" s="50"/>
      <c r="AD36" s="50"/>
      <c r="AE36" s="50"/>
      <c r="AF36" s="50"/>
      <c r="AG36" s="62"/>
      <c r="AH36" s="124">
        <f t="shared" si="0"/>
        <v>0</v>
      </c>
      <c r="AI36" s="747">
        <f>SUM(AH36:AH37)</f>
        <v>0</v>
      </c>
      <c r="AJ36" s="767">
        <f>SUM(AI36)</f>
        <v>0</v>
      </c>
      <c r="AK36" s="748"/>
    </row>
    <row r="37" spans="2:37" ht="30.75" customHeight="1" thickBot="1" x14ac:dyDescent="0.3">
      <c r="B37" s="764"/>
      <c r="C37" s="772" t="s">
        <v>144</v>
      </c>
      <c r="D37" s="773"/>
      <c r="E37" s="121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65"/>
      <c r="AH37" s="128">
        <f t="shared" si="0"/>
        <v>0</v>
      </c>
      <c r="AI37" s="749"/>
      <c r="AJ37" s="769"/>
      <c r="AK37" s="749"/>
    </row>
    <row r="38" spans="2:37" ht="20.25" customHeight="1" thickBot="1" x14ac:dyDescent="0.3">
      <c r="B38" s="732" t="s">
        <v>134</v>
      </c>
      <c r="C38" s="733"/>
      <c r="D38" s="733"/>
      <c r="E38" s="159">
        <f>COUNTA(E5:E37)</f>
        <v>0</v>
      </c>
      <c r="F38" s="160">
        <f t="shared" ref="F38:AG38" si="1">COUNTA(F5:F37)</f>
        <v>0</v>
      </c>
      <c r="G38" s="160">
        <f t="shared" si="1"/>
        <v>0</v>
      </c>
      <c r="H38" s="160">
        <f t="shared" si="1"/>
        <v>0</v>
      </c>
      <c r="I38" s="160">
        <f t="shared" si="1"/>
        <v>0</v>
      </c>
      <c r="J38" s="160">
        <f t="shared" si="1"/>
        <v>0</v>
      </c>
      <c r="K38" s="160">
        <f t="shared" si="1"/>
        <v>0</v>
      </c>
      <c r="L38" s="160">
        <f t="shared" si="1"/>
        <v>0</v>
      </c>
      <c r="M38" s="160">
        <f t="shared" si="1"/>
        <v>0</v>
      </c>
      <c r="N38" s="160">
        <f t="shared" si="1"/>
        <v>0</v>
      </c>
      <c r="O38" s="160">
        <f t="shared" si="1"/>
        <v>0</v>
      </c>
      <c r="P38" s="160">
        <f t="shared" si="1"/>
        <v>0</v>
      </c>
      <c r="Q38" s="160">
        <f t="shared" si="1"/>
        <v>0</v>
      </c>
      <c r="R38" s="160">
        <f t="shared" si="1"/>
        <v>0</v>
      </c>
      <c r="S38" s="160">
        <f t="shared" si="1"/>
        <v>0</v>
      </c>
      <c r="T38" s="160">
        <f t="shared" si="1"/>
        <v>0</v>
      </c>
      <c r="U38" s="160">
        <f t="shared" si="1"/>
        <v>0</v>
      </c>
      <c r="V38" s="160">
        <f t="shared" si="1"/>
        <v>0</v>
      </c>
      <c r="W38" s="160">
        <f t="shared" si="1"/>
        <v>0</v>
      </c>
      <c r="X38" s="160">
        <f t="shared" si="1"/>
        <v>0</v>
      </c>
      <c r="Y38" s="160">
        <f t="shared" si="1"/>
        <v>0</v>
      </c>
      <c r="Z38" s="160">
        <f t="shared" si="1"/>
        <v>0</v>
      </c>
      <c r="AA38" s="160">
        <f t="shared" si="1"/>
        <v>0</v>
      </c>
      <c r="AB38" s="160">
        <f t="shared" si="1"/>
        <v>0</v>
      </c>
      <c r="AC38" s="160">
        <f t="shared" si="1"/>
        <v>0</v>
      </c>
      <c r="AD38" s="160">
        <f t="shared" si="1"/>
        <v>0</v>
      </c>
      <c r="AE38" s="160">
        <f t="shared" si="1"/>
        <v>0</v>
      </c>
      <c r="AF38" s="160">
        <f t="shared" si="1"/>
        <v>0</v>
      </c>
      <c r="AG38" s="161">
        <f t="shared" si="1"/>
        <v>0</v>
      </c>
      <c r="AH38" s="752">
        <f>SUM(AH5:AH37)</f>
        <v>0</v>
      </c>
      <c r="AI38" s="753"/>
      <c r="AJ38" s="753"/>
      <c r="AK38" s="754"/>
    </row>
    <row r="39" spans="2:37" ht="29.25" customHeight="1" thickBot="1" x14ac:dyDescent="0.3">
      <c r="B39" s="737" t="s">
        <v>75</v>
      </c>
      <c r="C39" s="738"/>
      <c r="D39" s="738"/>
      <c r="E39" s="739"/>
      <c r="F39" s="739"/>
      <c r="G39" s="739"/>
      <c r="H39" s="739"/>
      <c r="I39" s="739"/>
      <c r="J39" s="739"/>
      <c r="K39" s="739"/>
      <c r="L39" s="739"/>
      <c r="M39" s="739"/>
      <c r="N39" s="739"/>
      <c r="O39" s="739"/>
      <c r="P39" s="739"/>
      <c r="Q39" s="739"/>
      <c r="R39" s="739"/>
      <c r="S39" s="739"/>
      <c r="T39" s="739"/>
      <c r="U39" s="739"/>
      <c r="V39" s="739"/>
      <c r="W39" s="739"/>
      <c r="X39" s="739"/>
      <c r="Y39" s="739"/>
      <c r="Z39" s="739"/>
      <c r="AA39" s="739"/>
      <c r="AB39" s="739"/>
      <c r="AC39" s="739"/>
      <c r="AD39" s="739"/>
      <c r="AE39" s="739"/>
      <c r="AF39" s="739"/>
      <c r="AG39" s="739"/>
      <c r="AH39" s="122" t="s">
        <v>103</v>
      </c>
      <c r="AI39" s="137" t="s">
        <v>104</v>
      </c>
      <c r="AJ39" s="199" t="s">
        <v>121</v>
      </c>
      <c r="AK39" s="142" t="s">
        <v>122</v>
      </c>
    </row>
    <row r="40" spans="2:37" ht="36.75" customHeight="1" thickBot="1" x14ac:dyDescent="0.3">
      <c r="B40" s="755" t="s">
        <v>46</v>
      </c>
      <c r="C40" s="196" t="s">
        <v>59</v>
      </c>
      <c r="D40" s="196" t="s">
        <v>60</v>
      </c>
      <c r="E40" s="79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59"/>
      <c r="Z40" s="59"/>
      <c r="AA40" s="59"/>
      <c r="AB40" s="80"/>
      <c r="AC40" s="59"/>
      <c r="AD40" s="80"/>
      <c r="AE40" s="80"/>
      <c r="AF40" s="80"/>
      <c r="AG40" s="59"/>
      <c r="AH40" s="198">
        <f>COUNTA(E40:AG40)</f>
        <v>0</v>
      </c>
      <c r="AI40" s="197">
        <f>SUM(AH40)</f>
        <v>0</v>
      </c>
      <c r="AJ40" s="756">
        <f>SUM(AI40:AI45)</f>
        <v>0</v>
      </c>
      <c r="AK40" s="759">
        <f>SUM(AJ40:AJ50)</f>
        <v>0</v>
      </c>
    </row>
    <row r="41" spans="2:37" ht="21" customHeight="1" x14ac:dyDescent="0.25">
      <c r="B41" s="755"/>
      <c r="C41" s="762" t="s">
        <v>47</v>
      </c>
      <c r="D41" s="101" t="s">
        <v>45</v>
      </c>
      <c r="E41" s="71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64"/>
      <c r="AH41" s="131">
        <f t="shared" ref="AH41:AH50" si="2">COUNTA(E41:AG41)</f>
        <v>0</v>
      </c>
      <c r="AI41" s="747">
        <f>SUM(AH41:AH45)</f>
        <v>0</v>
      </c>
      <c r="AJ41" s="757"/>
      <c r="AK41" s="760"/>
    </row>
    <row r="42" spans="2:37" ht="19.5" customHeight="1" x14ac:dyDescent="0.25">
      <c r="B42" s="755"/>
      <c r="C42" s="762"/>
      <c r="D42" s="10" t="s">
        <v>13</v>
      </c>
      <c r="E42" s="37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69"/>
      <c r="AH42" s="132">
        <f t="shared" si="2"/>
        <v>0</v>
      </c>
      <c r="AI42" s="748"/>
      <c r="AJ42" s="757"/>
      <c r="AK42" s="760"/>
    </row>
    <row r="43" spans="2:37" ht="21.75" customHeight="1" x14ac:dyDescent="0.25">
      <c r="B43" s="755"/>
      <c r="C43" s="762"/>
      <c r="D43" s="10" t="s">
        <v>43</v>
      </c>
      <c r="E43" s="37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69"/>
      <c r="AH43" s="132">
        <f t="shared" si="2"/>
        <v>0</v>
      </c>
      <c r="AI43" s="748"/>
      <c r="AJ43" s="757"/>
      <c r="AK43" s="760"/>
    </row>
    <row r="44" spans="2:37" ht="21.75" customHeight="1" x14ac:dyDescent="0.25">
      <c r="B44" s="755"/>
      <c r="C44" s="762"/>
      <c r="D44" s="10" t="s">
        <v>44</v>
      </c>
      <c r="E44" s="37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69"/>
      <c r="AH44" s="132">
        <f t="shared" si="2"/>
        <v>0</v>
      </c>
      <c r="AI44" s="748"/>
      <c r="AJ44" s="757"/>
      <c r="AK44" s="760"/>
    </row>
    <row r="45" spans="2:37" ht="21.75" customHeight="1" thickBot="1" x14ac:dyDescent="0.3">
      <c r="B45" s="755"/>
      <c r="C45" s="762"/>
      <c r="D45" s="10" t="s">
        <v>14</v>
      </c>
      <c r="E45" s="72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65"/>
      <c r="AH45" s="133">
        <f t="shared" si="2"/>
        <v>0</v>
      </c>
      <c r="AI45" s="749"/>
      <c r="AJ45" s="758"/>
      <c r="AK45" s="760"/>
    </row>
    <row r="46" spans="2:37" ht="37.5" customHeight="1" x14ac:dyDescent="0.25">
      <c r="B46" s="763" t="s">
        <v>52</v>
      </c>
      <c r="C46" s="765" t="s">
        <v>86</v>
      </c>
      <c r="D46" s="6" t="s">
        <v>87</v>
      </c>
      <c r="E46" s="71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64"/>
      <c r="AH46" s="131">
        <f t="shared" si="2"/>
        <v>0</v>
      </c>
      <c r="AI46" s="747">
        <f>SUM(AH46:AH48)</f>
        <v>0</v>
      </c>
      <c r="AJ46" s="767">
        <f>SUM(AI46)</f>
        <v>0</v>
      </c>
      <c r="AK46" s="760"/>
    </row>
    <row r="47" spans="2:37" ht="36.75" customHeight="1" x14ac:dyDescent="0.25">
      <c r="B47" s="755"/>
      <c r="C47" s="762"/>
      <c r="D47" s="100" t="s">
        <v>88</v>
      </c>
      <c r="E47" s="37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69"/>
      <c r="AH47" s="132">
        <f t="shared" si="2"/>
        <v>0</v>
      </c>
      <c r="AI47" s="748"/>
      <c r="AJ47" s="768"/>
      <c r="AK47" s="760"/>
    </row>
    <row r="48" spans="2:37" ht="28.5" customHeight="1" thickBot="1" x14ac:dyDescent="0.3">
      <c r="B48" s="764"/>
      <c r="C48" s="766"/>
      <c r="D48" s="11" t="s">
        <v>89</v>
      </c>
      <c r="E48" s="72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65"/>
      <c r="AH48" s="134">
        <f t="shared" si="2"/>
        <v>0</v>
      </c>
      <c r="AI48" s="749"/>
      <c r="AJ48" s="769"/>
      <c r="AK48" s="760"/>
    </row>
    <row r="49" spans="1:37" ht="39.75" customHeight="1" x14ac:dyDescent="0.25">
      <c r="B49" s="755" t="s">
        <v>146</v>
      </c>
      <c r="C49" s="762" t="s">
        <v>167</v>
      </c>
      <c r="D49" s="101" t="s">
        <v>165</v>
      </c>
      <c r="E49" s="119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81"/>
      <c r="AH49" s="131">
        <f t="shared" si="2"/>
        <v>0</v>
      </c>
      <c r="AI49" s="748">
        <f>SUM(AH49:AH50)</f>
        <v>0</v>
      </c>
      <c r="AJ49" s="742">
        <f>SUM(AI49)</f>
        <v>0</v>
      </c>
      <c r="AK49" s="760"/>
    </row>
    <row r="50" spans="1:37" ht="48.75" customHeight="1" thickBot="1" x14ac:dyDescent="0.3">
      <c r="B50" s="764"/>
      <c r="C50" s="766"/>
      <c r="D50" s="102" t="s">
        <v>166</v>
      </c>
      <c r="E50" s="158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70"/>
      <c r="AH50" s="134">
        <f t="shared" si="2"/>
        <v>0</v>
      </c>
      <c r="AI50" s="749"/>
      <c r="AJ50" s="744"/>
      <c r="AK50" s="761"/>
    </row>
    <row r="51" spans="1:37" ht="21" customHeight="1" thickBot="1" x14ac:dyDescent="0.3">
      <c r="B51" s="732" t="s">
        <v>134</v>
      </c>
      <c r="C51" s="733"/>
      <c r="D51" s="733"/>
      <c r="E51" s="162">
        <f t="shared" ref="E51:AG51" si="3">COUNTA(E40:E50)</f>
        <v>0</v>
      </c>
      <c r="F51" s="163">
        <f t="shared" si="3"/>
        <v>0</v>
      </c>
      <c r="G51" s="163">
        <f t="shared" si="3"/>
        <v>0</v>
      </c>
      <c r="H51" s="163">
        <f t="shared" si="3"/>
        <v>0</v>
      </c>
      <c r="I51" s="163">
        <f t="shared" si="3"/>
        <v>0</v>
      </c>
      <c r="J51" s="163">
        <f t="shared" si="3"/>
        <v>0</v>
      </c>
      <c r="K51" s="163">
        <f t="shared" si="3"/>
        <v>0</v>
      </c>
      <c r="L51" s="163">
        <f t="shared" si="3"/>
        <v>0</v>
      </c>
      <c r="M51" s="163">
        <f t="shared" si="3"/>
        <v>0</v>
      </c>
      <c r="N51" s="163">
        <f t="shared" si="3"/>
        <v>0</v>
      </c>
      <c r="O51" s="163">
        <f t="shared" si="3"/>
        <v>0</v>
      </c>
      <c r="P51" s="163">
        <f t="shared" si="3"/>
        <v>0</v>
      </c>
      <c r="Q51" s="163">
        <f t="shared" si="3"/>
        <v>0</v>
      </c>
      <c r="R51" s="163">
        <f t="shared" si="3"/>
        <v>0</v>
      </c>
      <c r="S51" s="163">
        <f t="shared" si="3"/>
        <v>0</v>
      </c>
      <c r="T51" s="163">
        <f t="shared" si="3"/>
        <v>0</v>
      </c>
      <c r="U51" s="163">
        <f t="shared" si="3"/>
        <v>0</v>
      </c>
      <c r="V51" s="163">
        <f t="shared" si="3"/>
        <v>0</v>
      </c>
      <c r="W51" s="163">
        <f t="shared" si="3"/>
        <v>0</v>
      </c>
      <c r="X51" s="163">
        <f t="shared" si="3"/>
        <v>0</v>
      </c>
      <c r="Y51" s="163">
        <f t="shared" si="3"/>
        <v>0</v>
      </c>
      <c r="Z51" s="163">
        <f t="shared" si="3"/>
        <v>0</v>
      </c>
      <c r="AA51" s="163">
        <f t="shared" si="3"/>
        <v>0</v>
      </c>
      <c r="AB51" s="163">
        <f t="shared" si="3"/>
        <v>0</v>
      </c>
      <c r="AC51" s="163">
        <f t="shared" si="3"/>
        <v>0</v>
      </c>
      <c r="AD51" s="163">
        <f t="shared" si="3"/>
        <v>0</v>
      </c>
      <c r="AE51" s="163">
        <f t="shared" si="3"/>
        <v>0</v>
      </c>
      <c r="AF51" s="163">
        <f t="shared" si="3"/>
        <v>0</v>
      </c>
      <c r="AG51" s="164">
        <f t="shared" si="3"/>
        <v>0</v>
      </c>
      <c r="AH51" s="734">
        <f>SUM(AH40:AH50)</f>
        <v>0</v>
      </c>
      <c r="AI51" s="735"/>
      <c r="AJ51" s="735"/>
      <c r="AK51" s="736"/>
    </row>
    <row r="52" spans="1:37" ht="33.75" customHeight="1" thickBot="1" x14ac:dyDescent="0.3">
      <c r="B52" s="737" t="s">
        <v>76</v>
      </c>
      <c r="C52" s="738"/>
      <c r="D52" s="738"/>
      <c r="E52" s="739"/>
      <c r="F52" s="739"/>
      <c r="G52" s="739"/>
      <c r="H52" s="739"/>
      <c r="I52" s="739"/>
      <c r="J52" s="739"/>
      <c r="K52" s="739"/>
      <c r="L52" s="739"/>
      <c r="M52" s="739"/>
      <c r="N52" s="739"/>
      <c r="O52" s="739"/>
      <c r="P52" s="739"/>
      <c r="Q52" s="739"/>
      <c r="R52" s="739"/>
      <c r="S52" s="739"/>
      <c r="T52" s="739"/>
      <c r="U52" s="739"/>
      <c r="V52" s="739"/>
      <c r="W52" s="739"/>
      <c r="X52" s="739"/>
      <c r="Y52" s="739"/>
      <c r="Z52" s="739"/>
      <c r="AA52" s="739"/>
      <c r="AB52" s="739"/>
      <c r="AC52" s="739"/>
      <c r="AD52" s="739"/>
      <c r="AE52" s="739"/>
      <c r="AF52" s="739"/>
      <c r="AG52" s="740"/>
      <c r="AH52" s="122" t="s">
        <v>103</v>
      </c>
      <c r="AI52" s="126" t="s">
        <v>105</v>
      </c>
      <c r="AJ52" s="200" t="s">
        <v>121</v>
      </c>
      <c r="AK52" s="143" t="s">
        <v>122</v>
      </c>
    </row>
    <row r="53" spans="1:37" ht="27" customHeight="1" thickBot="1" x14ac:dyDescent="0.3">
      <c r="A53" s="5"/>
      <c r="B53" s="741" t="s">
        <v>91</v>
      </c>
      <c r="C53" s="201" t="s">
        <v>61</v>
      </c>
      <c r="D53" s="99" t="s">
        <v>90</v>
      </c>
      <c r="E53" s="82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135">
        <f>COUNTA(E53:AG53)</f>
        <v>0</v>
      </c>
      <c r="AI53" s="139">
        <f>SUM(AH53)</f>
        <v>0</v>
      </c>
      <c r="AJ53" s="742">
        <f>SUM(AI53:AI60)</f>
        <v>0</v>
      </c>
      <c r="AK53" s="742">
        <f>SUM(AJ53)</f>
        <v>0</v>
      </c>
    </row>
    <row r="54" spans="1:37" ht="22.5" customHeight="1" x14ac:dyDescent="0.25">
      <c r="A54" s="5"/>
      <c r="B54" s="741"/>
      <c r="C54" s="745" t="s">
        <v>92</v>
      </c>
      <c r="D54" s="18" t="s">
        <v>62</v>
      </c>
      <c r="E54" s="38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131">
        <f>COUNTA(E54:AG54)</f>
        <v>0</v>
      </c>
      <c r="AI54" s="747">
        <f>SUM(AH54:AH59)</f>
        <v>0</v>
      </c>
      <c r="AJ54" s="743"/>
      <c r="AK54" s="743"/>
    </row>
    <row r="55" spans="1:37" ht="21" customHeight="1" x14ac:dyDescent="0.25">
      <c r="A55" s="5"/>
      <c r="B55" s="741"/>
      <c r="C55" s="746"/>
      <c r="D55" s="19" t="s">
        <v>63</v>
      </c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132">
        <f t="shared" ref="AH55:AH60" si="4">COUNTA(E55:AG55)</f>
        <v>0</v>
      </c>
      <c r="AI55" s="748"/>
      <c r="AJ55" s="743"/>
      <c r="AK55" s="743"/>
    </row>
    <row r="56" spans="1:37" ht="24" customHeight="1" x14ac:dyDescent="0.25">
      <c r="A56" s="5"/>
      <c r="B56" s="741"/>
      <c r="C56" s="746"/>
      <c r="D56" s="19" t="s">
        <v>64</v>
      </c>
      <c r="E56" s="40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132">
        <f t="shared" si="4"/>
        <v>0</v>
      </c>
      <c r="AI56" s="748"/>
      <c r="AJ56" s="743"/>
      <c r="AK56" s="743"/>
    </row>
    <row r="57" spans="1:37" ht="23.25" customHeight="1" x14ac:dyDescent="0.25">
      <c r="A57" s="5"/>
      <c r="B57" s="741"/>
      <c r="C57" s="746"/>
      <c r="D57" s="19" t="s">
        <v>65</v>
      </c>
      <c r="E57" s="40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132">
        <f t="shared" si="4"/>
        <v>0</v>
      </c>
      <c r="AI57" s="748"/>
      <c r="AJ57" s="743"/>
      <c r="AK57" s="743"/>
    </row>
    <row r="58" spans="1:37" ht="19.5" customHeight="1" x14ac:dyDescent="0.25">
      <c r="A58" s="5"/>
      <c r="B58" s="741"/>
      <c r="C58" s="746"/>
      <c r="D58" s="16" t="s">
        <v>66</v>
      </c>
      <c r="E58" s="40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132">
        <f t="shared" si="4"/>
        <v>0</v>
      </c>
      <c r="AI58" s="748"/>
      <c r="AJ58" s="743"/>
      <c r="AK58" s="743"/>
    </row>
    <row r="59" spans="1:37" ht="18" customHeight="1" thickBot="1" x14ac:dyDescent="0.3">
      <c r="A59" s="5"/>
      <c r="B59" s="741"/>
      <c r="C59" s="746"/>
      <c r="D59" s="84" t="s">
        <v>67</v>
      </c>
      <c r="E59" s="42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133">
        <f t="shared" si="4"/>
        <v>0</v>
      </c>
      <c r="AI59" s="749"/>
      <c r="AJ59" s="743"/>
      <c r="AK59" s="743"/>
    </row>
    <row r="60" spans="1:37" ht="30.75" customHeight="1" thickBot="1" x14ac:dyDescent="0.3">
      <c r="A60" s="5"/>
      <c r="B60" s="741"/>
      <c r="C60" s="750" t="s">
        <v>68</v>
      </c>
      <c r="D60" s="751"/>
      <c r="E60" s="165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35">
        <f t="shared" si="4"/>
        <v>0</v>
      </c>
      <c r="AI60" s="139">
        <f t="shared" ref="AI60" si="5">SUM(AH60)</f>
        <v>0</v>
      </c>
      <c r="AJ60" s="744"/>
      <c r="AK60" s="744"/>
    </row>
    <row r="61" spans="1:37" ht="22.5" customHeight="1" thickBot="1" x14ac:dyDescent="0.3">
      <c r="A61" s="5"/>
      <c r="B61" s="732" t="s">
        <v>134</v>
      </c>
      <c r="C61" s="733"/>
      <c r="D61" s="733"/>
      <c r="E61" s="170">
        <f>COUNTA(E53:E60)</f>
        <v>0</v>
      </c>
      <c r="F61" s="171">
        <f t="shared" ref="F61:AG61" si="6">COUNTA(F53:F60)</f>
        <v>0</v>
      </c>
      <c r="G61" s="171">
        <f t="shared" si="6"/>
        <v>0</v>
      </c>
      <c r="H61" s="171">
        <f t="shared" si="6"/>
        <v>0</v>
      </c>
      <c r="I61" s="171">
        <f t="shared" si="6"/>
        <v>0</v>
      </c>
      <c r="J61" s="171">
        <f t="shared" si="6"/>
        <v>0</v>
      </c>
      <c r="K61" s="171">
        <f t="shared" si="6"/>
        <v>0</v>
      </c>
      <c r="L61" s="171">
        <f t="shared" si="6"/>
        <v>0</v>
      </c>
      <c r="M61" s="171">
        <f t="shared" si="6"/>
        <v>0</v>
      </c>
      <c r="N61" s="171">
        <f t="shared" si="6"/>
        <v>0</v>
      </c>
      <c r="O61" s="171">
        <f t="shared" si="6"/>
        <v>0</v>
      </c>
      <c r="P61" s="171">
        <f t="shared" si="6"/>
        <v>0</v>
      </c>
      <c r="Q61" s="171">
        <f t="shared" si="6"/>
        <v>0</v>
      </c>
      <c r="R61" s="171">
        <f t="shared" si="6"/>
        <v>0</v>
      </c>
      <c r="S61" s="171">
        <f t="shared" si="6"/>
        <v>0</v>
      </c>
      <c r="T61" s="171">
        <f t="shared" si="6"/>
        <v>0</v>
      </c>
      <c r="U61" s="171">
        <f t="shared" si="6"/>
        <v>0</v>
      </c>
      <c r="V61" s="171">
        <f t="shared" si="6"/>
        <v>0</v>
      </c>
      <c r="W61" s="171">
        <f t="shared" si="6"/>
        <v>0</v>
      </c>
      <c r="X61" s="171">
        <f t="shared" si="6"/>
        <v>0</v>
      </c>
      <c r="Y61" s="171">
        <f t="shared" si="6"/>
        <v>0</v>
      </c>
      <c r="Z61" s="171">
        <f t="shared" si="6"/>
        <v>0</v>
      </c>
      <c r="AA61" s="171">
        <f t="shared" si="6"/>
        <v>0</v>
      </c>
      <c r="AB61" s="171">
        <f t="shared" si="6"/>
        <v>0</v>
      </c>
      <c r="AC61" s="171">
        <f t="shared" si="6"/>
        <v>0</v>
      </c>
      <c r="AD61" s="171">
        <f t="shared" si="6"/>
        <v>0</v>
      </c>
      <c r="AE61" s="171">
        <f t="shared" si="6"/>
        <v>0</v>
      </c>
      <c r="AF61" s="171">
        <f t="shared" si="6"/>
        <v>0</v>
      </c>
      <c r="AG61" s="172">
        <f t="shared" si="6"/>
        <v>0</v>
      </c>
      <c r="AH61" s="734">
        <f>SUM(AH53:AH60)</f>
        <v>0</v>
      </c>
      <c r="AI61" s="735"/>
      <c r="AJ61" s="735"/>
      <c r="AK61" s="736"/>
    </row>
    <row r="62" spans="1:37" ht="33" customHeight="1" thickBot="1" x14ac:dyDescent="0.3">
      <c r="B62" s="737" t="s">
        <v>77</v>
      </c>
      <c r="C62" s="738"/>
      <c r="D62" s="738"/>
      <c r="E62" s="739"/>
      <c r="F62" s="739"/>
      <c r="G62" s="739"/>
      <c r="H62" s="739"/>
      <c r="I62" s="739"/>
      <c r="J62" s="739"/>
      <c r="K62" s="739"/>
      <c r="L62" s="739"/>
      <c r="M62" s="739"/>
      <c r="N62" s="739"/>
      <c r="O62" s="739"/>
      <c r="P62" s="739"/>
      <c r="Q62" s="739"/>
      <c r="R62" s="739"/>
      <c r="S62" s="739"/>
      <c r="T62" s="739"/>
      <c r="U62" s="739"/>
      <c r="V62" s="739"/>
      <c r="W62" s="739"/>
      <c r="X62" s="739"/>
      <c r="Y62" s="739"/>
      <c r="Z62" s="739"/>
      <c r="AA62" s="739"/>
      <c r="AB62" s="739"/>
      <c r="AC62" s="739"/>
      <c r="AD62" s="739"/>
      <c r="AE62" s="739"/>
      <c r="AF62" s="739"/>
      <c r="AG62" s="740"/>
      <c r="AH62" s="122" t="s">
        <v>103</v>
      </c>
      <c r="AI62" s="126" t="s">
        <v>105</v>
      </c>
      <c r="AJ62" s="202" t="s">
        <v>105</v>
      </c>
      <c r="AK62" s="143" t="s">
        <v>122</v>
      </c>
    </row>
    <row r="63" spans="1:37" ht="19.5" customHeight="1" x14ac:dyDescent="0.25">
      <c r="B63" s="741" t="s">
        <v>51</v>
      </c>
      <c r="C63" s="746" t="s">
        <v>10</v>
      </c>
      <c r="D63" s="18" t="s">
        <v>138</v>
      </c>
      <c r="E63" s="86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131">
        <f t="shared" ref="AH63:AH76" si="7">COUNTA(E63:AG63)</f>
        <v>0</v>
      </c>
      <c r="AI63" s="747">
        <f>SUM(AH63:AH66)</f>
        <v>0</v>
      </c>
      <c r="AJ63" s="742">
        <f>SUM(AI63:AI76)</f>
        <v>0</v>
      </c>
      <c r="AK63" s="742">
        <f>SUM(AJ63)</f>
        <v>0</v>
      </c>
    </row>
    <row r="64" spans="1:37" ht="19.5" customHeight="1" x14ac:dyDescent="0.25">
      <c r="B64" s="741"/>
      <c r="C64" s="798"/>
      <c r="D64" s="13" t="s">
        <v>17</v>
      </c>
      <c r="E64" s="88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132">
        <f t="shared" si="7"/>
        <v>0</v>
      </c>
      <c r="AI64" s="748"/>
      <c r="AJ64" s="743"/>
      <c r="AK64" s="743"/>
    </row>
    <row r="65" spans="1:37" ht="19.5" customHeight="1" x14ac:dyDescent="0.25">
      <c r="B65" s="741"/>
      <c r="C65" s="798"/>
      <c r="D65" s="13" t="s">
        <v>16</v>
      </c>
      <c r="E65" s="88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132">
        <f t="shared" si="7"/>
        <v>0</v>
      </c>
      <c r="AI65" s="748"/>
      <c r="AJ65" s="743"/>
      <c r="AK65" s="743"/>
    </row>
    <row r="66" spans="1:37" ht="18" customHeight="1" thickBot="1" x14ac:dyDescent="0.3">
      <c r="B66" s="741"/>
      <c r="C66" s="799"/>
      <c r="D66" s="26" t="s">
        <v>6</v>
      </c>
      <c r="E66" s="89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134">
        <f t="shared" si="7"/>
        <v>0</v>
      </c>
      <c r="AI66" s="749"/>
      <c r="AJ66" s="743"/>
      <c r="AK66" s="743"/>
    </row>
    <row r="67" spans="1:37" ht="37.5" customHeight="1" x14ac:dyDescent="0.25">
      <c r="B67" s="741"/>
      <c r="C67" s="745" t="s">
        <v>54</v>
      </c>
      <c r="D67" s="18" t="s">
        <v>53</v>
      </c>
      <c r="E67" s="86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  <c r="AA67" s="87"/>
      <c r="AB67" s="87"/>
      <c r="AC67" s="87"/>
      <c r="AD67" s="87"/>
      <c r="AE67" s="87"/>
      <c r="AF67" s="87"/>
      <c r="AG67" s="87"/>
      <c r="AH67" s="131">
        <f>COUNTA(E67:AG67)</f>
        <v>0</v>
      </c>
      <c r="AI67" s="747">
        <f>SUM(AH67:AH68)</f>
        <v>0</v>
      </c>
      <c r="AJ67" s="743"/>
      <c r="AK67" s="743"/>
    </row>
    <row r="68" spans="1:37" ht="27" customHeight="1" thickBot="1" x14ac:dyDescent="0.3">
      <c r="B68" s="741"/>
      <c r="C68" s="800"/>
      <c r="D68" s="26" t="s">
        <v>55</v>
      </c>
      <c r="E68" s="89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134">
        <f t="shared" si="7"/>
        <v>0</v>
      </c>
      <c r="AI68" s="749"/>
      <c r="AJ68" s="743"/>
      <c r="AK68" s="743"/>
    </row>
    <row r="69" spans="1:37" ht="24" customHeight="1" x14ac:dyDescent="0.25">
      <c r="B69" s="741"/>
      <c r="C69" s="746" t="s">
        <v>37</v>
      </c>
      <c r="D69" s="18" t="s">
        <v>18</v>
      </c>
      <c r="E69" s="86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  <c r="AA69" s="87"/>
      <c r="AB69" s="87"/>
      <c r="AC69" s="87"/>
      <c r="AD69" s="87"/>
      <c r="AE69" s="87"/>
      <c r="AF69" s="87"/>
      <c r="AG69" s="87"/>
      <c r="AH69" s="131">
        <f t="shared" si="7"/>
        <v>0</v>
      </c>
      <c r="AI69" s="747">
        <f>SUM(AH69:AH74)</f>
        <v>0</v>
      </c>
      <c r="AJ69" s="743"/>
      <c r="AK69" s="743"/>
    </row>
    <row r="70" spans="1:37" ht="41.25" customHeight="1" x14ac:dyDescent="0.25">
      <c r="B70" s="741"/>
      <c r="C70" s="746"/>
      <c r="D70" s="18" t="s">
        <v>79</v>
      </c>
      <c r="E70" s="88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132">
        <f t="shared" si="7"/>
        <v>0</v>
      </c>
      <c r="AI70" s="748"/>
      <c r="AJ70" s="743"/>
      <c r="AK70" s="743"/>
    </row>
    <row r="71" spans="1:37" ht="29.25" customHeight="1" x14ac:dyDescent="0.25">
      <c r="B71" s="741"/>
      <c r="C71" s="746"/>
      <c r="D71" s="18" t="s">
        <v>33</v>
      </c>
      <c r="E71" s="88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132">
        <f t="shared" si="7"/>
        <v>0</v>
      </c>
      <c r="AI71" s="748"/>
      <c r="AJ71" s="743"/>
      <c r="AK71" s="743"/>
    </row>
    <row r="72" spans="1:37" ht="30.75" customHeight="1" x14ac:dyDescent="0.25">
      <c r="B72" s="741"/>
      <c r="C72" s="746"/>
      <c r="D72" s="13" t="s">
        <v>168</v>
      </c>
      <c r="E72" s="88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132">
        <f t="shared" si="7"/>
        <v>0</v>
      </c>
      <c r="AI72" s="748"/>
      <c r="AJ72" s="743"/>
      <c r="AK72" s="743"/>
    </row>
    <row r="73" spans="1:37" ht="21" customHeight="1" x14ac:dyDescent="0.25">
      <c r="B73" s="741"/>
      <c r="C73" s="746"/>
      <c r="D73" s="13" t="s">
        <v>39</v>
      </c>
      <c r="E73" s="88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132">
        <f t="shared" si="7"/>
        <v>0</v>
      </c>
      <c r="AI73" s="748"/>
      <c r="AJ73" s="743"/>
      <c r="AK73" s="743"/>
    </row>
    <row r="74" spans="1:37" ht="39" customHeight="1" thickBot="1" x14ac:dyDescent="0.3">
      <c r="B74" s="741"/>
      <c r="C74" s="800"/>
      <c r="D74" s="99" t="s">
        <v>78</v>
      </c>
      <c r="E74" s="89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134">
        <f t="shared" si="7"/>
        <v>0</v>
      </c>
      <c r="AI74" s="749"/>
      <c r="AJ74" s="743"/>
      <c r="AK74" s="743"/>
    </row>
    <row r="75" spans="1:37" ht="29.25" customHeight="1" x14ac:dyDescent="0.25">
      <c r="B75" s="741"/>
      <c r="C75" s="801" t="s">
        <v>56</v>
      </c>
      <c r="D75" s="12" t="s">
        <v>69</v>
      </c>
      <c r="E75" s="91"/>
      <c r="F75" s="92"/>
      <c r="G75" s="92"/>
      <c r="H75" s="92"/>
      <c r="I75" s="92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131">
        <f t="shared" si="7"/>
        <v>0</v>
      </c>
      <c r="AI75" s="803">
        <f>SUM(AH75:AH76)</f>
        <v>0</v>
      </c>
      <c r="AJ75" s="743"/>
      <c r="AK75" s="743"/>
    </row>
    <row r="76" spans="1:37" ht="30.75" customHeight="1" thickBot="1" x14ac:dyDescent="0.3">
      <c r="B76" s="797"/>
      <c r="C76" s="802"/>
      <c r="D76" s="26" t="s">
        <v>70</v>
      </c>
      <c r="E76" s="93"/>
      <c r="F76" s="94"/>
      <c r="G76" s="94"/>
      <c r="H76" s="94"/>
      <c r="I76" s="94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134">
        <f t="shared" si="7"/>
        <v>0</v>
      </c>
      <c r="AI76" s="804"/>
      <c r="AJ76" s="744"/>
      <c r="AK76" s="744"/>
    </row>
    <row r="77" spans="1:37" ht="23.25" customHeight="1" thickBot="1" x14ac:dyDescent="0.3">
      <c r="A77" s="5"/>
      <c r="B77" s="732" t="s">
        <v>134</v>
      </c>
      <c r="C77" s="733"/>
      <c r="D77" s="733"/>
      <c r="E77" s="167">
        <f>COUNTA(E63:E76)</f>
        <v>0</v>
      </c>
      <c r="F77" s="168">
        <f t="shared" ref="F77:AG77" si="8">COUNTA(F63:F76)</f>
        <v>0</v>
      </c>
      <c r="G77" s="168">
        <f t="shared" si="8"/>
        <v>0</v>
      </c>
      <c r="H77" s="168">
        <f t="shared" si="8"/>
        <v>0</v>
      </c>
      <c r="I77" s="168">
        <f t="shared" si="8"/>
        <v>0</v>
      </c>
      <c r="J77" s="168">
        <f t="shared" si="8"/>
        <v>0</v>
      </c>
      <c r="K77" s="168">
        <f t="shared" si="8"/>
        <v>0</v>
      </c>
      <c r="L77" s="168">
        <f t="shared" si="8"/>
        <v>0</v>
      </c>
      <c r="M77" s="168">
        <f t="shared" si="8"/>
        <v>0</v>
      </c>
      <c r="N77" s="168">
        <f t="shared" si="8"/>
        <v>0</v>
      </c>
      <c r="O77" s="168">
        <f t="shared" si="8"/>
        <v>0</v>
      </c>
      <c r="P77" s="168">
        <f t="shared" si="8"/>
        <v>0</v>
      </c>
      <c r="Q77" s="168">
        <f t="shared" si="8"/>
        <v>0</v>
      </c>
      <c r="R77" s="168">
        <f t="shared" si="8"/>
        <v>0</v>
      </c>
      <c r="S77" s="168">
        <f t="shared" si="8"/>
        <v>0</v>
      </c>
      <c r="T77" s="168">
        <f t="shared" si="8"/>
        <v>0</v>
      </c>
      <c r="U77" s="168">
        <f t="shared" si="8"/>
        <v>0</v>
      </c>
      <c r="V77" s="168">
        <f t="shared" si="8"/>
        <v>0</v>
      </c>
      <c r="W77" s="168">
        <f t="shared" si="8"/>
        <v>0</v>
      </c>
      <c r="X77" s="168">
        <f t="shared" si="8"/>
        <v>0</v>
      </c>
      <c r="Y77" s="168">
        <f t="shared" si="8"/>
        <v>0</v>
      </c>
      <c r="Z77" s="168">
        <f t="shared" si="8"/>
        <v>0</v>
      </c>
      <c r="AA77" s="168">
        <f t="shared" si="8"/>
        <v>0</v>
      </c>
      <c r="AB77" s="168">
        <f t="shared" si="8"/>
        <v>0</v>
      </c>
      <c r="AC77" s="168">
        <f t="shared" si="8"/>
        <v>0</v>
      </c>
      <c r="AD77" s="168">
        <f t="shared" si="8"/>
        <v>0</v>
      </c>
      <c r="AE77" s="168">
        <f t="shared" si="8"/>
        <v>0</v>
      </c>
      <c r="AF77" s="168">
        <f t="shared" si="8"/>
        <v>0</v>
      </c>
      <c r="AG77" s="169">
        <f t="shared" si="8"/>
        <v>0</v>
      </c>
      <c r="AH77" s="734">
        <f>SUM(AH63:AH76)</f>
        <v>0</v>
      </c>
      <c r="AI77" s="735"/>
      <c r="AJ77" s="735"/>
      <c r="AK77" s="736"/>
    </row>
    <row r="79" spans="1:37" x14ac:dyDescent="0.25">
      <c r="C79"/>
      <c r="D79"/>
    </row>
    <row r="80" spans="1:37" x14ac:dyDescent="0.25">
      <c r="C80"/>
      <c r="D80"/>
    </row>
    <row r="81" spans="3:33" x14ac:dyDescent="0.25">
      <c r="C81"/>
      <c r="D81"/>
    </row>
    <row r="82" spans="3:33" x14ac:dyDescent="0.25"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3:33" x14ac:dyDescent="0.25"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3:33" x14ac:dyDescent="0.25"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3:33" x14ac:dyDescent="0.25"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3:33" x14ac:dyDescent="0.25"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3:33" x14ac:dyDescent="0.25"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3:33" x14ac:dyDescent="0.25"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3:33" x14ac:dyDescent="0.25"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3:33" x14ac:dyDescent="0.25"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3:33" x14ac:dyDescent="0.25"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3:33" x14ac:dyDescent="0.25"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3:33" x14ac:dyDescent="0.25"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3:33" x14ac:dyDescent="0.25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3:33" x14ac:dyDescent="0.25"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3:33" x14ac:dyDescent="0.25"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3:33" x14ac:dyDescent="0.25"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3:33" x14ac:dyDescent="0.25"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3:33" x14ac:dyDescent="0.25"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3:33" x14ac:dyDescent="0.25"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3:33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5" spans="3:33" x14ac:dyDescent="0.25"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3:33" x14ac:dyDescent="0.25"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3:33" x14ac:dyDescent="0.25"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3:33" x14ac:dyDescent="0.25"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</sheetData>
  <mergeCells count="89">
    <mergeCell ref="B77:D77"/>
    <mergeCell ref="AH77:AK77"/>
    <mergeCell ref="B61:D61"/>
    <mergeCell ref="AH61:AK61"/>
    <mergeCell ref="B62:AG62"/>
    <mergeCell ref="B63:B76"/>
    <mergeCell ref="C63:C66"/>
    <mergeCell ref="AI63:AI66"/>
    <mergeCell ref="AJ63:AJ76"/>
    <mergeCell ref="AK63:AK76"/>
    <mergeCell ref="C67:C68"/>
    <mergeCell ref="AI67:AI68"/>
    <mergeCell ref="C69:C74"/>
    <mergeCell ref="AI69:AI74"/>
    <mergeCell ref="C75:C76"/>
    <mergeCell ref="AI75:AI76"/>
    <mergeCell ref="B1:AK1"/>
    <mergeCell ref="B2:AK2"/>
    <mergeCell ref="AI3:AI4"/>
    <mergeCell ref="AJ3:AJ4"/>
    <mergeCell ref="AK3:AK4"/>
    <mergeCell ref="B3:B4"/>
    <mergeCell ref="C3:C4"/>
    <mergeCell ref="D3:D4"/>
    <mergeCell ref="C13:C14"/>
    <mergeCell ref="AI13:AI14"/>
    <mergeCell ref="C15:C20"/>
    <mergeCell ref="AI15:AI20"/>
    <mergeCell ref="C21:C23"/>
    <mergeCell ref="AI21:AI23"/>
    <mergeCell ref="B5:B6"/>
    <mergeCell ref="C5:C6"/>
    <mergeCell ref="AI5:AI6"/>
    <mergeCell ref="AJ5:AJ6"/>
    <mergeCell ref="C10:C12"/>
    <mergeCell ref="AI10:AI12"/>
    <mergeCell ref="C7:C8"/>
    <mergeCell ref="AI7:AI8"/>
    <mergeCell ref="AK5:AK37"/>
    <mergeCell ref="B7:B26"/>
    <mergeCell ref="AJ7:AJ26"/>
    <mergeCell ref="C24:C26"/>
    <mergeCell ref="AI24:AI26"/>
    <mergeCell ref="B27:B31"/>
    <mergeCell ref="C27:C29"/>
    <mergeCell ref="AI27:AI29"/>
    <mergeCell ref="AJ27:AJ31"/>
    <mergeCell ref="C30:C31"/>
    <mergeCell ref="AI30:AI31"/>
    <mergeCell ref="B32:B33"/>
    <mergeCell ref="C32:D32"/>
    <mergeCell ref="AI32:AI33"/>
    <mergeCell ref="AJ32:AJ33"/>
    <mergeCell ref="C33:D33"/>
    <mergeCell ref="B34:B35"/>
    <mergeCell ref="C34:D34"/>
    <mergeCell ref="AI34:AI35"/>
    <mergeCell ref="AJ34:AJ35"/>
    <mergeCell ref="C35:D35"/>
    <mergeCell ref="B36:B37"/>
    <mergeCell ref="C36:D36"/>
    <mergeCell ref="AI36:AI37"/>
    <mergeCell ref="AJ36:AJ37"/>
    <mergeCell ref="C37:D37"/>
    <mergeCell ref="B38:D38"/>
    <mergeCell ref="AH38:AK38"/>
    <mergeCell ref="B39:AG39"/>
    <mergeCell ref="B40:B45"/>
    <mergeCell ref="AJ40:AJ45"/>
    <mergeCell ref="AK40:AK50"/>
    <mergeCell ref="C41:C45"/>
    <mergeCell ref="AI41:AI45"/>
    <mergeCell ref="B46:B48"/>
    <mergeCell ref="C46:C48"/>
    <mergeCell ref="AI46:AI48"/>
    <mergeCell ref="AJ46:AJ48"/>
    <mergeCell ref="B49:B50"/>
    <mergeCell ref="C49:C50"/>
    <mergeCell ref="AI49:AI50"/>
    <mergeCell ref="AJ49:AJ50"/>
    <mergeCell ref="B51:D51"/>
    <mergeCell ref="AH51:AK51"/>
    <mergeCell ref="B52:AG52"/>
    <mergeCell ref="B53:B60"/>
    <mergeCell ref="AJ53:AJ60"/>
    <mergeCell ref="AK53:AK60"/>
    <mergeCell ref="C54:C59"/>
    <mergeCell ref="AI54:AI59"/>
    <mergeCell ref="C60:D60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1"/>
  <sheetViews>
    <sheetView zoomScale="82" zoomScaleNormal="82" workbookViewId="0">
      <pane ySplit="1560" topLeftCell="A46" activePane="bottomLeft"/>
      <selection activeCell="B2" sqref="B2:AL2"/>
      <selection pane="bottomLeft" activeCell="B2" sqref="B2:AL2"/>
    </sheetView>
  </sheetViews>
  <sheetFormatPr defaultRowHeight="11.25" x14ac:dyDescent="0.2"/>
  <cols>
    <col min="1" max="1" width="7.42578125" style="237" customWidth="1"/>
    <col min="2" max="2" width="10.5703125" style="237" customWidth="1"/>
    <col min="3" max="3" width="18.5703125" style="285" customWidth="1"/>
    <col min="4" max="4" width="23.7109375" style="286" customWidth="1"/>
    <col min="5" max="34" width="4.7109375" style="237" customWidth="1"/>
    <col min="35" max="35" width="12.5703125" style="237" customWidth="1"/>
    <col min="36" max="36" width="12.140625" style="237" customWidth="1"/>
    <col min="37" max="37" width="15.42578125" style="237" customWidth="1"/>
    <col min="38" max="38" width="12.5703125" style="237" customWidth="1"/>
    <col min="39" max="16384" width="9.140625" style="237"/>
  </cols>
  <sheetData>
    <row r="1" spans="2:39" ht="14.25" customHeight="1" thickBot="1" x14ac:dyDescent="0.25">
      <c r="B1" s="883" t="s">
        <v>172</v>
      </c>
      <c r="C1" s="884"/>
      <c r="D1" s="884"/>
      <c r="E1" s="884"/>
      <c r="F1" s="884"/>
      <c r="G1" s="884"/>
      <c r="H1" s="884"/>
      <c r="I1" s="884"/>
      <c r="J1" s="884"/>
      <c r="K1" s="884"/>
      <c r="L1" s="884"/>
      <c r="M1" s="884"/>
      <c r="N1" s="884"/>
      <c r="O1" s="884"/>
      <c r="P1" s="884"/>
      <c r="Q1" s="884"/>
      <c r="R1" s="884"/>
      <c r="S1" s="884"/>
      <c r="T1" s="884"/>
      <c r="U1" s="884"/>
      <c r="V1" s="884"/>
      <c r="W1" s="884"/>
      <c r="X1" s="884"/>
      <c r="Y1" s="884"/>
      <c r="Z1" s="884"/>
      <c r="AA1" s="884"/>
      <c r="AB1" s="884"/>
      <c r="AC1" s="884"/>
      <c r="AD1" s="884"/>
      <c r="AE1" s="884"/>
      <c r="AF1" s="884"/>
      <c r="AG1" s="884"/>
      <c r="AH1" s="884"/>
      <c r="AI1" s="884"/>
      <c r="AJ1" s="884"/>
      <c r="AK1" s="884"/>
      <c r="AL1" s="885"/>
    </row>
    <row r="2" spans="2:39" ht="18" customHeight="1" thickBot="1" x14ac:dyDescent="0.25">
      <c r="B2" s="886" t="s">
        <v>431</v>
      </c>
      <c r="C2" s="887"/>
      <c r="D2" s="887"/>
      <c r="E2" s="887"/>
      <c r="F2" s="887"/>
      <c r="G2" s="887"/>
      <c r="H2" s="887"/>
      <c r="I2" s="887"/>
      <c r="J2" s="887"/>
      <c r="K2" s="887"/>
      <c r="L2" s="887"/>
      <c r="M2" s="887"/>
      <c r="N2" s="887"/>
      <c r="O2" s="887"/>
      <c r="P2" s="887"/>
      <c r="Q2" s="887"/>
      <c r="R2" s="887"/>
      <c r="S2" s="887"/>
      <c r="T2" s="887"/>
      <c r="U2" s="887"/>
      <c r="V2" s="887"/>
      <c r="W2" s="887"/>
      <c r="X2" s="887"/>
      <c r="Y2" s="887"/>
      <c r="Z2" s="887"/>
      <c r="AA2" s="887"/>
      <c r="AB2" s="887"/>
      <c r="AC2" s="887"/>
      <c r="AD2" s="887"/>
      <c r="AE2" s="887"/>
      <c r="AF2" s="887"/>
      <c r="AG2" s="887"/>
      <c r="AH2" s="887"/>
      <c r="AI2" s="887"/>
      <c r="AJ2" s="887"/>
      <c r="AK2" s="887"/>
      <c r="AL2" s="888"/>
    </row>
    <row r="3" spans="2:39" s="238" customFormat="1" ht="32.25" customHeight="1" thickBot="1" x14ac:dyDescent="0.25">
      <c r="B3" s="795" t="s">
        <v>1</v>
      </c>
      <c r="C3" s="795" t="s">
        <v>2</v>
      </c>
      <c r="D3" s="795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3" t="s">
        <v>7</v>
      </c>
      <c r="AD3" s="173" t="s">
        <v>7</v>
      </c>
      <c r="AE3" s="173" t="s">
        <v>7</v>
      </c>
      <c r="AF3" s="173" t="s">
        <v>7</v>
      </c>
      <c r="AG3" s="173" t="s">
        <v>7</v>
      </c>
      <c r="AH3" s="174" t="s">
        <v>7</v>
      </c>
      <c r="AI3" s="122" t="s">
        <v>189</v>
      </c>
      <c r="AJ3" s="873" t="s">
        <v>190</v>
      </c>
      <c r="AK3" s="889" t="s">
        <v>121</v>
      </c>
      <c r="AL3" s="916" t="s">
        <v>122</v>
      </c>
      <c r="AM3" s="918" t="s">
        <v>170</v>
      </c>
    </row>
    <row r="4" spans="2:39" ht="15.75" customHeight="1" thickBot="1" x14ac:dyDescent="0.25">
      <c r="B4" s="796"/>
      <c r="C4" s="796"/>
      <c r="D4" s="796"/>
      <c r="E4" s="175">
        <v>23</v>
      </c>
      <c r="F4" s="176">
        <v>28</v>
      </c>
      <c r="G4" s="176">
        <v>35</v>
      </c>
      <c r="H4" s="176">
        <v>53</v>
      </c>
      <c r="I4" s="176">
        <v>59</v>
      </c>
      <c r="J4" s="176">
        <v>67</v>
      </c>
      <c r="K4" s="176">
        <v>71</v>
      </c>
      <c r="L4" s="176">
        <v>78</v>
      </c>
      <c r="M4" s="176">
        <v>88</v>
      </c>
      <c r="N4" s="176">
        <v>97</v>
      </c>
      <c r="O4" s="176">
        <v>113</v>
      </c>
      <c r="P4" s="176">
        <v>120</v>
      </c>
      <c r="Q4" s="176">
        <v>122</v>
      </c>
      <c r="R4" s="176">
        <v>122</v>
      </c>
      <c r="S4" s="176">
        <v>135</v>
      </c>
      <c r="T4" s="176">
        <v>147</v>
      </c>
      <c r="U4" s="176">
        <v>155</v>
      </c>
      <c r="V4" s="176">
        <v>159</v>
      </c>
      <c r="W4" s="176">
        <v>166</v>
      </c>
      <c r="X4" s="176">
        <v>176</v>
      </c>
      <c r="Y4" s="176">
        <v>179</v>
      </c>
      <c r="Z4" s="176">
        <v>188</v>
      </c>
      <c r="AA4" s="176">
        <v>193</v>
      </c>
      <c r="AB4" s="176"/>
      <c r="AC4" s="176"/>
      <c r="AD4" s="176"/>
      <c r="AE4" s="176"/>
      <c r="AF4" s="176"/>
      <c r="AG4" s="176"/>
      <c r="AH4" s="177"/>
      <c r="AI4" s="239">
        <f t="shared" ref="AI4:AI37" si="0">COUNTA(E4:AH4)</f>
        <v>23</v>
      </c>
      <c r="AJ4" s="875"/>
      <c r="AK4" s="890"/>
      <c r="AL4" s="917"/>
      <c r="AM4" s="919"/>
    </row>
    <row r="5" spans="2:39" s="242" customFormat="1" ht="36" customHeight="1" thickBot="1" x14ac:dyDescent="0.25">
      <c r="B5" s="809" t="s">
        <v>330</v>
      </c>
      <c r="C5" s="847" t="s">
        <v>418</v>
      </c>
      <c r="D5" s="848"/>
      <c r="G5" s="49" t="s">
        <v>106</v>
      </c>
      <c r="H5" s="698" t="s">
        <v>94</v>
      </c>
      <c r="I5" s="698" t="s">
        <v>106</v>
      </c>
      <c r="J5" s="698" t="s">
        <v>100</v>
      </c>
      <c r="K5" s="50" t="s">
        <v>106</v>
      </c>
      <c r="L5" s="50"/>
      <c r="M5" s="50" t="s">
        <v>106</v>
      </c>
      <c r="N5" s="50"/>
      <c r="O5" s="50" t="s">
        <v>106</v>
      </c>
      <c r="P5" s="50" t="s">
        <v>106</v>
      </c>
      <c r="Q5" s="50" t="s">
        <v>106</v>
      </c>
      <c r="R5" s="50" t="s">
        <v>100</v>
      </c>
      <c r="S5" s="50"/>
      <c r="T5" s="50" t="s">
        <v>106</v>
      </c>
      <c r="U5" s="50" t="s">
        <v>106</v>
      </c>
      <c r="V5" s="50" t="s">
        <v>106</v>
      </c>
      <c r="W5" s="50" t="s">
        <v>106</v>
      </c>
      <c r="X5" s="50" t="s">
        <v>106</v>
      </c>
      <c r="Y5" s="50" t="s">
        <v>100</v>
      </c>
      <c r="Z5" s="698" t="s">
        <v>94</v>
      </c>
      <c r="AA5" s="50"/>
      <c r="AB5" s="50"/>
      <c r="AC5" s="50"/>
      <c r="AD5" s="50"/>
      <c r="AE5" s="50"/>
      <c r="AF5" s="50"/>
      <c r="AG5" s="50"/>
      <c r="AH5" s="62"/>
      <c r="AI5" s="241">
        <f t="shared" si="0"/>
        <v>17</v>
      </c>
      <c r="AJ5" s="852">
        <f>SUM(AI5:AI6)</f>
        <v>23</v>
      </c>
      <c r="AK5" s="862">
        <f>SUM(AJ5)</f>
        <v>23</v>
      </c>
      <c r="AL5" s="852">
        <f>SUM(AK5:AK37)</f>
        <v>115</v>
      </c>
      <c r="AM5" s="920">
        <f>SUM(AL5,AL40,AL51,AL58)</f>
        <v>174</v>
      </c>
    </row>
    <row r="6" spans="2:39" s="242" customFormat="1" ht="36" customHeight="1" thickBot="1" x14ac:dyDescent="0.25">
      <c r="B6" s="810"/>
      <c r="C6" s="843" t="s">
        <v>332</v>
      </c>
      <c r="D6" s="844"/>
      <c r="E6" s="48" t="s">
        <v>106</v>
      </c>
      <c r="F6" s="49" t="s">
        <v>106</v>
      </c>
      <c r="G6" s="52"/>
      <c r="H6" s="49"/>
      <c r="I6" s="49"/>
      <c r="J6" s="50"/>
      <c r="K6" s="53"/>
      <c r="L6" s="53" t="s">
        <v>100</v>
      </c>
      <c r="M6" s="53"/>
      <c r="N6" s="53" t="s">
        <v>106</v>
      </c>
      <c r="O6" s="53"/>
      <c r="P6" s="53"/>
      <c r="Q6" s="53"/>
      <c r="R6" s="53"/>
      <c r="S6" s="53" t="s">
        <v>106</v>
      </c>
      <c r="T6" s="53"/>
      <c r="U6" s="53"/>
      <c r="V6" s="53"/>
      <c r="W6" s="53"/>
      <c r="X6" s="53"/>
      <c r="Y6" s="53"/>
      <c r="Z6" s="50"/>
      <c r="AA6" s="53" t="s">
        <v>106</v>
      </c>
      <c r="AB6" s="53"/>
      <c r="AC6" s="53"/>
      <c r="AD6" s="53"/>
      <c r="AE6" s="53"/>
      <c r="AF6" s="53"/>
      <c r="AG6" s="53"/>
      <c r="AH6" s="63"/>
      <c r="AI6" s="244">
        <f>COUNTA(E6:AH6)</f>
        <v>6</v>
      </c>
      <c r="AJ6" s="853"/>
      <c r="AK6" s="864"/>
      <c r="AL6" s="861"/>
      <c r="AM6" s="920"/>
    </row>
    <row r="7" spans="2:39" ht="22.5" customHeight="1" x14ac:dyDescent="0.2">
      <c r="B7" s="912" t="s">
        <v>475</v>
      </c>
      <c r="C7" s="903" t="s">
        <v>334</v>
      </c>
      <c r="D7" s="245" t="s">
        <v>368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64"/>
      <c r="AI7" s="241">
        <f t="shared" si="0"/>
        <v>0</v>
      </c>
      <c r="AJ7" s="852">
        <f>SUM(AI7:AI8)</f>
        <v>0</v>
      </c>
      <c r="AK7" s="865">
        <f>SUM(AJ7:AJ26)</f>
        <v>23</v>
      </c>
      <c r="AL7" s="861"/>
      <c r="AM7" s="920"/>
    </row>
    <row r="8" spans="2:39" ht="44.25" customHeight="1" thickBot="1" x14ac:dyDescent="0.25">
      <c r="B8" s="913"/>
      <c r="C8" s="895"/>
      <c r="D8" s="246" t="s">
        <v>369</v>
      </c>
      <c r="E8" s="56"/>
      <c r="F8" s="53"/>
      <c r="G8" s="53"/>
      <c r="H8" s="53"/>
      <c r="I8" s="53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65"/>
      <c r="AI8" s="244">
        <f t="shared" si="0"/>
        <v>0</v>
      </c>
      <c r="AJ8" s="853"/>
      <c r="AK8" s="866"/>
      <c r="AL8" s="861"/>
      <c r="AM8" s="920"/>
    </row>
    <row r="9" spans="2:39" ht="24" customHeight="1" thickBot="1" x14ac:dyDescent="0.25">
      <c r="B9" s="913"/>
      <c r="C9" s="247" t="s">
        <v>335</v>
      </c>
      <c r="D9" s="248" t="s">
        <v>370</v>
      </c>
      <c r="E9" s="58"/>
      <c r="F9" s="59"/>
      <c r="G9" s="59"/>
      <c r="H9" s="59"/>
      <c r="I9" s="59"/>
      <c r="J9" s="60"/>
      <c r="K9" s="60"/>
      <c r="L9" s="60"/>
      <c r="M9" s="60"/>
      <c r="N9" s="60"/>
      <c r="O9" s="60" t="s">
        <v>106</v>
      </c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6"/>
      <c r="AI9" s="122">
        <f t="shared" si="0"/>
        <v>1</v>
      </c>
      <c r="AJ9" s="249">
        <f>SUM(AI9)</f>
        <v>1</v>
      </c>
      <c r="AK9" s="866"/>
      <c r="AL9" s="861"/>
      <c r="AM9" s="920"/>
    </row>
    <row r="10" spans="2:39" ht="27" customHeight="1" x14ac:dyDescent="0.2">
      <c r="B10" s="913"/>
      <c r="C10" s="903" t="s">
        <v>336</v>
      </c>
      <c r="D10" s="245" t="s">
        <v>371</v>
      </c>
      <c r="E10" s="54"/>
      <c r="F10" s="50"/>
      <c r="G10" s="50"/>
      <c r="H10" s="50"/>
      <c r="I10" s="50"/>
      <c r="J10" s="50"/>
      <c r="K10" s="50"/>
      <c r="L10" s="50" t="s">
        <v>100</v>
      </c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62"/>
      <c r="AI10" s="241">
        <f t="shared" si="0"/>
        <v>1</v>
      </c>
      <c r="AJ10" s="852">
        <f>SUM(AI10:AI12)</f>
        <v>3</v>
      </c>
      <c r="AK10" s="866"/>
      <c r="AL10" s="861"/>
      <c r="AM10" s="920"/>
    </row>
    <row r="11" spans="2:39" ht="19.5" customHeight="1" x14ac:dyDescent="0.2">
      <c r="B11" s="913"/>
      <c r="C11" s="877"/>
      <c r="D11" s="250" t="s">
        <v>372</v>
      </c>
      <c r="E11" s="61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 t="s">
        <v>106</v>
      </c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67"/>
      <c r="AI11" s="251">
        <f t="shared" si="0"/>
        <v>1</v>
      </c>
      <c r="AJ11" s="861"/>
      <c r="AK11" s="866"/>
      <c r="AL11" s="861"/>
      <c r="AM11" s="920"/>
    </row>
    <row r="12" spans="2:39" ht="20.25" customHeight="1" thickBot="1" x14ac:dyDescent="0.25">
      <c r="B12" s="913"/>
      <c r="C12" s="895"/>
      <c r="D12" s="246" t="s">
        <v>373</v>
      </c>
      <c r="E12" s="56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 t="s">
        <v>106</v>
      </c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63"/>
      <c r="AI12" s="252">
        <f t="shared" si="0"/>
        <v>1</v>
      </c>
      <c r="AJ12" s="853"/>
      <c r="AK12" s="866"/>
      <c r="AL12" s="861"/>
      <c r="AM12" s="920"/>
    </row>
    <row r="13" spans="2:39" ht="19.5" customHeight="1" x14ac:dyDescent="0.2">
      <c r="B13" s="913"/>
      <c r="C13" s="903" t="s">
        <v>464</v>
      </c>
      <c r="D13" s="253" t="s">
        <v>374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62"/>
      <c r="AI13" s="254">
        <f t="shared" si="0"/>
        <v>0</v>
      </c>
      <c r="AJ13" s="852">
        <f>SUM(AI13:AI14)</f>
        <v>2</v>
      </c>
      <c r="AK13" s="866"/>
      <c r="AL13" s="861"/>
      <c r="AM13" s="920"/>
    </row>
    <row r="14" spans="2:39" ht="21" customHeight="1" thickBot="1" x14ac:dyDescent="0.25">
      <c r="B14" s="913"/>
      <c r="C14" s="895"/>
      <c r="D14" s="246" t="s">
        <v>375</v>
      </c>
      <c r="E14" s="56" t="s">
        <v>106</v>
      </c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 t="s">
        <v>94</v>
      </c>
      <c r="AA14" s="53"/>
      <c r="AB14" s="53"/>
      <c r="AC14" s="53"/>
      <c r="AD14" s="53"/>
      <c r="AE14" s="53"/>
      <c r="AF14" s="53"/>
      <c r="AG14" s="53"/>
      <c r="AH14" s="63"/>
      <c r="AI14" s="252">
        <f t="shared" si="0"/>
        <v>2</v>
      </c>
      <c r="AJ14" s="853"/>
      <c r="AK14" s="866"/>
      <c r="AL14" s="861"/>
      <c r="AM14" s="920"/>
    </row>
    <row r="15" spans="2:39" ht="27.75" customHeight="1" x14ac:dyDescent="0.2">
      <c r="B15" s="913"/>
      <c r="C15" s="903" t="s">
        <v>348</v>
      </c>
      <c r="D15" s="253" t="s">
        <v>376</v>
      </c>
      <c r="E15" s="54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62"/>
      <c r="AI15" s="254">
        <f t="shared" si="0"/>
        <v>0</v>
      </c>
      <c r="AJ15" s="852">
        <f>SUM(AI15:AI20)</f>
        <v>4</v>
      </c>
      <c r="AK15" s="866"/>
      <c r="AL15" s="861"/>
      <c r="AM15" s="920"/>
    </row>
    <row r="16" spans="2:39" ht="39.75" customHeight="1" x14ac:dyDescent="0.2">
      <c r="B16" s="913"/>
      <c r="C16" s="877"/>
      <c r="D16" s="253" t="s">
        <v>377</v>
      </c>
      <c r="E16" s="61"/>
      <c r="F16" s="28"/>
      <c r="G16" s="28"/>
      <c r="H16" s="28"/>
      <c r="I16" s="28" t="s">
        <v>106</v>
      </c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67"/>
      <c r="AI16" s="251">
        <f t="shared" si="0"/>
        <v>1</v>
      </c>
      <c r="AJ16" s="861"/>
      <c r="AK16" s="866"/>
      <c r="AL16" s="861"/>
      <c r="AM16" s="920"/>
    </row>
    <row r="17" spans="2:39" ht="24.75" customHeight="1" x14ac:dyDescent="0.2">
      <c r="B17" s="913"/>
      <c r="C17" s="877"/>
      <c r="D17" s="245" t="s">
        <v>496</v>
      </c>
      <c r="E17" s="61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 t="s">
        <v>106</v>
      </c>
      <c r="R17" s="28" t="s">
        <v>100</v>
      </c>
      <c r="S17" s="28"/>
      <c r="T17" s="28"/>
      <c r="U17" s="28"/>
      <c r="V17" s="28" t="s">
        <v>106</v>
      </c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67"/>
      <c r="AI17" s="251">
        <f t="shared" si="0"/>
        <v>3</v>
      </c>
      <c r="AJ17" s="861"/>
      <c r="AK17" s="866"/>
      <c r="AL17" s="861"/>
      <c r="AM17" s="920"/>
    </row>
    <row r="18" spans="2:39" ht="27" customHeight="1" x14ac:dyDescent="0.2">
      <c r="B18" s="913"/>
      <c r="C18" s="877"/>
      <c r="D18" s="250" t="s">
        <v>434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67"/>
      <c r="AI18" s="251">
        <f t="shared" si="0"/>
        <v>0</v>
      </c>
      <c r="AJ18" s="861"/>
      <c r="AK18" s="866"/>
      <c r="AL18" s="861"/>
      <c r="AM18" s="920"/>
    </row>
    <row r="19" spans="2:39" ht="21" customHeight="1" x14ac:dyDescent="0.2">
      <c r="B19" s="913"/>
      <c r="C19" s="877"/>
      <c r="D19" s="255" t="s">
        <v>378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67"/>
      <c r="AI19" s="251">
        <f t="shared" si="0"/>
        <v>0</v>
      </c>
      <c r="AJ19" s="861"/>
      <c r="AK19" s="866"/>
      <c r="AL19" s="861"/>
      <c r="AM19" s="920"/>
    </row>
    <row r="20" spans="2:39" ht="21" customHeight="1" thickBot="1" x14ac:dyDescent="0.25">
      <c r="B20" s="913"/>
      <c r="C20" s="895"/>
      <c r="D20" s="246" t="s">
        <v>380</v>
      </c>
      <c r="E20" s="56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63"/>
      <c r="AI20" s="244">
        <f t="shared" si="0"/>
        <v>0</v>
      </c>
      <c r="AJ20" s="853"/>
      <c r="AK20" s="866"/>
      <c r="AL20" s="861"/>
      <c r="AM20" s="920"/>
    </row>
    <row r="21" spans="2:39" ht="21" customHeight="1" x14ac:dyDescent="0.2">
      <c r="B21" s="913"/>
      <c r="C21" s="903" t="s">
        <v>338</v>
      </c>
      <c r="D21" s="256" t="s">
        <v>27</v>
      </c>
      <c r="E21" s="47"/>
      <c r="F21" s="36"/>
      <c r="G21" s="36"/>
      <c r="H21" s="36"/>
      <c r="I21" s="36"/>
      <c r="J21" s="36"/>
      <c r="K21" s="36" t="s">
        <v>106</v>
      </c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68"/>
      <c r="AI21" s="241">
        <f t="shared" si="0"/>
        <v>1</v>
      </c>
      <c r="AJ21" s="852">
        <f>SUM(AI21:AI23)</f>
        <v>3</v>
      </c>
      <c r="AK21" s="866"/>
      <c r="AL21" s="861"/>
      <c r="AM21" s="920"/>
    </row>
    <row r="22" spans="2:39" ht="22.5" customHeight="1" x14ac:dyDescent="0.2">
      <c r="B22" s="913"/>
      <c r="C22" s="877"/>
      <c r="D22" s="257" t="s">
        <v>127</v>
      </c>
      <c r="E22" s="29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 t="s">
        <v>100</v>
      </c>
      <c r="Z22" s="28"/>
      <c r="AA22" s="28"/>
      <c r="AB22" s="28"/>
      <c r="AC22" s="28"/>
      <c r="AD22" s="28"/>
      <c r="AE22" s="28"/>
      <c r="AF22" s="28"/>
      <c r="AG22" s="28"/>
      <c r="AH22" s="67"/>
      <c r="AI22" s="251">
        <f t="shared" si="0"/>
        <v>1</v>
      </c>
      <c r="AJ22" s="861"/>
      <c r="AK22" s="866"/>
      <c r="AL22" s="861"/>
      <c r="AM22" s="920"/>
    </row>
    <row r="23" spans="2:39" ht="21.75" customHeight="1" thickBot="1" x14ac:dyDescent="0.25">
      <c r="B23" s="913"/>
      <c r="C23" s="915"/>
      <c r="D23" s="258" t="s">
        <v>34</v>
      </c>
      <c r="E23" s="29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 t="s">
        <v>106</v>
      </c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67"/>
      <c r="AI23" s="252">
        <f t="shared" si="0"/>
        <v>1</v>
      </c>
      <c r="AJ23" s="853"/>
      <c r="AK23" s="866"/>
      <c r="AL23" s="861"/>
      <c r="AM23" s="920"/>
    </row>
    <row r="24" spans="2:39" ht="22.5" customHeight="1" x14ac:dyDescent="0.2">
      <c r="B24" s="913"/>
      <c r="C24" s="914" t="s">
        <v>339</v>
      </c>
      <c r="D24" s="250" t="s">
        <v>384</v>
      </c>
      <c r="E24" s="54"/>
      <c r="F24" s="50" t="s">
        <v>106</v>
      </c>
      <c r="G24" s="50" t="s">
        <v>106</v>
      </c>
      <c r="H24" s="50" t="s">
        <v>94</v>
      </c>
      <c r="I24" s="50"/>
      <c r="J24" s="50" t="s">
        <v>100</v>
      </c>
      <c r="K24" s="50"/>
      <c r="L24" s="50"/>
      <c r="M24" s="50" t="s">
        <v>106</v>
      </c>
      <c r="N24" s="50" t="s">
        <v>106</v>
      </c>
      <c r="O24" s="50"/>
      <c r="P24" s="50"/>
      <c r="Q24" s="50"/>
      <c r="R24" s="50"/>
      <c r="S24" s="50"/>
      <c r="T24" s="50"/>
      <c r="U24" s="50"/>
      <c r="V24" s="50"/>
      <c r="W24" s="50" t="s">
        <v>106</v>
      </c>
      <c r="X24" s="50" t="s">
        <v>106</v>
      </c>
      <c r="Y24" s="50"/>
      <c r="Z24" s="50"/>
      <c r="AA24" s="50" t="s">
        <v>106</v>
      </c>
      <c r="AB24" s="50"/>
      <c r="AC24" s="50"/>
      <c r="AD24" s="50"/>
      <c r="AE24" s="50"/>
      <c r="AF24" s="50"/>
      <c r="AG24" s="50"/>
      <c r="AH24" s="75"/>
      <c r="AI24" s="241">
        <f t="shared" si="0"/>
        <v>9</v>
      </c>
      <c r="AJ24" s="852">
        <f>SUM(AI24:AI26)</f>
        <v>10</v>
      </c>
      <c r="AK24" s="866"/>
      <c r="AL24" s="861"/>
      <c r="AM24" s="920"/>
    </row>
    <row r="25" spans="2:39" ht="20.25" customHeight="1" x14ac:dyDescent="0.2">
      <c r="B25" s="913"/>
      <c r="C25" s="877"/>
      <c r="D25" s="250" t="s">
        <v>385</v>
      </c>
      <c r="E25" s="61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77"/>
      <c r="AI25" s="251">
        <f t="shared" si="0"/>
        <v>0</v>
      </c>
      <c r="AJ25" s="861"/>
      <c r="AK25" s="866"/>
      <c r="AL25" s="861"/>
      <c r="AM25" s="920"/>
    </row>
    <row r="26" spans="2:39" ht="20.25" customHeight="1" thickBot="1" x14ac:dyDescent="0.25">
      <c r="B26" s="913"/>
      <c r="C26" s="877"/>
      <c r="D26" s="259" t="s">
        <v>436</v>
      </c>
      <c r="E26" s="61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 t="s">
        <v>106</v>
      </c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77"/>
      <c r="AI26" s="251">
        <f t="shared" si="0"/>
        <v>1</v>
      </c>
      <c r="AJ26" s="861"/>
      <c r="AK26" s="866"/>
      <c r="AL26" s="861"/>
      <c r="AM26" s="920"/>
    </row>
    <row r="27" spans="2:39" ht="21.75" customHeight="1" x14ac:dyDescent="0.2">
      <c r="B27" s="878" t="s">
        <v>420</v>
      </c>
      <c r="C27" s="903" t="s">
        <v>349</v>
      </c>
      <c r="D27" s="240" t="s">
        <v>386</v>
      </c>
      <c r="E27" s="71" t="s">
        <v>106</v>
      </c>
      <c r="F27" s="55" t="s">
        <v>106</v>
      </c>
      <c r="G27" s="55" t="s">
        <v>106</v>
      </c>
      <c r="H27" s="55" t="s">
        <v>94</v>
      </c>
      <c r="I27" s="55" t="s">
        <v>106</v>
      </c>
      <c r="J27" s="55" t="s">
        <v>100</v>
      </c>
      <c r="K27" s="55" t="s">
        <v>106</v>
      </c>
      <c r="L27" s="55" t="s">
        <v>100</v>
      </c>
      <c r="M27" s="55" t="s">
        <v>106</v>
      </c>
      <c r="N27" s="55" t="s">
        <v>106</v>
      </c>
      <c r="O27" s="55" t="s">
        <v>106</v>
      </c>
      <c r="P27" s="55" t="s">
        <v>106</v>
      </c>
      <c r="Q27" s="55"/>
      <c r="R27" s="55"/>
      <c r="S27" s="55" t="s">
        <v>106</v>
      </c>
      <c r="T27" s="55" t="s">
        <v>106</v>
      </c>
      <c r="U27" s="55" t="s">
        <v>106</v>
      </c>
      <c r="V27" s="55"/>
      <c r="W27" s="55" t="s">
        <v>106</v>
      </c>
      <c r="X27" s="55" t="s">
        <v>106</v>
      </c>
      <c r="Y27" s="55" t="s">
        <v>100</v>
      </c>
      <c r="Z27" s="50" t="s">
        <v>94</v>
      </c>
      <c r="AA27" s="50" t="s">
        <v>106</v>
      </c>
      <c r="AB27" s="50"/>
      <c r="AC27" s="50"/>
      <c r="AD27" s="50"/>
      <c r="AE27" s="50"/>
      <c r="AF27" s="50"/>
      <c r="AG27" s="50"/>
      <c r="AH27" s="75"/>
      <c r="AI27" s="241">
        <f t="shared" si="0"/>
        <v>20</v>
      </c>
      <c r="AJ27" s="852">
        <f>SUM(AI27:AI29)</f>
        <v>21</v>
      </c>
      <c r="AK27" s="862">
        <f>SUM(AJ27:AJ31)</f>
        <v>23</v>
      </c>
      <c r="AL27" s="861"/>
      <c r="AM27" s="920"/>
    </row>
    <row r="28" spans="2:39" ht="25.5" customHeight="1" x14ac:dyDescent="0.2">
      <c r="B28" s="876"/>
      <c r="C28" s="877"/>
      <c r="D28" s="260" t="s">
        <v>387</v>
      </c>
      <c r="E28" s="37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76"/>
      <c r="AI28" s="251">
        <f t="shared" si="0"/>
        <v>0</v>
      </c>
      <c r="AJ28" s="861"/>
      <c r="AK28" s="863"/>
      <c r="AL28" s="861"/>
      <c r="AM28" s="920"/>
    </row>
    <row r="29" spans="2:39" ht="27.75" customHeight="1" thickBot="1" x14ac:dyDescent="0.25">
      <c r="B29" s="876"/>
      <c r="C29" s="895"/>
      <c r="D29" s="243" t="s">
        <v>388</v>
      </c>
      <c r="E29" s="72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 t="s">
        <v>100</v>
      </c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74"/>
      <c r="AI29" s="252">
        <f t="shared" si="0"/>
        <v>1</v>
      </c>
      <c r="AJ29" s="853"/>
      <c r="AK29" s="863"/>
      <c r="AL29" s="861"/>
      <c r="AM29" s="920"/>
    </row>
    <row r="30" spans="2:39" ht="39" customHeight="1" x14ac:dyDescent="0.2">
      <c r="B30" s="876"/>
      <c r="C30" s="903" t="s">
        <v>476</v>
      </c>
      <c r="D30" s="260" t="s">
        <v>457</v>
      </c>
      <c r="E30" s="71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 t="s">
        <v>106</v>
      </c>
      <c r="R30" s="55"/>
      <c r="S30" s="55"/>
      <c r="T30" s="55"/>
      <c r="U30" s="55"/>
      <c r="V30" s="55" t="s">
        <v>106</v>
      </c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73"/>
      <c r="AI30" s="241">
        <f t="shared" si="0"/>
        <v>2</v>
      </c>
      <c r="AJ30" s="852">
        <f>SUM(AI30:AI31)</f>
        <v>2</v>
      </c>
      <c r="AK30" s="863"/>
      <c r="AL30" s="861"/>
      <c r="AM30" s="920"/>
    </row>
    <row r="31" spans="2:39" ht="39.75" customHeight="1" thickBot="1" x14ac:dyDescent="0.25">
      <c r="B31" s="879"/>
      <c r="C31" s="895"/>
      <c r="D31" s="243" t="s">
        <v>390</v>
      </c>
      <c r="E31" s="72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74"/>
      <c r="AI31" s="239">
        <f t="shared" si="0"/>
        <v>0</v>
      </c>
      <c r="AJ31" s="853"/>
      <c r="AK31" s="864"/>
      <c r="AL31" s="861"/>
      <c r="AM31" s="920"/>
    </row>
    <row r="32" spans="2:39" ht="24.75" customHeight="1" x14ac:dyDescent="0.2">
      <c r="B32" s="878" t="s">
        <v>341</v>
      </c>
      <c r="C32" s="904" t="s">
        <v>351</v>
      </c>
      <c r="D32" s="905"/>
      <c r="E32" s="71" t="s">
        <v>106</v>
      </c>
      <c r="F32" s="55" t="s">
        <v>106</v>
      </c>
      <c r="G32" s="55" t="s">
        <v>106</v>
      </c>
      <c r="H32" s="55" t="s">
        <v>94</v>
      </c>
      <c r="I32" s="55" t="s">
        <v>106</v>
      </c>
      <c r="J32" s="55" t="s">
        <v>100</v>
      </c>
      <c r="K32" s="55" t="s">
        <v>106</v>
      </c>
      <c r="L32" s="55" t="s">
        <v>100</v>
      </c>
      <c r="M32" s="55" t="s">
        <v>106</v>
      </c>
      <c r="N32" s="55" t="s">
        <v>106</v>
      </c>
      <c r="O32" s="55" t="s">
        <v>106</v>
      </c>
      <c r="P32" s="55" t="s">
        <v>106</v>
      </c>
      <c r="Q32" s="55" t="s">
        <v>106</v>
      </c>
      <c r="R32" s="55" t="s">
        <v>100</v>
      </c>
      <c r="S32" s="55" t="s">
        <v>106</v>
      </c>
      <c r="T32" s="55" t="s">
        <v>106</v>
      </c>
      <c r="U32" s="55" t="s">
        <v>106</v>
      </c>
      <c r="V32" s="55" t="s">
        <v>106</v>
      </c>
      <c r="W32" s="55" t="s">
        <v>106</v>
      </c>
      <c r="X32" s="55" t="s">
        <v>106</v>
      </c>
      <c r="Y32" s="55" t="s">
        <v>100</v>
      </c>
      <c r="Z32" s="55" t="s">
        <v>94</v>
      </c>
      <c r="AA32" s="55" t="s">
        <v>106</v>
      </c>
      <c r="AB32" s="55"/>
      <c r="AC32" s="55"/>
      <c r="AD32" s="55"/>
      <c r="AE32" s="55"/>
      <c r="AF32" s="55"/>
      <c r="AG32" s="55"/>
      <c r="AH32" s="73"/>
      <c r="AI32" s="241">
        <f t="shared" si="0"/>
        <v>23</v>
      </c>
      <c r="AJ32" s="852">
        <f>SUM(AI32:AI33)</f>
        <v>23</v>
      </c>
      <c r="AK32" s="862">
        <f>SUM(AJ32:AJ33)</f>
        <v>23</v>
      </c>
      <c r="AL32" s="861"/>
      <c r="AM32" s="920"/>
    </row>
    <row r="33" spans="2:39" ht="27" customHeight="1" thickBot="1" x14ac:dyDescent="0.25">
      <c r="B33" s="879"/>
      <c r="C33" s="906" t="s">
        <v>352</v>
      </c>
      <c r="D33" s="907"/>
      <c r="E33" s="182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4"/>
      <c r="AI33" s="239">
        <f t="shared" si="0"/>
        <v>0</v>
      </c>
      <c r="AJ33" s="853"/>
      <c r="AK33" s="863"/>
      <c r="AL33" s="861"/>
      <c r="AM33" s="920"/>
    </row>
    <row r="34" spans="2:39" ht="36" customHeight="1" x14ac:dyDescent="0.2">
      <c r="B34" s="763" t="s">
        <v>494</v>
      </c>
      <c r="C34" s="904" t="s">
        <v>353</v>
      </c>
      <c r="D34" s="905"/>
      <c r="E34" s="71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64"/>
      <c r="AI34" s="241">
        <f t="shared" si="0"/>
        <v>0</v>
      </c>
      <c r="AJ34" s="852">
        <f>SUM(AI34:AI35)</f>
        <v>0</v>
      </c>
      <c r="AK34" s="862">
        <f>SUM(AJ34:AJ35)</f>
        <v>0</v>
      </c>
      <c r="AL34" s="861"/>
      <c r="AM34" s="920"/>
    </row>
    <row r="35" spans="2:39" ht="29.25" customHeight="1" thickBot="1" x14ac:dyDescent="0.25">
      <c r="B35" s="755"/>
      <c r="C35" s="881" t="s">
        <v>354</v>
      </c>
      <c r="D35" s="922"/>
      <c r="E35" s="182"/>
      <c r="F35" s="183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83"/>
      <c r="Z35" s="183"/>
      <c r="AA35" s="183"/>
      <c r="AB35" s="183"/>
      <c r="AC35" s="183"/>
      <c r="AD35" s="183"/>
      <c r="AE35" s="183"/>
      <c r="AF35" s="183"/>
      <c r="AG35" s="183"/>
      <c r="AH35" s="184"/>
      <c r="AI35" s="239">
        <f t="shared" si="0"/>
        <v>0</v>
      </c>
      <c r="AJ35" s="853"/>
      <c r="AK35" s="863"/>
      <c r="AL35" s="861"/>
      <c r="AM35" s="920"/>
    </row>
    <row r="36" spans="2:39" ht="27" customHeight="1" x14ac:dyDescent="0.2">
      <c r="B36" s="878" t="s">
        <v>342</v>
      </c>
      <c r="C36" s="891" t="s">
        <v>355</v>
      </c>
      <c r="D36" s="892"/>
      <c r="E36" s="120" t="s">
        <v>106</v>
      </c>
      <c r="F36" s="55" t="s">
        <v>106</v>
      </c>
      <c r="G36" s="55" t="s">
        <v>106</v>
      </c>
      <c r="H36" s="55" t="s">
        <v>94</v>
      </c>
      <c r="I36" s="55" t="s">
        <v>106</v>
      </c>
      <c r="J36" s="55" t="s">
        <v>100</v>
      </c>
      <c r="K36" s="55" t="s">
        <v>106</v>
      </c>
      <c r="L36" s="55" t="s">
        <v>100</v>
      </c>
      <c r="M36" s="55" t="s">
        <v>106</v>
      </c>
      <c r="N36" s="55" t="s">
        <v>106</v>
      </c>
      <c r="O36" s="55" t="s">
        <v>106</v>
      </c>
      <c r="P36" s="55" t="s">
        <v>106</v>
      </c>
      <c r="Q36" s="55" t="s">
        <v>106</v>
      </c>
      <c r="R36" s="55" t="s">
        <v>100</v>
      </c>
      <c r="S36" s="55" t="s">
        <v>106</v>
      </c>
      <c r="T36" s="55" t="s">
        <v>106</v>
      </c>
      <c r="U36" s="55" t="s">
        <v>106</v>
      </c>
      <c r="V36" s="55" t="s">
        <v>106</v>
      </c>
      <c r="W36" s="55"/>
      <c r="X36" s="55" t="s">
        <v>106</v>
      </c>
      <c r="Y36" s="55" t="s">
        <v>100</v>
      </c>
      <c r="Z36" s="50" t="s">
        <v>94</v>
      </c>
      <c r="AA36" s="50" t="s">
        <v>106</v>
      </c>
      <c r="AB36" s="50"/>
      <c r="AC36" s="50"/>
      <c r="AD36" s="50"/>
      <c r="AE36" s="50"/>
      <c r="AF36" s="50"/>
      <c r="AG36" s="50"/>
      <c r="AH36" s="62"/>
      <c r="AI36" s="241">
        <f t="shared" si="0"/>
        <v>22</v>
      </c>
      <c r="AJ36" s="852">
        <f>SUM(AI36:AI37)</f>
        <v>23</v>
      </c>
      <c r="AK36" s="862">
        <f>SUM(AJ36)</f>
        <v>23</v>
      </c>
      <c r="AL36" s="861"/>
      <c r="AM36" s="920"/>
    </row>
    <row r="37" spans="2:39" ht="30.75" customHeight="1" thickBot="1" x14ac:dyDescent="0.25">
      <c r="B37" s="879"/>
      <c r="C37" s="893" t="s">
        <v>356</v>
      </c>
      <c r="D37" s="894"/>
      <c r="E37" s="121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 t="s">
        <v>106</v>
      </c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65"/>
      <c r="AI37" s="252">
        <f t="shared" si="0"/>
        <v>1</v>
      </c>
      <c r="AJ37" s="853"/>
      <c r="AK37" s="864"/>
      <c r="AL37" s="853"/>
      <c r="AM37" s="920"/>
    </row>
    <row r="38" spans="2:39" ht="20.25" customHeight="1" thickBot="1" x14ac:dyDescent="0.25">
      <c r="B38" s="854" t="s">
        <v>134</v>
      </c>
      <c r="C38" s="855"/>
      <c r="D38" s="855"/>
      <c r="E38" s="637">
        <f>COUNTA(E6:E37)</f>
        <v>5</v>
      </c>
      <c r="F38" s="638">
        <f>COUNTA(F6:F37)</f>
        <v>5</v>
      </c>
      <c r="G38" s="638">
        <f t="shared" ref="G38:AH38" si="1">COUNTA(G5:G37)</f>
        <v>5</v>
      </c>
      <c r="H38" s="638">
        <f>COUNTA(H6:H37)</f>
        <v>4</v>
      </c>
      <c r="I38" s="638">
        <f>COUNTA(I6:I37)</f>
        <v>4</v>
      </c>
      <c r="J38" s="638">
        <f>COUNTA(J6:J37)</f>
        <v>4</v>
      </c>
      <c r="K38" s="638">
        <f t="shared" si="1"/>
        <v>5</v>
      </c>
      <c r="L38" s="638">
        <f t="shared" si="1"/>
        <v>5</v>
      </c>
      <c r="M38" s="638">
        <f t="shared" si="1"/>
        <v>5</v>
      </c>
      <c r="N38" s="638">
        <f t="shared" si="1"/>
        <v>5</v>
      </c>
      <c r="O38" s="638">
        <f t="shared" si="1"/>
        <v>5</v>
      </c>
      <c r="P38" s="638">
        <f t="shared" si="1"/>
        <v>5</v>
      </c>
      <c r="Q38" s="638">
        <f t="shared" si="1"/>
        <v>5</v>
      </c>
      <c r="R38" s="638">
        <f t="shared" si="1"/>
        <v>5</v>
      </c>
      <c r="S38" s="638"/>
      <c r="T38" s="638">
        <f t="shared" si="1"/>
        <v>5</v>
      </c>
      <c r="U38" s="638">
        <f t="shared" si="1"/>
        <v>5</v>
      </c>
      <c r="V38" s="638">
        <f t="shared" si="1"/>
        <v>5</v>
      </c>
      <c r="W38" s="638">
        <f t="shared" si="1"/>
        <v>5</v>
      </c>
      <c r="X38" s="638">
        <f t="shared" si="1"/>
        <v>5</v>
      </c>
      <c r="Y38" s="638">
        <f t="shared" si="1"/>
        <v>5</v>
      </c>
      <c r="Z38" s="638">
        <f>COUNTA(Z6:Z37)</f>
        <v>4</v>
      </c>
      <c r="AA38" s="638">
        <f t="shared" si="1"/>
        <v>5</v>
      </c>
      <c r="AB38" s="638">
        <f t="shared" si="1"/>
        <v>0</v>
      </c>
      <c r="AC38" s="638">
        <f t="shared" si="1"/>
        <v>0</v>
      </c>
      <c r="AD38" s="638">
        <f t="shared" si="1"/>
        <v>0</v>
      </c>
      <c r="AE38" s="638">
        <f t="shared" si="1"/>
        <v>0</v>
      </c>
      <c r="AF38" s="638">
        <f t="shared" si="1"/>
        <v>0</v>
      </c>
      <c r="AG38" s="638">
        <f t="shared" si="1"/>
        <v>0</v>
      </c>
      <c r="AH38" s="639">
        <f t="shared" si="1"/>
        <v>0</v>
      </c>
      <c r="AI38" s="900">
        <f>SUM(E38:AH38)</f>
        <v>106</v>
      </c>
      <c r="AJ38" s="901"/>
      <c r="AK38" s="901"/>
      <c r="AL38" s="902"/>
      <c r="AM38" s="920"/>
    </row>
    <row r="39" spans="2:39" ht="29.25" customHeight="1" thickBot="1" x14ac:dyDescent="0.25">
      <c r="B39" s="871" t="s">
        <v>518</v>
      </c>
      <c r="C39" s="872"/>
      <c r="D39" s="872"/>
      <c r="E39" s="887"/>
      <c r="F39" s="887"/>
      <c r="G39" s="887"/>
      <c r="H39" s="887"/>
      <c r="I39" s="887"/>
      <c r="J39" s="887"/>
      <c r="K39" s="887"/>
      <c r="L39" s="887"/>
      <c r="M39" s="887"/>
      <c r="N39" s="887"/>
      <c r="O39" s="887"/>
      <c r="P39" s="887"/>
      <c r="Q39" s="887"/>
      <c r="R39" s="887"/>
      <c r="S39" s="887"/>
      <c r="T39" s="887"/>
      <c r="U39" s="887"/>
      <c r="V39" s="887"/>
      <c r="W39" s="887"/>
      <c r="X39" s="887"/>
      <c r="Y39" s="887"/>
      <c r="Z39" s="887"/>
      <c r="AA39" s="887"/>
      <c r="AB39" s="887"/>
      <c r="AC39" s="887"/>
      <c r="AD39" s="887"/>
      <c r="AE39" s="887"/>
      <c r="AF39" s="887"/>
      <c r="AG39" s="887"/>
      <c r="AH39" s="887"/>
      <c r="AI39" s="122" t="s">
        <v>189</v>
      </c>
      <c r="AJ39" s="122" t="s">
        <v>191</v>
      </c>
      <c r="AK39" s="261" t="s">
        <v>121</v>
      </c>
      <c r="AL39" s="262" t="s">
        <v>122</v>
      </c>
      <c r="AM39" s="920"/>
    </row>
    <row r="40" spans="2:39" ht="36.75" customHeight="1" thickBot="1" x14ac:dyDescent="0.25">
      <c r="B40" s="876" t="s">
        <v>343</v>
      </c>
      <c r="C40" s="263" t="s">
        <v>357</v>
      </c>
      <c r="D40" s="704" t="s">
        <v>422</v>
      </c>
      <c r="E40" s="79" t="s">
        <v>106</v>
      </c>
      <c r="F40" s="60"/>
      <c r="G40" s="60" t="s">
        <v>106</v>
      </c>
      <c r="H40" s="60" t="s">
        <v>94</v>
      </c>
      <c r="I40" s="60"/>
      <c r="J40" s="60" t="s">
        <v>100</v>
      </c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 t="s">
        <v>106</v>
      </c>
      <c r="W40" s="60" t="s">
        <v>106</v>
      </c>
      <c r="X40" s="60"/>
      <c r="Y40" s="60"/>
      <c r="Z40" s="59" t="s">
        <v>94</v>
      </c>
      <c r="AA40" s="59"/>
      <c r="AB40" s="59"/>
      <c r="AC40" s="80"/>
      <c r="AD40" s="59"/>
      <c r="AE40" s="80"/>
      <c r="AF40" s="80"/>
      <c r="AG40" s="80"/>
      <c r="AH40" s="59"/>
      <c r="AI40" s="254">
        <f t="shared" ref="AI40:AI48" si="2">COUNTA(E40:AH40)</f>
        <v>7</v>
      </c>
      <c r="AJ40" s="264">
        <f>SUM(AI40)</f>
        <v>7</v>
      </c>
      <c r="AK40" s="923">
        <f>SUM(AJ40:AJ43)</f>
        <v>21</v>
      </c>
      <c r="AL40" s="873">
        <f>SUM(AK40:AK48)</f>
        <v>42</v>
      </c>
      <c r="AM40" s="920"/>
    </row>
    <row r="41" spans="2:39" ht="21" customHeight="1" x14ac:dyDescent="0.2">
      <c r="B41" s="876"/>
      <c r="C41" s="877" t="s">
        <v>358</v>
      </c>
      <c r="D41" s="265" t="s">
        <v>392</v>
      </c>
      <c r="E41" s="71"/>
      <c r="F41" s="55"/>
      <c r="G41" s="55"/>
      <c r="H41" s="55"/>
      <c r="I41" s="55"/>
      <c r="J41" s="55"/>
      <c r="K41" s="55"/>
      <c r="L41" s="55"/>
      <c r="M41" s="55"/>
      <c r="N41" s="55"/>
      <c r="O41" s="55" t="s">
        <v>106</v>
      </c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64"/>
      <c r="AI41" s="266">
        <f t="shared" si="2"/>
        <v>1</v>
      </c>
      <c r="AJ41" s="852">
        <f>SUM(AI41:AI43)</f>
        <v>14</v>
      </c>
      <c r="AK41" s="924"/>
      <c r="AL41" s="874"/>
      <c r="AM41" s="920"/>
    </row>
    <row r="42" spans="2:39" ht="19.5" customHeight="1" x14ac:dyDescent="0.2">
      <c r="B42" s="876"/>
      <c r="C42" s="877"/>
      <c r="D42" s="268" t="s">
        <v>477</v>
      </c>
      <c r="E42" s="37"/>
      <c r="F42" s="30" t="s">
        <v>106</v>
      </c>
      <c r="G42" s="30"/>
      <c r="H42" s="30"/>
      <c r="I42" s="30"/>
      <c r="J42" s="30"/>
      <c r="K42" s="30" t="s">
        <v>106</v>
      </c>
      <c r="L42" s="30"/>
      <c r="M42" s="30" t="s">
        <v>106</v>
      </c>
      <c r="N42" s="30"/>
      <c r="O42" s="30"/>
      <c r="P42" s="30"/>
      <c r="Q42" s="30" t="s">
        <v>106</v>
      </c>
      <c r="R42" s="30" t="s">
        <v>100</v>
      </c>
      <c r="S42" s="30" t="s">
        <v>106</v>
      </c>
      <c r="T42" s="30"/>
      <c r="U42" s="30" t="s">
        <v>106</v>
      </c>
      <c r="V42" s="30"/>
      <c r="W42" s="30"/>
      <c r="X42" s="30"/>
      <c r="Y42" s="30" t="s">
        <v>100</v>
      </c>
      <c r="Z42" s="30"/>
      <c r="AA42" s="30"/>
      <c r="AB42" s="30"/>
      <c r="AC42" s="30"/>
      <c r="AD42" s="30"/>
      <c r="AE42" s="30"/>
      <c r="AF42" s="30"/>
      <c r="AG42" s="30"/>
      <c r="AH42" s="69"/>
      <c r="AI42" s="269">
        <f t="shared" si="2"/>
        <v>8</v>
      </c>
      <c r="AJ42" s="861"/>
      <c r="AK42" s="924"/>
      <c r="AL42" s="874"/>
      <c r="AM42" s="920"/>
    </row>
    <row r="43" spans="2:39" ht="21.75" customHeight="1" thickBot="1" x14ac:dyDescent="0.25">
      <c r="B43" s="876"/>
      <c r="C43" s="877"/>
      <c r="D43" s="268" t="s">
        <v>465</v>
      </c>
      <c r="E43" s="37"/>
      <c r="F43" s="30"/>
      <c r="G43" s="30"/>
      <c r="H43" s="30"/>
      <c r="I43" s="30"/>
      <c r="J43" s="30"/>
      <c r="K43" s="30"/>
      <c r="L43" s="30" t="s">
        <v>100</v>
      </c>
      <c r="M43" s="30"/>
      <c r="N43" s="30"/>
      <c r="O43" s="30"/>
      <c r="P43" s="30" t="s">
        <v>106</v>
      </c>
      <c r="Q43" s="30"/>
      <c r="R43" s="30"/>
      <c r="S43" s="30"/>
      <c r="T43" s="30" t="s">
        <v>106</v>
      </c>
      <c r="U43" s="30"/>
      <c r="V43" s="30"/>
      <c r="W43" s="30"/>
      <c r="X43" s="30" t="s">
        <v>106</v>
      </c>
      <c r="Y43" s="30"/>
      <c r="Z43" s="30"/>
      <c r="AA43" s="30" t="s">
        <v>106</v>
      </c>
      <c r="AB43" s="30"/>
      <c r="AC43" s="30"/>
      <c r="AD43" s="30"/>
      <c r="AE43" s="30"/>
      <c r="AF43" s="30"/>
      <c r="AG43" s="30"/>
      <c r="AH43" s="69"/>
      <c r="AI43" s="269">
        <f t="shared" si="2"/>
        <v>5</v>
      </c>
      <c r="AJ43" s="861"/>
      <c r="AK43" s="924"/>
      <c r="AL43" s="874"/>
      <c r="AM43" s="920"/>
    </row>
    <row r="44" spans="2:39" ht="37.5" customHeight="1" x14ac:dyDescent="0.2">
      <c r="B44" s="878" t="s">
        <v>346</v>
      </c>
      <c r="C44" s="903" t="s">
        <v>359</v>
      </c>
      <c r="D44" s="240" t="s">
        <v>395</v>
      </c>
      <c r="E44" s="71"/>
      <c r="F44" s="55" t="s">
        <v>106</v>
      </c>
      <c r="G44" s="55"/>
      <c r="H44" s="55"/>
      <c r="I44" s="55" t="s">
        <v>106</v>
      </c>
      <c r="J44" s="55" t="s">
        <v>100</v>
      </c>
      <c r="K44" s="55" t="s">
        <v>106</v>
      </c>
      <c r="L44" s="55"/>
      <c r="M44" s="55" t="s">
        <v>106</v>
      </c>
      <c r="N44" s="55"/>
      <c r="O44" s="55"/>
      <c r="P44" s="55"/>
      <c r="Q44" s="55"/>
      <c r="R44" s="55"/>
      <c r="S44" s="55" t="s">
        <v>106</v>
      </c>
      <c r="T44" s="55" t="s">
        <v>106</v>
      </c>
      <c r="U44" s="55"/>
      <c r="V44" s="55"/>
      <c r="W44" s="55"/>
      <c r="X44" s="55"/>
      <c r="Y44" s="55"/>
      <c r="Z44" s="55" t="s">
        <v>94</v>
      </c>
      <c r="AA44" s="55" t="s">
        <v>106</v>
      </c>
      <c r="AB44" s="55"/>
      <c r="AC44" s="55"/>
      <c r="AD44" s="55"/>
      <c r="AE44" s="55"/>
      <c r="AF44" s="55"/>
      <c r="AG44" s="55"/>
      <c r="AH44" s="64"/>
      <c r="AI44" s="266">
        <f t="shared" si="2"/>
        <v>9</v>
      </c>
      <c r="AJ44" s="852">
        <f>SUM(AI44:AI46)</f>
        <v>21</v>
      </c>
      <c r="AK44" s="862">
        <f>SUM(AJ44)</f>
        <v>21</v>
      </c>
      <c r="AL44" s="874"/>
      <c r="AM44" s="920"/>
    </row>
    <row r="45" spans="2:39" ht="36.75" customHeight="1" x14ac:dyDescent="0.2">
      <c r="B45" s="876"/>
      <c r="C45" s="877"/>
      <c r="D45" s="270" t="s">
        <v>396</v>
      </c>
      <c r="E45" s="3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69"/>
      <c r="AI45" s="269">
        <f t="shared" si="2"/>
        <v>0</v>
      </c>
      <c r="AJ45" s="861"/>
      <c r="AK45" s="863"/>
      <c r="AL45" s="874"/>
      <c r="AM45" s="920"/>
    </row>
    <row r="46" spans="2:39" ht="28.5" customHeight="1" thickBot="1" x14ac:dyDescent="0.25">
      <c r="B46" s="879"/>
      <c r="C46" s="895"/>
      <c r="D46" s="243" t="s">
        <v>423</v>
      </c>
      <c r="E46" s="72"/>
      <c r="F46" s="57"/>
      <c r="G46" s="57" t="s">
        <v>106</v>
      </c>
      <c r="H46" s="57" t="s">
        <v>94</v>
      </c>
      <c r="I46" s="57"/>
      <c r="J46" s="57"/>
      <c r="K46" s="57"/>
      <c r="L46" s="57" t="s">
        <v>100</v>
      </c>
      <c r="M46" s="57"/>
      <c r="N46" s="57" t="s">
        <v>106</v>
      </c>
      <c r="O46" s="57" t="s">
        <v>106</v>
      </c>
      <c r="P46" s="57" t="s">
        <v>106</v>
      </c>
      <c r="Q46" s="57" t="s">
        <v>106</v>
      </c>
      <c r="R46" s="57" t="s">
        <v>100</v>
      </c>
      <c r="S46" s="57"/>
      <c r="T46" s="57"/>
      <c r="U46" s="57"/>
      <c r="V46" s="57" t="s">
        <v>106</v>
      </c>
      <c r="W46" s="57" t="s">
        <v>106</v>
      </c>
      <c r="X46" s="57" t="s">
        <v>106</v>
      </c>
      <c r="Y46" s="57" t="s">
        <v>100</v>
      </c>
      <c r="Z46" s="57"/>
      <c r="AA46" s="57"/>
      <c r="AB46" s="57"/>
      <c r="AC46" s="57"/>
      <c r="AD46" s="57"/>
      <c r="AE46" s="57"/>
      <c r="AF46" s="57"/>
      <c r="AG46" s="57"/>
      <c r="AH46" s="65"/>
      <c r="AI46" s="271">
        <f t="shared" si="2"/>
        <v>12</v>
      </c>
      <c r="AJ46" s="853"/>
      <c r="AK46" s="864"/>
      <c r="AL46" s="874"/>
      <c r="AM46" s="920"/>
    </row>
    <row r="47" spans="2:39" ht="39.75" customHeight="1" x14ac:dyDescent="0.2">
      <c r="B47" s="876" t="s">
        <v>345</v>
      </c>
      <c r="C47" s="762" t="s">
        <v>360</v>
      </c>
      <c r="D47" s="101" t="s">
        <v>424</v>
      </c>
      <c r="E47" s="119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81"/>
      <c r="AI47" s="266">
        <f t="shared" si="2"/>
        <v>0</v>
      </c>
      <c r="AJ47" s="861">
        <f>SUM(AI47:AI48)</f>
        <v>0</v>
      </c>
      <c r="AK47" s="865">
        <f>SUM(AJ47)</f>
        <v>0</v>
      </c>
      <c r="AL47" s="874"/>
      <c r="AM47" s="920"/>
    </row>
    <row r="48" spans="2:39" ht="48.75" customHeight="1" thickBot="1" x14ac:dyDescent="0.25">
      <c r="B48" s="879"/>
      <c r="C48" s="766"/>
      <c r="D48" s="102" t="s">
        <v>440</v>
      </c>
      <c r="E48" s="158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70"/>
      <c r="AI48" s="271">
        <f t="shared" si="2"/>
        <v>0</v>
      </c>
      <c r="AJ48" s="853"/>
      <c r="AK48" s="867"/>
      <c r="AL48" s="875"/>
      <c r="AM48" s="920"/>
    </row>
    <row r="49" spans="1:39" ht="21" customHeight="1" thickBot="1" x14ac:dyDescent="0.25">
      <c r="A49" s="645"/>
      <c r="B49" s="854" t="s">
        <v>134</v>
      </c>
      <c r="C49" s="855"/>
      <c r="D49" s="855"/>
      <c r="E49" s="634">
        <f t="shared" ref="E49:S49" si="3">COUNTA(E40:E48)</f>
        <v>1</v>
      </c>
      <c r="F49" s="635">
        <f t="shared" si="3"/>
        <v>2</v>
      </c>
      <c r="G49" s="635">
        <f t="shared" si="3"/>
        <v>2</v>
      </c>
      <c r="H49" s="635">
        <f t="shared" si="3"/>
        <v>2</v>
      </c>
      <c r="I49" s="635">
        <f t="shared" si="3"/>
        <v>1</v>
      </c>
      <c r="J49" s="635">
        <f t="shared" si="3"/>
        <v>2</v>
      </c>
      <c r="K49" s="635">
        <f t="shared" si="3"/>
        <v>2</v>
      </c>
      <c r="L49" s="635">
        <f t="shared" si="3"/>
        <v>2</v>
      </c>
      <c r="M49" s="635">
        <f t="shared" si="3"/>
        <v>2</v>
      </c>
      <c r="N49" s="635">
        <f t="shared" si="3"/>
        <v>1</v>
      </c>
      <c r="O49" s="635">
        <f t="shared" si="3"/>
        <v>2</v>
      </c>
      <c r="P49" s="635">
        <f t="shared" si="3"/>
        <v>2</v>
      </c>
      <c r="Q49" s="635">
        <f t="shared" si="3"/>
        <v>2</v>
      </c>
      <c r="R49" s="635">
        <f t="shared" si="3"/>
        <v>2</v>
      </c>
      <c r="S49" s="635">
        <f t="shared" si="3"/>
        <v>2</v>
      </c>
      <c r="T49" s="635">
        <f t="shared" ref="T49:AH49" si="4">COUNTA(T40:T48)</f>
        <v>2</v>
      </c>
      <c r="U49" s="635">
        <f t="shared" si="4"/>
        <v>1</v>
      </c>
      <c r="V49" s="635">
        <f t="shared" si="4"/>
        <v>2</v>
      </c>
      <c r="W49" s="635">
        <f t="shared" si="4"/>
        <v>2</v>
      </c>
      <c r="X49" s="635">
        <f t="shared" si="4"/>
        <v>2</v>
      </c>
      <c r="Y49" s="635">
        <f t="shared" si="4"/>
        <v>2</v>
      </c>
      <c r="Z49" s="635">
        <f t="shared" si="4"/>
        <v>2</v>
      </c>
      <c r="AA49" s="635">
        <f t="shared" si="4"/>
        <v>2</v>
      </c>
      <c r="AB49" s="635">
        <f t="shared" si="4"/>
        <v>0</v>
      </c>
      <c r="AC49" s="635">
        <f t="shared" si="4"/>
        <v>0</v>
      </c>
      <c r="AD49" s="635">
        <f t="shared" si="4"/>
        <v>0</v>
      </c>
      <c r="AE49" s="635">
        <f t="shared" si="4"/>
        <v>0</v>
      </c>
      <c r="AF49" s="635">
        <f t="shared" si="4"/>
        <v>0</v>
      </c>
      <c r="AG49" s="635">
        <f t="shared" si="4"/>
        <v>0</v>
      </c>
      <c r="AH49" s="636">
        <f t="shared" si="4"/>
        <v>0</v>
      </c>
      <c r="AI49" s="856">
        <f>SUM(E49:AH49)</f>
        <v>42</v>
      </c>
      <c r="AJ49" s="857"/>
      <c r="AK49" s="857"/>
      <c r="AL49" s="858"/>
      <c r="AM49" s="920"/>
    </row>
    <row r="50" spans="1:39" ht="33.75" customHeight="1" thickBot="1" x14ac:dyDescent="0.25">
      <c r="B50" s="871" t="s">
        <v>499</v>
      </c>
      <c r="C50" s="872"/>
      <c r="D50" s="872"/>
      <c r="E50" s="887"/>
      <c r="F50" s="887"/>
      <c r="G50" s="887"/>
      <c r="H50" s="887"/>
      <c r="I50" s="887"/>
      <c r="J50" s="887"/>
      <c r="K50" s="887"/>
      <c r="L50" s="887"/>
      <c r="M50" s="887"/>
      <c r="N50" s="887"/>
      <c r="O50" s="887"/>
      <c r="P50" s="887"/>
      <c r="Q50" s="887"/>
      <c r="R50" s="887"/>
      <c r="S50" s="887"/>
      <c r="T50" s="887"/>
      <c r="U50" s="887"/>
      <c r="V50" s="887"/>
      <c r="W50" s="887"/>
      <c r="X50" s="887"/>
      <c r="Y50" s="887"/>
      <c r="Z50" s="887"/>
      <c r="AA50" s="887"/>
      <c r="AB50" s="887"/>
      <c r="AC50" s="887"/>
      <c r="AD50" s="887"/>
      <c r="AE50" s="887"/>
      <c r="AF50" s="887"/>
      <c r="AG50" s="887"/>
      <c r="AH50" s="888"/>
      <c r="AI50" s="122" t="s">
        <v>189</v>
      </c>
      <c r="AJ50" s="122" t="s">
        <v>191</v>
      </c>
      <c r="AK50" s="273" t="s">
        <v>121</v>
      </c>
      <c r="AL50" s="122" t="s">
        <v>122</v>
      </c>
      <c r="AM50" s="920"/>
    </row>
    <row r="51" spans="1:39" ht="27" customHeight="1" thickBot="1" x14ac:dyDescent="0.25">
      <c r="A51" s="274"/>
      <c r="B51" s="813" t="s">
        <v>501</v>
      </c>
      <c r="C51" s="275" t="s">
        <v>361</v>
      </c>
      <c r="D51" s="276" t="s">
        <v>401</v>
      </c>
      <c r="E51" s="82"/>
      <c r="F51" s="83"/>
      <c r="G51" s="83" t="s">
        <v>106</v>
      </c>
      <c r="H51" s="83"/>
      <c r="I51" s="83" t="s">
        <v>106</v>
      </c>
      <c r="J51" s="83" t="s">
        <v>100</v>
      </c>
      <c r="K51" s="83" t="s">
        <v>106</v>
      </c>
      <c r="L51" s="83" t="s">
        <v>100</v>
      </c>
      <c r="M51" s="83" t="s">
        <v>106</v>
      </c>
      <c r="N51" s="83"/>
      <c r="O51" s="83"/>
      <c r="P51" s="83" t="s">
        <v>106</v>
      </c>
      <c r="Q51" s="83"/>
      <c r="R51" s="83"/>
      <c r="S51" s="83"/>
      <c r="T51" s="83"/>
      <c r="U51" s="83" t="s">
        <v>106</v>
      </c>
      <c r="V51" s="83" t="s">
        <v>106</v>
      </c>
      <c r="W51" s="83"/>
      <c r="X51" s="83" t="s">
        <v>106</v>
      </c>
      <c r="Y51" s="83" t="s">
        <v>100</v>
      </c>
      <c r="Z51" s="83" t="s">
        <v>94</v>
      </c>
      <c r="AA51" s="83"/>
      <c r="AB51" s="83"/>
      <c r="AC51" s="83"/>
      <c r="AD51" s="83"/>
      <c r="AE51" s="83"/>
      <c r="AF51" s="83"/>
      <c r="AG51" s="83"/>
      <c r="AH51" s="83"/>
      <c r="AI51" s="262">
        <f t="shared" ref="AI51:AI55" si="5">COUNTA(E51:AH51)</f>
        <v>12</v>
      </c>
      <c r="AJ51" s="277">
        <f>SUM(AI51)</f>
        <v>12</v>
      </c>
      <c r="AK51" s="865">
        <f>SUM(AJ51:AJ55)</f>
        <v>14</v>
      </c>
      <c r="AL51" s="865">
        <f>SUM(AK51)</f>
        <v>14</v>
      </c>
      <c r="AM51" s="920"/>
    </row>
    <row r="52" spans="1:39" ht="22.5" customHeight="1" x14ac:dyDescent="0.2">
      <c r="A52" s="274"/>
      <c r="B52" s="813"/>
      <c r="C52" s="897" t="s">
        <v>362</v>
      </c>
      <c r="D52" s="278" t="s">
        <v>402</v>
      </c>
      <c r="E52" s="38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 t="s">
        <v>106</v>
      </c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266">
        <f t="shared" si="5"/>
        <v>1</v>
      </c>
      <c r="AJ52" s="852">
        <f>SUM(AI52:AI54)</f>
        <v>1</v>
      </c>
      <c r="AK52" s="866"/>
      <c r="AL52" s="866"/>
      <c r="AM52" s="920"/>
    </row>
    <row r="53" spans="1:39" ht="22.5" customHeight="1" x14ac:dyDescent="0.2">
      <c r="A53" s="274"/>
      <c r="B53" s="813"/>
      <c r="C53" s="868"/>
      <c r="D53" s="280" t="s">
        <v>403</v>
      </c>
      <c r="E53" s="38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33">
        <f t="shared" si="5"/>
        <v>0</v>
      </c>
      <c r="AJ53" s="861"/>
      <c r="AK53" s="866"/>
      <c r="AL53" s="866"/>
      <c r="AM53" s="920"/>
    </row>
    <row r="54" spans="1:39" ht="21" customHeight="1" thickBot="1" x14ac:dyDescent="0.25">
      <c r="A54" s="274"/>
      <c r="B54" s="813"/>
      <c r="C54" s="868"/>
      <c r="D54" s="280" t="s">
        <v>404</v>
      </c>
      <c r="E54" s="40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269">
        <f t="shared" si="5"/>
        <v>0</v>
      </c>
      <c r="AJ54" s="861"/>
      <c r="AK54" s="866"/>
      <c r="AL54" s="866"/>
      <c r="AM54" s="920"/>
    </row>
    <row r="55" spans="1:39" ht="30.75" customHeight="1" thickBot="1" x14ac:dyDescent="0.25">
      <c r="A55" s="274"/>
      <c r="B55" s="813"/>
      <c r="C55" s="898" t="s">
        <v>466</v>
      </c>
      <c r="D55" s="899"/>
      <c r="E55" s="165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 t="s">
        <v>106</v>
      </c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262">
        <f t="shared" si="5"/>
        <v>1</v>
      </c>
      <c r="AJ55" s="277">
        <f t="shared" ref="AJ55" si="6">SUM(AI55)</f>
        <v>1</v>
      </c>
      <c r="AK55" s="867"/>
      <c r="AL55" s="867"/>
      <c r="AM55" s="920"/>
    </row>
    <row r="56" spans="1:39" ht="22.5" customHeight="1" thickBot="1" x14ac:dyDescent="0.25">
      <c r="A56" s="274"/>
      <c r="B56" s="854" t="s">
        <v>134</v>
      </c>
      <c r="C56" s="855"/>
      <c r="D56" s="855"/>
      <c r="E56" s="637">
        <f t="shared" ref="E56:R56" si="7">COUNTA(E51:E55)</f>
        <v>0</v>
      </c>
      <c r="F56" s="638">
        <f t="shared" si="7"/>
        <v>0</v>
      </c>
      <c r="G56" s="638">
        <f t="shared" si="7"/>
        <v>1</v>
      </c>
      <c r="H56" s="638">
        <f t="shared" si="7"/>
        <v>0</v>
      </c>
      <c r="I56" s="638">
        <f t="shared" si="7"/>
        <v>1</v>
      </c>
      <c r="J56" s="638">
        <f t="shared" si="7"/>
        <v>1</v>
      </c>
      <c r="K56" s="638">
        <f t="shared" si="7"/>
        <v>1</v>
      </c>
      <c r="L56" s="638">
        <f t="shared" si="7"/>
        <v>1</v>
      </c>
      <c r="M56" s="638">
        <f t="shared" si="7"/>
        <v>1</v>
      </c>
      <c r="N56" s="638">
        <f t="shared" si="7"/>
        <v>0</v>
      </c>
      <c r="O56" s="638">
        <f t="shared" si="7"/>
        <v>0</v>
      </c>
      <c r="P56" s="638">
        <f t="shared" si="7"/>
        <v>2</v>
      </c>
      <c r="Q56" s="638">
        <f t="shared" si="7"/>
        <v>0</v>
      </c>
      <c r="R56" s="638">
        <f t="shared" si="7"/>
        <v>0</v>
      </c>
      <c r="S56" s="638"/>
      <c r="T56" s="638">
        <f t="shared" ref="T56:AH56" si="8">COUNTA(T51:T55)</f>
        <v>0</v>
      </c>
      <c r="U56" s="638">
        <f t="shared" si="8"/>
        <v>2</v>
      </c>
      <c r="V56" s="638">
        <f t="shared" si="8"/>
        <v>1</v>
      </c>
      <c r="W56" s="638">
        <f t="shared" si="8"/>
        <v>0</v>
      </c>
      <c r="X56" s="638">
        <f t="shared" si="8"/>
        <v>1</v>
      </c>
      <c r="Y56" s="638">
        <f t="shared" si="8"/>
        <v>1</v>
      </c>
      <c r="Z56" s="638">
        <f t="shared" si="8"/>
        <v>1</v>
      </c>
      <c r="AA56" s="638">
        <f t="shared" si="8"/>
        <v>0</v>
      </c>
      <c r="AB56" s="638">
        <f t="shared" si="8"/>
        <v>0</v>
      </c>
      <c r="AC56" s="638">
        <f t="shared" si="8"/>
        <v>0</v>
      </c>
      <c r="AD56" s="638">
        <f t="shared" si="8"/>
        <v>0</v>
      </c>
      <c r="AE56" s="638">
        <f t="shared" si="8"/>
        <v>0</v>
      </c>
      <c r="AF56" s="638">
        <f t="shared" si="8"/>
        <v>0</v>
      </c>
      <c r="AG56" s="638">
        <f t="shared" si="8"/>
        <v>0</v>
      </c>
      <c r="AH56" s="639">
        <f t="shared" si="8"/>
        <v>0</v>
      </c>
      <c r="AI56" s="856">
        <f>SUM(E56:AH56)</f>
        <v>14</v>
      </c>
      <c r="AJ56" s="857"/>
      <c r="AK56" s="857"/>
      <c r="AL56" s="858"/>
      <c r="AM56" s="920"/>
    </row>
    <row r="57" spans="1:39" ht="33" customHeight="1" thickBot="1" x14ac:dyDescent="0.25">
      <c r="B57" s="871" t="s">
        <v>519</v>
      </c>
      <c r="C57" s="872"/>
      <c r="D57" s="872"/>
      <c r="E57" s="887"/>
      <c r="F57" s="887"/>
      <c r="G57" s="887"/>
      <c r="H57" s="887"/>
      <c r="I57" s="887"/>
      <c r="J57" s="887"/>
      <c r="K57" s="887"/>
      <c r="L57" s="887"/>
      <c r="M57" s="887"/>
      <c r="N57" s="887"/>
      <c r="O57" s="887"/>
      <c r="P57" s="887"/>
      <c r="Q57" s="887"/>
      <c r="R57" s="887"/>
      <c r="S57" s="887"/>
      <c r="T57" s="887"/>
      <c r="U57" s="887"/>
      <c r="V57" s="887"/>
      <c r="W57" s="887"/>
      <c r="X57" s="887"/>
      <c r="Y57" s="887"/>
      <c r="Z57" s="887"/>
      <c r="AA57" s="887"/>
      <c r="AB57" s="887"/>
      <c r="AC57" s="887"/>
      <c r="AD57" s="887"/>
      <c r="AE57" s="887"/>
      <c r="AF57" s="887"/>
      <c r="AG57" s="887"/>
      <c r="AH57" s="888"/>
      <c r="AI57" s="122" t="s">
        <v>189</v>
      </c>
      <c r="AJ57" s="122" t="s">
        <v>191</v>
      </c>
      <c r="AK57" s="281" t="s">
        <v>191</v>
      </c>
      <c r="AL57" s="122" t="s">
        <v>122</v>
      </c>
      <c r="AM57" s="920"/>
    </row>
    <row r="58" spans="1:39" ht="19.5" customHeight="1" x14ac:dyDescent="0.2">
      <c r="B58" s="859" t="s">
        <v>449</v>
      </c>
      <c r="C58" s="868" t="s">
        <v>364</v>
      </c>
      <c r="D58" s="278" t="s">
        <v>405</v>
      </c>
      <c r="E58" s="86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 t="s">
        <v>106</v>
      </c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266">
        <f t="shared" ref="AI58:AI69" si="9">COUNTA(E58:AH58)</f>
        <v>1</v>
      </c>
      <c r="AJ58" s="852">
        <f>SUM(AI58:AI60)</f>
        <v>1</v>
      </c>
      <c r="AK58" s="865">
        <f>SUM(AJ58:AJ69)</f>
        <v>3</v>
      </c>
      <c r="AL58" s="865">
        <f>SUM(AK58)</f>
        <v>3</v>
      </c>
      <c r="AM58" s="920"/>
    </row>
    <row r="59" spans="1:39" ht="19.5" customHeight="1" x14ac:dyDescent="0.2">
      <c r="B59" s="859"/>
      <c r="C59" s="877"/>
      <c r="D59" s="282" t="s">
        <v>406</v>
      </c>
      <c r="E59" s="88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269">
        <f t="shared" si="9"/>
        <v>0</v>
      </c>
      <c r="AJ59" s="861"/>
      <c r="AK59" s="866"/>
      <c r="AL59" s="866"/>
      <c r="AM59" s="920"/>
    </row>
    <row r="60" spans="1:39" ht="18" customHeight="1" thickBot="1" x14ac:dyDescent="0.25">
      <c r="B60" s="859"/>
      <c r="C60" s="895"/>
      <c r="D60" s="283" t="s">
        <v>407</v>
      </c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271">
        <f t="shared" si="9"/>
        <v>0</v>
      </c>
      <c r="AJ60" s="853"/>
      <c r="AK60" s="866"/>
      <c r="AL60" s="866"/>
      <c r="AM60" s="920"/>
    </row>
    <row r="61" spans="1:39" ht="37.5" customHeight="1" thickBot="1" x14ac:dyDescent="0.25">
      <c r="B61" s="859"/>
      <c r="C61" s="288" t="s">
        <v>426</v>
      </c>
      <c r="D61" s="289" t="s">
        <v>409</v>
      </c>
      <c r="E61" s="86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266">
        <f t="shared" si="9"/>
        <v>0</v>
      </c>
      <c r="AJ61" s="328">
        <f>SUM(AI61:AI61)</f>
        <v>0</v>
      </c>
      <c r="AK61" s="866"/>
      <c r="AL61" s="866"/>
      <c r="AM61" s="920"/>
    </row>
    <row r="62" spans="1:39" ht="24" customHeight="1" x14ac:dyDescent="0.2">
      <c r="B62" s="859"/>
      <c r="C62" s="868" t="s">
        <v>427</v>
      </c>
      <c r="D62" s="278" t="s">
        <v>410</v>
      </c>
      <c r="E62" s="86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266">
        <f t="shared" si="9"/>
        <v>0</v>
      </c>
      <c r="AJ62" s="852">
        <f>SUM(AI62:AI67)</f>
        <v>1</v>
      </c>
      <c r="AK62" s="866"/>
      <c r="AL62" s="866"/>
      <c r="AM62" s="920"/>
    </row>
    <row r="63" spans="1:39" ht="30" customHeight="1" x14ac:dyDescent="0.2">
      <c r="B63" s="859"/>
      <c r="C63" s="868"/>
      <c r="D63" s="278" t="s">
        <v>478</v>
      </c>
      <c r="E63" s="88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269">
        <f t="shared" si="9"/>
        <v>0</v>
      </c>
      <c r="AJ63" s="861"/>
      <c r="AK63" s="866"/>
      <c r="AL63" s="866"/>
      <c r="AM63" s="920"/>
    </row>
    <row r="64" spans="1:39" ht="29.25" customHeight="1" x14ac:dyDescent="0.2">
      <c r="B64" s="859"/>
      <c r="C64" s="868"/>
      <c r="D64" s="278" t="s">
        <v>479</v>
      </c>
      <c r="E64" s="88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 t="s">
        <v>106</v>
      </c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269">
        <f t="shared" si="9"/>
        <v>1</v>
      </c>
      <c r="AJ64" s="861"/>
      <c r="AK64" s="866"/>
      <c r="AL64" s="866"/>
      <c r="AM64" s="920"/>
    </row>
    <row r="65" spans="1:39" ht="30.75" customHeight="1" x14ac:dyDescent="0.2">
      <c r="B65" s="859"/>
      <c r="C65" s="868"/>
      <c r="D65" s="282" t="s">
        <v>470</v>
      </c>
      <c r="E65" s="88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269">
        <f t="shared" si="9"/>
        <v>0</v>
      </c>
      <c r="AJ65" s="861"/>
      <c r="AK65" s="866"/>
      <c r="AL65" s="866"/>
      <c r="AM65" s="920"/>
    </row>
    <row r="66" spans="1:39" ht="21" customHeight="1" x14ac:dyDescent="0.2">
      <c r="B66" s="859"/>
      <c r="C66" s="868"/>
      <c r="D66" s="282" t="s">
        <v>414</v>
      </c>
      <c r="E66" s="88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269">
        <f t="shared" si="9"/>
        <v>0</v>
      </c>
      <c r="AJ66" s="861"/>
      <c r="AK66" s="866"/>
      <c r="AL66" s="866"/>
      <c r="AM66" s="920"/>
    </row>
    <row r="67" spans="1:39" ht="39" customHeight="1" thickBot="1" x14ac:dyDescent="0.25">
      <c r="B67" s="859"/>
      <c r="C67" s="869"/>
      <c r="D67" s="276" t="s">
        <v>415</v>
      </c>
      <c r="E67" s="89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271">
        <f t="shared" si="9"/>
        <v>0</v>
      </c>
      <c r="AJ67" s="853"/>
      <c r="AK67" s="866"/>
      <c r="AL67" s="866"/>
      <c r="AM67" s="920"/>
    </row>
    <row r="68" spans="1:39" ht="29.25" customHeight="1" x14ac:dyDescent="0.2">
      <c r="B68" s="859"/>
      <c r="C68" s="870" t="s">
        <v>367</v>
      </c>
      <c r="D68" s="284" t="s">
        <v>416</v>
      </c>
      <c r="E68" s="91"/>
      <c r="F68" s="92"/>
      <c r="G68" s="92"/>
      <c r="H68" s="92"/>
      <c r="I68" s="92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266">
        <f t="shared" si="9"/>
        <v>0</v>
      </c>
      <c r="AJ68" s="926">
        <f>SUM(AI68:AI69)</f>
        <v>1</v>
      </c>
      <c r="AK68" s="866"/>
      <c r="AL68" s="866"/>
      <c r="AM68" s="920"/>
    </row>
    <row r="69" spans="1:39" ht="30.75" customHeight="1" thickBot="1" x14ac:dyDescent="0.25">
      <c r="B69" s="860"/>
      <c r="C69" s="925"/>
      <c r="D69" s="283" t="s">
        <v>417</v>
      </c>
      <c r="E69" s="93"/>
      <c r="F69" s="94"/>
      <c r="G69" s="94"/>
      <c r="H69" s="94"/>
      <c r="I69" s="94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 t="s">
        <v>106</v>
      </c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271">
        <f t="shared" si="9"/>
        <v>1</v>
      </c>
      <c r="AJ69" s="927"/>
      <c r="AK69" s="867"/>
      <c r="AL69" s="867"/>
      <c r="AM69" s="921"/>
    </row>
    <row r="70" spans="1:39" ht="23.25" customHeight="1" thickBot="1" x14ac:dyDescent="0.25">
      <c r="A70" s="274"/>
      <c r="B70" s="854" t="s">
        <v>134</v>
      </c>
      <c r="C70" s="855"/>
      <c r="D70" s="855"/>
      <c r="E70" s="640">
        <f>COUNTA(E58:E69)</f>
        <v>0</v>
      </c>
      <c r="F70" s="641">
        <f t="shared" ref="F70:AH70" si="10">COUNTA(F58:F69)</f>
        <v>0</v>
      </c>
      <c r="G70" s="641">
        <f t="shared" si="10"/>
        <v>0</v>
      </c>
      <c r="H70" s="641">
        <f t="shared" si="10"/>
        <v>0</v>
      </c>
      <c r="I70" s="641">
        <f t="shared" si="10"/>
        <v>0</v>
      </c>
      <c r="J70" s="641">
        <f t="shared" si="10"/>
        <v>0</v>
      </c>
      <c r="K70" s="641">
        <f t="shared" si="10"/>
        <v>0</v>
      </c>
      <c r="L70" s="641">
        <f t="shared" si="10"/>
        <v>0</v>
      </c>
      <c r="M70" s="641">
        <f t="shared" si="10"/>
        <v>0</v>
      </c>
      <c r="N70" s="641">
        <f t="shared" si="10"/>
        <v>0</v>
      </c>
      <c r="O70" s="641">
        <f t="shared" si="10"/>
        <v>0</v>
      </c>
      <c r="P70" s="641">
        <f t="shared" si="10"/>
        <v>0</v>
      </c>
      <c r="Q70" s="641">
        <f t="shared" si="10"/>
        <v>0</v>
      </c>
      <c r="R70" s="641">
        <f t="shared" si="10"/>
        <v>0</v>
      </c>
      <c r="S70" s="641"/>
      <c r="T70" s="641">
        <f t="shared" si="10"/>
        <v>0</v>
      </c>
      <c r="U70" s="641">
        <f t="shared" si="10"/>
        <v>0</v>
      </c>
      <c r="V70" s="641">
        <f t="shared" si="10"/>
        <v>0</v>
      </c>
      <c r="W70" s="641">
        <f t="shared" si="10"/>
        <v>0</v>
      </c>
      <c r="X70" s="641">
        <f t="shared" si="10"/>
        <v>3</v>
      </c>
      <c r="Y70" s="641">
        <f t="shared" si="10"/>
        <v>0</v>
      </c>
      <c r="Z70" s="641">
        <f t="shared" si="10"/>
        <v>0</v>
      </c>
      <c r="AA70" s="641">
        <f t="shared" si="10"/>
        <v>0</v>
      </c>
      <c r="AB70" s="641">
        <f t="shared" si="10"/>
        <v>0</v>
      </c>
      <c r="AC70" s="641">
        <f t="shared" si="10"/>
        <v>0</v>
      </c>
      <c r="AD70" s="641">
        <f t="shared" si="10"/>
        <v>0</v>
      </c>
      <c r="AE70" s="641">
        <f t="shared" si="10"/>
        <v>0</v>
      </c>
      <c r="AF70" s="641">
        <f t="shared" si="10"/>
        <v>0</v>
      </c>
      <c r="AG70" s="641">
        <f t="shared" si="10"/>
        <v>0</v>
      </c>
      <c r="AH70" s="642">
        <f t="shared" si="10"/>
        <v>0</v>
      </c>
      <c r="AI70" s="856">
        <f>SUM(E70:AH70)</f>
        <v>3</v>
      </c>
      <c r="AJ70" s="857"/>
      <c r="AK70" s="857"/>
      <c r="AL70" s="858"/>
    </row>
    <row r="72" spans="1:39" x14ac:dyDescent="0.2">
      <c r="C72" s="237"/>
      <c r="D72" s="237"/>
    </row>
    <row r="73" spans="1:39" x14ac:dyDescent="0.2">
      <c r="C73" s="237"/>
      <c r="D73" s="237"/>
    </row>
    <row r="74" spans="1:39" x14ac:dyDescent="0.2">
      <c r="C74" s="237"/>
      <c r="D74" s="237"/>
    </row>
    <row r="75" spans="1:39" x14ac:dyDescent="0.2">
      <c r="C75" s="237"/>
      <c r="D75" s="237"/>
    </row>
    <row r="76" spans="1:39" x14ac:dyDescent="0.2">
      <c r="C76" s="237"/>
      <c r="D76" s="237"/>
    </row>
    <row r="77" spans="1:39" x14ac:dyDescent="0.2">
      <c r="C77" s="237"/>
      <c r="D77" s="237"/>
    </row>
    <row r="78" spans="1:39" x14ac:dyDescent="0.2">
      <c r="C78" s="237"/>
      <c r="D78" s="237"/>
    </row>
    <row r="79" spans="1:39" x14ac:dyDescent="0.2">
      <c r="C79" s="237"/>
      <c r="D79" s="237"/>
    </row>
    <row r="80" spans="1:39" x14ac:dyDescent="0.2">
      <c r="C80" s="237"/>
      <c r="D80" s="237"/>
    </row>
    <row r="81" spans="3:4" x14ac:dyDescent="0.2">
      <c r="C81" s="237"/>
      <c r="D81" s="237"/>
    </row>
    <row r="82" spans="3:4" x14ac:dyDescent="0.2">
      <c r="C82" s="237"/>
      <c r="D82" s="237"/>
    </row>
    <row r="83" spans="3:4" x14ac:dyDescent="0.2">
      <c r="C83" s="237"/>
      <c r="D83" s="237"/>
    </row>
    <row r="84" spans="3:4" x14ac:dyDescent="0.2">
      <c r="C84" s="237"/>
      <c r="D84" s="237"/>
    </row>
    <row r="85" spans="3:4" x14ac:dyDescent="0.2">
      <c r="C85" s="237"/>
      <c r="D85" s="237"/>
    </row>
    <row r="86" spans="3:4" x14ac:dyDescent="0.2">
      <c r="C86" s="237"/>
      <c r="D86" s="237"/>
    </row>
    <row r="87" spans="3:4" x14ac:dyDescent="0.2">
      <c r="C87" s="237"/>
      <c r="D87" s="237"/>
    </row>
    <row r="88" spans="3:4" x14ac:dyDescent="0.2">
      <c r="C88" s="237"/>
      <c r="D88" s="237"/>
    </row>
    <row r="89" spans="3:4" x14ac:dyDescent="0.2">
      <c r="C89" s="237"/>
      <c r="D89" s="237"/>
    </row>
    <row r="90" spans="3:4" x14ac:dyDescent="0.2">
      <c r="C90" s="237"/>
      <c r="D90" s="237"/>
    </row>
    <row r="91" spans="3:4" x14ac:dyDescent="0.2">
      <c r="C91" s="237"/>
      <c r="D91" s="237"/>
    </row>
    <row r="92" spans="3:4" x14ac:dyDescent="0.2">
      <c r="C92" s="237"/>
      <c r="D92" s="237"/>
    </row>
    <row r="93" spans="3:4" x14ac:dyDescent="0.2">
      <c r="C93" s="237"/>
      <c r="D93" s="237"/>
    </row>
    <row r="94" spans="3:4" x14ac:dyDescent="0.2">
      <c r="C94" s="237"/>
      <c r="D94" s="237"/>
    </row>
    <row r="98" spans="3:4" x14ac:dyDescent="0.2">
      <c r="C98" s="237"/>
      <c r="D98" s="237"/>
    </row>
    <row r="99" spans="3:4" x14ac:dyDescent="0.2">
      <c r="C99" s="237"/>
      <c r="D99" s="237"/>
    </row>
    <row r="100" spans="3:4" x14ac:dyDescent="0.2">
      <c r="C100" s="237"/>
      <c r="D100" s="237"/>
    </row>
    <row r="101" spans="3:4" x14ac:dyDescent="0.2">
      <c r="C101" s="237"/>
      <c r="D101" s="237"/>
    </row>
  </sheetData>
  <mergeCells count="90">
    <mergeCell ref="C5:D5"/>
    <mergeCell ref="C6:D6"/>
    <mergeCell ref="B70:D70"/>
    <mergeCell ref="AI70:AL70"/>
    <mergeCell ref="B56:D56"/>
    <mergeCell ref="AI56:AL56"/>
    <mergeCell ref="B57:AH57"/>
    <mergeCell ref="B58:B69"/>
    <mergeCell ref="C58:C60"/>
    <mergeCell ref="AJ58:AJ60"/>
    <mergeCell ref="AK58:AK69"/>
    <mergeCell ref="AL58:AL69"/>
    <mergeCell ref="C62:C67"/>
    <mergeCell ref="AJ62:AJ67"/>
    <mergeCell ref="C68:C69"/>
    <mergeCell ref="AJ68:AJ69"/>
    <mergeCell ref="B38:D38"/>
    <mergeCell ref="B49:D49"/>
    <mergeCell ref="AI49:AL49"/>
    <mergeCell ref="B50:AH50"/>
    <mergeCell ref="B51:B55"/>
    <mergeCell ref="AK51:AK55"/>
    <mergeCell ref="AL51:AL55"/>
    <mergeCell ref="C52:C54"/>
    <mergeCell ref="AJ52:AJ54"/>
    <mergeCell ref="C55:D55"/>
    <mergeCell ref="B39:AH39"/>
    <mergeCell ref="B40:B43"/>
    <mergeCell ref="AK40:AK43"/>
    <mergeCell ref="AL40:AL48"/>
    <mergeCell ref="C41:C43"/>
    <mergeCell ref="AJ41:AJ43"/>
    <mergeCell ref="B44:B46"/>
    <mergeCell ref="C44:C46"/>
    <mergeCell ref="AJ44:AJ46"/>
    <mergeCell ref="AK44:AK46"/>
    <mergeCell ref="B47:B48"/>
    <mergeCell ref="C47:C48"/>
    <mergeCell ref="AJ47:AJ48"/>
    <mergeCell ref="AK47:AK48"/>
    <mergeCell ref="AI38:AL38"/>
    <mergeCell ref="B32:B33"/>
    <mergeCell ref="C32:D32"/>
    <mergeCell ref="AJ32:AJ33"/>
    <mergeCell ref="AK32:AK33"/>
    <mergeCell ref="C33:D33"/>
    <mergeCell ref="B34:B35"/>
    <mergeCell ref="C34:D34"/>
    <mergeCell ref="AJ34:AJ35"/>
    <mergeCell ref="AK34:AK35"/>
    <mergeCell ref="C35:D35"/>
    <mergeCell ref="B36:B37"/>
    <mergeCell ref="C36:D36"/>
    <mergeCell ref="AJ36:AJ37"/>
    <mergeCell ref="AK36:AK37"/>
    <mergeCell ref="C37:D37"/>
    <mergeCell ref="AK7:AK26"/>
    <mergeCell ref="C10:C12"/>
    <mergeCell ref="AJ10:AJ12"/>
    <mergeCell ref="C13:C14"/>
    <mergeCell ref="AJ13:AJ14"/>
    <mergeCell ref="C15:C20"/>
    <mergeCell ref="AJ15:AJ20"/>
    <mergeCell ref="C21:C23"/>
    <mergeCell ref="AJ21:AJ23"/>
    <mergeCell ref="C24:C26"/>
    <mergeCell ref="AM3:AM4"/>
    <mergeCell ref="B5:B6"/>
    <mergeCell ref="AJ5:AJ6"/>
    <mergeCell ref="AK5:AK6"/>
    <mergeCell ref="AL5:AL37"/>
    <mergeCell ref="AM5:AM69"/>
    <mergeCell ref="B7:B26"/>
    <mergeCell ref="C7:C8"/>
    <mergeCell ref="AJ7:AJ8"/>
    <mergeCell ref="AJ24:AJ26"/>
    <mergeCell ref="B27:B31"/>
    <mergeCell ref="C27:C29"/>
    <mergeCell ref="AJ27:AJ29"/>
    <mergeCell ref="AK27:AK31"/>
    <mergeCell ref="C30:C31"/>
    <mergeCell ref="AJ30:AJ31"/>
    <mergeCell ref="B1:AL1"/>
    <mergeCell ref="B2:AL2"/>
    <mergeCell ref="B3:B4"/>
    <mergeCell ref="C3:C4"/>
    <mergeCell ref="D3:D4"/>
    <mergeCell ref="AJ3:AJ4"/>
    <mergeCell ref="AK3:AK4"/>
    <mergeCell ref="AL3:AL4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1"/>
  <sheetViews>
    <sheetView topLeftCell="B1" zoomScale="80" zoomScaleNormal="80" workbookViewId="0">
      <pane xSplit="3" ySplit="4" topLeftCell="H38" activePane="bottomRight" state="frozen"/>
      <selection activeCell="B1" sqref="B1"/>
      <selection pane="topRight" activeCell="E1" sqref="E1"/>
      <selection pane="bottomLeft" activeCell="B5" sqref="B5"/>
      <selection pane="bottomRight" activeCell="B2" sqref="B2:BE2"/>
    </sheetView>
  </sheetViews>
  <sheetFormatPr defaultRowHeight="15" x14ac:dyDescent="0.25"/>
  <cols>
    <col min="1" max="1" width="7.42578125" customWidth="1"/>
    <col min="2" max="2" width="10.5703125" customWidth="1"/>
    <col min="3" max="3" width="18.5703125" style="2" customWidth="1"/>
    <col min="4" max="4" width="23.7109375" style="3" customWidth="1"/>
    <col min="5" max="53" width="4.7109375" style="44" customWidth="1"/>
    <col min="54" max="54" width="12.5703125" customWidth="1"/>
    <col min="55" max="55" width="12.140625" customWidth="1"/>
    <col min="56" max="56" width="15.42578125" customWidth="1"/>
    <col min="57" max="57" width="12.5703125" customWidth="1"/>
  </cols>
  <sheetData>
    <row r="1" spans="2:58" ht="14.25" customHeight="1" thickBot="1" x14ac:dyDescent="0.3">
      <c r="B1" s="785" t="s">
        <v>174</v>
      </c>
      <c r="C1" s="786"/>
      <c r="D1" s="786"/>
      <c r="E1" s="786"/>
      <c r="F1" s="786"/>
      <c r="G1" s="786"/>
      <c r="H1" s="786"/>
      <c r="I1" s="786"/>
      <c r="J1" s="786"/>
      <c r="K1" s="786"/>
      <c r="L1" s="786"/>
      <c r="M1" s="786"/>
      <c r="N1" s="786"/>
      <c r="O1" s="786"/>
      <c r="P1" s="786"/>
      <c r="Q1" s="786"/>
      <c r="R1" s="786"/>
      <c r="S1" s="786"/>
      <c r="T1" s="786"/>
      <c r="U1" s="786"/>
      <c r="V1" s="786"/>
      <c r="W1" s="786"/>
      <c r="X1" s="786"/>
      <c r="Y1" s="786"/>
      <c r="Z1" s="786"/>
      <c r="AA1" s="786"/>
      <c r="AB1" s="786"/>
      <c r="AC1" s="786"/>
      <c r="AD1" s="786"/>
      <c r="AE1" s="786"/>
      <c r="AF1" s="786"/>
      <c r="AG1" s="786"/>
      <c r="AH1" s="786"/>
      <c r="AI1" s="786"/>
      <c r="AJ1" s="786"/>
      <c r="AK1" s="786"/>
      <c r="AL1" s="786"/>
      <c r="AM1" s="786"/>
      <c r="AN1" s="786"/>
      <c r="AO1" s="786"/>
      <c r="AP1" s="786"/>
      <c r="AQ1" s="786"/>
      <c r="AR1" s="786"/>
      <c r="AS1" s="786"/>
      <c r="AT1" s="786"/>
      <c r="AU1" s="786"/>
      <c r="AV1" s="786"/>
      <c r="AW1" s="786"/>
      <c r="AX1" s="786"/>
      <c r="AY1" s="786"/>
      <c r="AZ1" s="786"/>
      <c r="BA1" s="786"/>
      <c r="BB1" s="786"/>
      <c r="BC1" s="786"/>
      <c r="BD1" s="786"/>
      <c r="BE1" s="787"/>
    </row>
    <row r="2" spans="2:58" ht="18" customHeight="1" thickBot="1" x14ac:dyDescent="0.3">
      <c r="B2" s="788" t="s">
        <v>431</v>
      </c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  <c r="Q2" s="739"/>
      <c r="R2" s="739"/>
      <c r="S2" s="739"/>
      <c r="T2" s="739"/>
      <c r="U2" s="739"/>
      <c r="V2" s="739"/>
      <c r="W2" s="739"/>
      <c r="X2" s="739"/>
      <c r="Y2" s="739"/>
      <c r="Z2" s="739"/>
      <c r="AA2" s="739"/>
      <c r="AB2" s="739"/>
      <c r="AC2" s="739"/>
      <c r="AD2" s="739"/>
      <c r="AE2" s="739"/>
      <c r="AF2" s="739"/>
      <c r="AG2" s="739"/>
      <c r="AH2" s="739"/>
      <c r="AI2" s="739"/>
      <c r="AJ2" s="739"/>
      <c r="AK2" s="739"/>
      <c r="AL2" s="739"/>
      <c r="AM2" s="739"/>
      <c r="AN2" s="739"/>
      <c r="AO2" s="739"/>
      <c r="AP2" s="739"/>
      <c r="AQ2" s="739"/>
      <c r="AR2" s="739"/>
      <c r="AS2" s="739"/>
      <c r="AT2" s="739"/>
      <c r="AU2" s="739"/>
      <c r="AV2" s="739"/>
      <c r="AW2" s="739"/>
      <c r="AX2" s="739"/>
      <c r="AY2" s="739"/>
      <c r="AZ2" s="739"/>
      <c r="BA2" s="739"/>
      <c r="BB2" s="739"/>
      <c r="BC2" s="739"/>
      <c r="BD2" s="739"/>
      <c r="BE2" s="740"/>
    </row>
    <row r="3" spans="2:58" s="4" customFormat="1" ht="32.25" customHeight="1" thickBot="1" x14ac:dyDescent="0.3">
      <c r="B3" s="795" t="s">
        <v>1</v>
      </c>
      <c r="C3" s="795" t="s">
        <v>2</v>
      </c>
      <c r="D3" s="795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3" t="s">
        <v>7</v>
      </c>
      <c r="AD3" s="173" t="s">
        <v>7</v>
      </c>
      <c r="AE3" s="173" t="s">
        <v>7</v>
      </c>
      <c r="AF3" s="173" t="s">
        <v>7</v>
      </c>
      <c r="AG3" s="174" t="s">
        <v>7</v>
      </c>
      <c r="AH3" s="174" t="s">
        <v>7</v>
      </c>
      <c r="AI3" s="174" t="s">
        <v>7</v>
      </c>
      <c r="AJ3" s="174" t="s">
        <v>7</v>
      </c>
      <c r="AK3" s="174" t="s">
        <v>7</v>
      </c>
      <c r="AL3" s="174" t="s">
        <v>7</v>
      </c>
      <c r="AM3" s="174" t="s">
        <v>7</v>
      </c>
      <c r="AN3" s="174" t="s">
        <v>7</v>
      </c>
      <c r="AO3" s="174" t="s">
        <v>7</v>
      </c>
      <c r="AP3" s="174" t="s">
        <v>7</v>
      </c>
      <c r="AQ3" s="174" t="s">
        <v>7</v>
      </c>
      <c r="AR3" s="174" t="s">
        <v>7</v>
      </c>
      <c r="AS3" s="174" t="s">
        <v>7</v>
      </c>
      <c r="AT3" s="174" t="s">
        <v>7</v>
      </c>
      <c r="AU3" s="174" t="s">
        <v>7</v>
      </c>
      <c r="AV3" s="174" t="s">
        <v>7</v>
      </c>
      <c r="AW3" s="174" t="s">
        <v>7</v>
      </c>
      <c r="AX3" s="174" t="s">
        <v>7</v>
      </c>
      <c r="AY3" s="174" t="s">
        <v>7</v>
      </c>
      <c r="AZ3" s="174" t="s">
        <v>7</v>
      </c>
      <c r="BA3" s="174" t="s">
        <v>7</v>
      </c>
      <c r="BB3" s="122" t="s">
        <v>103</v>
      </c>
      <c r="BC3" s="789" t="s">
        <v>120</v>
      </c>
      <c r="BD3" s="791" t="s">
        <v>121</v>
      </c>
      <c r="BE3" s="793" t="s">
        <v>122</v>
      </c>
      <c r="BF3" s="805" t="s">
        <v>170</v>
      </c>
    </row>
    <row r="4" spans="2:58" ht="15.75" customHeight="1" thickBot="1" x14ac:dyDescent="0.3">
      <c r="B4" s="796"/>
      <c r="C4" s="796"/>
      <c r="D4" s="796"/>
      <c r="E4" s="175">
        <v>8</v>
      </c>
      <c r="F4" s="176">
        <v>8</v>
      </c>
      <c r="G4" s="176">
        <v>12</v>
      </c>
      <c r="H4" s="176">
        <v>15</v>
      </c>
      <c r="I4" s="176">
        <v>15</v>
      </c>
      <c r="J4" s="176">
        <v>18</v>
      </c>
      <c r="K4" s="176">
        <v>21</v>
      </c>
      <c r="L4" s="176">
        <v>21</v>
      </c>
      <c r="M4" s="176">
        <v>24</v>
      </c>
      <c r="N4" s="176">
        <v>26</v>
      </c>
      <c r="O4" s="176">
        <v>30</v>
      </c>
      <c r="P4" s="176">
        <v>33</v>
      </c>
      <c r="Q4" s="176">
        <v>36</v>
      </c>
      <c r="R4" s="176">
        <v>39</v>
      </c>
      <c r="S4" s="176">
        <v>43</v>
      </c>
      <c r="T4" s="176">
        <v>45</v>
      </c>
      <c r="U4" s="176">
        <v>48</v>
      </c>
      <c r="V4" s="176">
        <v>50</v>
      </c>
      <c r="W4" s="176">
        <v>52</v>
      </c>
      <c r="X4" s="176">
        <v>55</v>
      </c>
      <c r="Y4" s="176">
        <v>57</v>
      </c>
      <c r="Z4" s="176">
        <v>60</v>
      </c>
      <c r="AA4" s="176">
        <v>64</v>
      </c>
      <c r="AB4" s="176">
        <v>67</v>
      </c>
      <c r="AC4" s="176">
        <v>70</v>
      </c>
      <c r="AD4" s="176">
        <v>73</v>
      </c>
      <c r="AE4" s="176">
        <v>76</v>
      </c>
      <c r="AF4" s="176">
        <v>76</v>
      </c>
      <c r="AG4" s="195">
        <v>79</v>
      </c>
      <c r="AH4" s="195">
        <v>81</v>
      </c>
      <c r="AI4" s="195">
        <v>81</v>
      </c>
      <c r="AJ4" s="195">
        <v>82</v>
      </c>
      <c r="AK4" s="195">
        <v>84</v>
      </c>
      <c r="AL4" s="195">
        <v>84</v>
      </c>
      <c r="AM4" s="195">
        <v>85</v>
      </c>
      <c r="AN4" s="195">
        <v>87</v>
      </c>
      <c r="AO4" s="195">
        <v>89</v>
      </c>
      <c r="AP4" s="195">
        <v>89</v>
      </c>
      <c r="AQ4" s="195">
        <v>90</v>
      </c>
      <c r="AR4" s="195">
        <v>90</v>
      </c>
      <c r="AS4" s="195">
        <v>91</v>
      </c>
      <c r="AT4" s="195">
        <v>91</v>
      </c>
      <c r="AU4" s="195">
        <v>92</v>
      </c>
      <c r="AV4" s="195">
        <v>93</v>
      </c>
      <c r="AW4" s="195">
        <v>93</v>
      </c>
      <c r="AX4" s="195">
        <v>93</v>
      </c>
      <c r="AY4" s="195">
        <v>95</v>
      </c>
      <c r="AZ4" s="195">
        <v>95</v>
      </c>
      <c r="BA4" s="177">
        <v>96</v>
      </c>
      <c r="BB4" s="123">
        <f t="shared" ref="BB4:BB37" si="0">COUNTA(E4:BA4)</f>
        <v>49</v>
      </c>
      <c r="BC4" s="790"/>
      <c r="BD4" s="792"/>
      <c r="BE4" s="794"/>
      <c r="BF4" s="806"/>
    </row>
    <row r="5" spans="2:58" s="1" customFormat="1" ht="36" customHeight="1" x14ac:dyDescent="0.25">
      <c r="B5" s="809" t="s">
        <v>330</v>
      </c>
      <c r="C5" s="847" t="s">
        <v>331</v>
      </c>
      <c r="D5" s="848"/>
      <c r="E5" s="338"/>
      <c r="F5" s="339"/>
      <c r="G5" s="1" t="s">
        <v>106</v>
      </c>
      <c r="H5" s="1" t="s">
        <v>106</v>
      </c>
      <c r="I5" s="339"/>
      <c r="J5" s="340" t="s">
        <v>106</v>
      </c>
      <c r="K5" s="340" t="s">
        <v>106</v>
      </c>
      <c r="L5" s="340" t="s">
        <v>100</v>
      </c>
      <c r="M5" s="340" t="s">
        <v>106</v>
      </c>
      <c r="N5" s="340" t="s">
        <v>106</v>
      </c>
      <c r="O5" s="340"/>
      <c r="P5" s="340" t="s">
        <v>106</v>
      </c>
      <c r="Q5" s="340" t="s">
        <v>106</v>
      </c>
      <c r="R5" s="340"/>
      <c r="T5" s="340" t="s">
        <v>106</v>
      </c>
      <c r="U5" s="340" t="s">
        <v>106</v>
      </c>
      <c r="V5" s="340" t="s">
        <v>106</v>
      </c>
      <c r="W5" s="340"/>
      <c r="X5" s="699" t="s">
        <v>106</v>
      </c>
      <c r="Y5" s="340"/>
      <c r="Z5" s="340"/>
      <c r="AA5" s="340" t="s">
        <v>106</v>
      </c>
      <c r="AB5" s="340"/>
      <c r="AC5" s="340"/>
      <c r="AD5" s="340"/>
      <c r="AE5" s="340" t="s">
        <v>106</v>
      </c>
      <c r="AF5" s="340" t="s">
        <v>100</v>
      </c>
      <c r="AG5" s="341"/>
      <c r="AH5" s="341"/>
      <c r="AI5" s="341"/>
      <c r="AJ5" s="341"/>
      <c r="AK5" s="341" t="s">
        <v>106</v>
      </c>
      <c r="AL5" s="341"/>
      <c r="AM5" s="341" t="s">
        <v>106</v>
      </c>
      <c r="AN5" s="341" t="s">
        <v>106</v>
      </c>
      <c r="AO5" s="341" t="s">
        <v>106</v>
      </c>
      <c r="AP5" s="341" t="s">
        <v>106</v>
      </c>
      <c r="AQ5" s="700" t="s">
        <v>106</v>
      </c>
      <c r="AR5" s="700" t="s">
        <v>100</v>
      </c>
      <c r="AS5" s="341" t="s">
        <v>106</v>
      </c>
      <c r="AT5" s="341" t="s">
        <v>100</v>
      </c>
      <c r="AU5" s="341"/>
      <c r="AV5" s="341"/>
      <c r="AW5" s="341" t="s">
        <v>100</v>
      </c>
      <c r="AX5" s="341" t="s">
        <v>94</v>
      </c>
      <c r="AY5" s="341" t="s">
        <v>106</v>
      </c>
      <c r="AZ5" s="341" t="s">
        <v>100</v>
      </c>
      <c r="BA5" s="341"/>
      <c r="BB5" s="124">
        <f t="shared" si="0"/>
        <v>29</v>
      </c>
      <c r="BC5" s="747">
        <f>SUM(BB5:BB6)</f>
        <v>49</v>
      </c>
      <c r="BD5" s="767">
        <f>SUM(BC5)</f>
        <v>49</v>
      </c>
      <c r="BE5" s="747">
        <f>SUM(BD5:BD37)</f>
        <v>246</v>
      </c>
      <c r="BF5" s="807">
        <f>SUM(BE5,BE40,BE51,BE58)</f>
        <v>325</v>
      </c>
    </row>
    <row r="6" spans="2:58" s="1" customFormat="1" ht="36" customHeight="1" thickBot="1" x14ac:dyDescent="0.3">
      <c r="B6" s="810"/>
      <c r="C6" s="843" t="s">
        <v>332</v>
      </c>
      <c r="D6" s="844"/>
      <c r="E6" s="51" t="s">
        <v>106</v>
      </c>
      <c r="F6" s="52" t="s">
        <v>100</v>
      </c>
      <c r="G6" s="52"/>
      <c r="H6" s="52"/>
      <c r="I6" s="52" t="s">
        <v>100</v>
      </c>
      <c r="J6" s="53"/>
      <c r="K6" s="53"/>
      <c r="L6" s="53"/>
      <c r="M6" s="53"/>
      <c r="N6" s="53"/>
      <c r="O6" s="53" t="s">
        <v>106</v>
      </c>
      <c r="P6" s="53"/>
      <c r="Q6" s="53"/>
      <c r="R6" s="53" t="s">
        <v>106</v>
      </c>
      <c r="S6" s="53" t="s">
        <v>106</v>
      </c>
      <c r="T6" s="53"/>
      <c r="U6" s="53"/>
      <c r="V6" s="53"/>
      <c r="W6" s="53" t="s">
        <v>106</v>
      </c>
      <c r="X6" s="53"/>
      <c r="Y6" s="53" t="s">
        <v>106</v>
      </c>
      <c r="Z6" s="53" t="s">
        <v>106</v>
      </c>
      <c r="AA6" s="53"/>
      <c r="AB6" s="53" t="s">
        <v>106</v>
      </c>
      <c r="AC6" s="53" t="s">
        <v>106</v>
      </c>
      <c r="AD6" s="53" t="s">
        <v>106</v>
      </c>
      <c r="AE6" s="53"/>
      <c r="AF6" s="53"/>
      <c r="AG6" s="63" t="s">
        <v>106</v>
      </c>
      <c r="AH6" s="63" t="s">
        <v>106</v>
      </c>
      <c r="AI6" s="63" t="s">
        <v>100</v>
      </c>
      <c r="AJ6" s="63" t="s">
        <v>106</v>
      </c>
      <c r="AK6" s="63"/>
      <c r="AL6" s="63" t="s">
        <v>100</v>
      </c>
      <c r="AM6" s="63"/>
      <c r="AN6" s="63"/>
      <c r="AO6" s="63"/>
      <c r="AP6" s="63"/>
      <c r="AQ6" s="63"/>
      <c r="AR6" s="63"/>
      <c r="AS6" s="63"/>
      <c r="AT6" s="63"/>
      <c r="AU6" s="63" t="s">
        <v>106</v>
      </c>
      <c r="AV6" s="63" t="s">
        <v>106</v>
      </c>
      <c r="AW6" s="63"/>
      <c r="AX6" s="63"/>
      <c r="AY6" s="63"/>
      <c r="AZ6" s="63"/>
      <c r="BA6" s="78" t="s">
        <v>106</v>
      </c>
      <c r="BB6" s="125">
        <f t="shared" si="0"/>
        <v>20</v>
      </c>
      <c r="BC6" s="749"/>
      <c r="BD6" s="769"/>
      <c r="BE6" s="748"/>
      <c r="BF6" s="807"/>
    </row>
    <row r="7" spans="2:58" ht="22.5" customHeight="1" x14ac:dyDescent="0.25">
      <c r="B7" s="778" t="s">
        <v>333</v>
      </c>
      <c r="C7" s="765" t="s">
        <v>334</v>
      </c>
      <c r="D7" s="7" t="s">
        <v>368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124">
        <f t="shared" si="0"/>
        <v>0</v>
      </c>
      <c r="BC7" s="747">
        <f>SUM(BB7:BB8)</f>
        <v>0</v>
      </c>
      <c r="BD7" s="742">
        <f>SUM(BC7:BC26)</f>
        <v>49</v>
      </c>
      <c r="BE7" s="748"/>
      <c r="BF7" s="807"/>
    </row>
    <row r="8" spans="2:58" ht="44.25" customHeight="1" thickBot="1" x14ac:dyDescent="0.3">
      <c r="B8" s="779"/>
      <c r="C8" s="766"/>
      <c r="D8" s="23" t="s">
        <v>369</v>
      </c>
      <c r="E8" s="56"/>
      <c r="F8" s="53"/>
      <c r="G8" s="53"/>
      <c r="H8" s="53"/>
      <c r="I8" s="53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125">
        <f t="shared" si="0"/>
        <v>0</v>
      </c>
      <c r="BC8" s="749"/>
      <c r="BD8" s="743"/>
      <c r="BE8" s="748"/>
      <c r="BF8" s="807"/>
    </row>
    <row r="9" spans="2:58" ht="24" customHeight="1" thickBot="1" x14ac:dyDescent="0.3">
      <c r="B9" s="779"/>
      <c r="C9" s="45" t="s">
        <v>335</v>
      </c>
      <c r="D9" s="20" t="s">
        <v>370</v>
      </c>
      <c r="E9" s="58"/>
      <c r="F9" s="59"/>
      <c r="G9" s="59"/>
      <c r="H9" s="59"/>
      <c r="I9" s="59"/>
      <c r="J9" s="60" t="s">
        <v>100</v>
      </c>
      <c r="K9" s="322" t="s">
        <v>106</v>
      </c>
      <c r="L9" s="60"/>
      <c r="M9" s="60"/>
      <c r="N9" s="60"/>
      <c r="O9" s="60"/>
      <c r="P9" s="60"/>
      <c r="Q9" s="60" t="s">
        <v>106</v>
      </c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6"/>
      <c r="AH9" s="66" t="s">
        <v>106</v>
      </c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126">
        <f t="shared" si="0"/>
        <v>4</v>
      </c>
      <c r="BC9" s="136">
        <f>SUM(BB9)</f>
        <v>4</v>
      </c>
      <c r="BD9" s="743"/>
      <c r="BE9" s="748"/>
      <c r="BF9" s="807"/>
    </row>
    <row r="10" spans="2:58" ht="27" customHeight="1" x14ac:dyDescent="0.25">
      <c r="B10" s="779"/>
      <c r="C10" s="765" t="s">
        <v>336</v>
      </c>
      <c r="D10" s="7" t="s">
        <v>371</v>
      </c>
      <c r="E10" s="54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124">
        <f t="shared" si="0"/>
        <v>0</v>
      </c>
      <c r="BC10" s="747">
        <f>SUM(BB10:BB12)</f>
        <v>1</v>
      </c>
      <c r="BD10" s="743"/>
      <c r="BE10" s="748"/>
      <c r="BF10" s="807"/>
    </row>
    <row r="11" spans="2:58" ht="19.5" customHeight="1" x14ac:dyDescent="0.25">
      <c r="B11" s="779"/>
      <c r="C11" s="762"/>
      <c r="D11" s="8" t="s">
        <v>372</v>
      </c>
      <c r="E11" s="61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127">
        <f t="shared" si="0"/>
        <v>0</v>
      </c>
      <c r="BC11" s="748"/>
      <c r="BD11" s="743"/>
      <c r="BE11" s="748"/>
      <c r="BF11" s="807"/>
    </row>
    <row r="12" spans="2:58" ht="20.25" customHeight="1" thickBot="1" x14ac:dyDescent="0.3">
      <c r="B12" s="779"/>
      <c r="C12" s="766"/>
      <c r="D12" s="23" t="s">
        <v>373</v>
      </c>
      <c r="E12" s="56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 t="s">
        <v>106</v>
      </c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128">
        <f t="shared" si="0"/>
        <v>1</v>
      </c>
      <c r="BC12" s="749"/>
      <c r="BD12" s="743"/>
      <c r="BE12" s="748"/>
      <c r="BF12" s="807"/>
    </row>
    <row r="13" spans="2:58" ht="19.5" customHeight="1" x14ac:dyDescent="0.25">
      <c r="B13" s="779"/>
      <c r="C13" s="765" t="s">
        <v>337</v>
      </c>
      <c r="D13" s="9" t="s">
        <v>374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62"/>
      <c r="AH13" s="62"/>
      <c r="AI13" s="62"/>
      <c r="AJ13" s="62"/>
      <c r="AK13" s="62"/>
      <c r="AL13" s="62"/>
      <c r="AM13" s="62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129">
        <f t="shared" si="0"/>
        <v>0</v>
      </c>
      <c r="BC13" s="747">
        <f>SUM(BB13:BB14)</f>
        <v>2</v>
      </c>
      <c r="BD13" s="743"/>
      <c r="BE13" s="748"/>
      <c r="BF13" s="807"/>
    </row>
    <row r="14" spans="2:58" ht="21" customHeight="1" thickBot="1" x14ac:dyDescent="0.3">
      <c r="B14" s="779"/>
      <c r="C14" s="766"/>
      <c r="D14" s="23" t="s">
        <v>375</v>
      </c>
      <c r="E14" s="56"/>
      <c r="F14" s="53"/>
      <c r="G14" s="53" t="s">
        <v>106</v>
      </c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63"/>
      <c r="AH14" s="63"/>
      <c r="AI14" s="63"/>
      <c r="AJ14" s="63"/>
      <c r="AK14" s="63"/>
      <c r="AL14" s="63"/>
      <c r="AM14" s="63"/>
      <c r="AN14" s="63" t="s">
        <v>106</v>
      </c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128">
        <f t="shared" si="0"/>
        <v>2</v>
      </c>
      <c r="BC14" s="749"/>
      <c r="BD14" s="743"/>
      <c r="BE14" s="748"/>
      <c r="BF14" s="807"/>
    </row>
    <row r="15" spans="2:58" ht="27.75" customHeight="1" x14ac:dyDescent="0.25">
      <c r="B15" s="779"/>
      <c r="C15" s="765" t="s">
        <v>348</v>
      </c>
      <c r="D15" s="9" t="s">
        <v>376</v>
      </c>
      <c r="E15" s="54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 t="s">
        <v>100</v>
      </c>
      <c r="AX15" s="62"/>
      <c r="AY15" s="62"/>
      <c r="AZ15" s="62"/>
      <c r="BA15" s="62"/>
      <c r="BB15" s="129">
        <f t="shared" si="0"/>
        <v>1</v>
      </c>
      <c r="BC15" s="747">
        <f>SUM(BB15:BB20)</f>
        <v>4</v>
      </c>
      <c r="BD15" s="743"/>
      <c r="BE15" s="748"/>
      <c r="BF15" s="807"/>
    </row>
    <row r="16" spans="2:58" ht="39.75" customHeight="1" x14ac:dyDescent="0.25">
      <c r="B16" s="779"/>
      <c r="C16" s="762"/>
      <c r="D16" s="9" t="s">
        <v>377</v>
      </c>
      <c r="E16" s="61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127">
        <f t="shared" si="0"/>
        <v>0</v>
      </c>
      <c r="BC16" s="748"/>
      <c r="BD16" s="743"/>
      <c r="BE16" s="748"/>
      <c r="BF16" s="807"/>
    </row>
    <row r="17" spans="2:58" ht="24.75" customHeight="1" x14ac:dyDescent="0.25">
      <c r="B17" s="779"/>
      <c r="C17" s="762"/>
      <c r="D17" s="7" t="s">
        <v>497</v>
      </c>
      <c r="E17" s="61"/>
      <c r="F17" s="28"/>
      <c r="G17" s="28"/>
      <c r="H17" s="28" t="s">
        <v>106</v>
      </c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27">
        <f t="shared" si="0"/>
        <v>1</v>
      </c>
      <c r="BC17" s="748"/>
      <c r="BD17" s="743"/>
      <c r="BE17" s="748"/>
      <c r="BF17" s="807"/>
    </row>
    <row r="18" spans="2:58" ht="27" customHeight="1" x14ac:dyDescent="0.25">
      <c r="B18" s="779"/>
      <c r="C18" s="762"/>
      <c r="D18" s="8" t="s">
        <v>434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127">
        <f t="shared" si="0"/>
        <v>0</v>
      </c>
      <c r="BC18" s="748"/>
      <c r="BD18" s="743"/>
      <c r="BE18" s="748"/>
      <c r="BF18" s="807"/>
    </row>
    <row r="19" spans="2:58" ht="21" customHeight="1" x14ac:dyDescent="0.25">
      <c r="B19" s="779"/>
      <c r="C19" s="762"/>
      <c r="D19" s="21" t="s">
        <v>378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 t="s">
        <v>106</v>
      </c>
      <c r="AB19" s="28"/>
      <c r="AC19" s="28"/>
      <c r="AD19" s="28"/>
      <c r="AE19" s="28"/>
      <c r="AF19" s="28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 t="s">
        <v>106</v>
      </c>
      <c r="AZ19" s="67"/>
      <c r="BA19" s="67"/>
      <c r="BB19" s="127">
        <f t="shared" si="0"/>
        <v>2</v>
      </c>
      <c r="BC19" s="748"/>
      <c r="BD19" s="743"/>
      <c r="BE19" s="748"/>
      <c r="BF19" s="807"/>
    </row>
    <row r="20" spans="2:58" ht="21" customHeight="1" thickBot="1" x14ac:dyDescent="0.3">
      <c r="B20" s="779"/>
      <c r="C20" s="766"/>
      <c r="D20" s="23" t="s">
        <v>380</v>
      </c>
      <c r="E20" s="56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125">
        <f t="shared" si="0"/>
        <v>0</v>
      </c>
      <c r="BC20" s="749"/>
      <c r="BD20" s="743"/>
      <c r="BE20" s="748"/>
      <c r="BF20" s="807"/>
    </row>
    <row r="21" spans="2:58" ht="21" customHeight="1" x14ac:dyDescent="0.25">
      <c r="B21" s="779"/>
      <c r="C21" s="765" t="s">
        <v>338</v>
      </c>
      <c r="D21" s="24" t="s">
        <v>381</v>
      </c>
      <c r="E21" s="47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124">
        <f t="shared" si="0"/>
        <v>0</v>
      </c>
      <c r="BC21" s="747">
        <f>SUM(BB21:BB23)</f>
        <v>5</v>
      </c>
      <c r="BD21" s="743"/>
      <c r="BE21" s="748"/>
      <c r="BF21" s="807"/>
    </row>
    <row r="22" spans="2:58" ht="22.5" customHeight="1" x14ac:dyDescent="0.25">
      <c r="B22" s="779"/>
      <c r="C22" s="762"/>
      <c r="D22" s="22" t="s">
        <v>382</v>
      </c>
      <c r="E22" s="29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 t="s">
        <v>106</v>
      </c>
      <c r="X22" s="28"/>
      <c r="Y22" s="28"/>
      <c r="Z22" s="28"/>
      <c r="AA22" s="28"/>
      <c r="AB22" s="28"/>
      <c r="AC22" s="28"/>
      <c r="AD22" s="28"/>
      <c r="AE22" s="28"/>
      <c r="AF22" s="28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127">
        <f t="shared" si="0"/>
        <v>1</v>
      </c>
      <c r="BC22" s="748"/>
      <c r="BD22" s="743"/>
      <c r="BE22" s="748"/>
      <c r="BF22" s="807"/>
    </row>
    <row r="23" spans="2:58" ht="21.75" customHeight="1" thickBot="1" x14ac:dyDescent="0.3">
      <c r="B23" s="779"/>
      <c r="C23" s="784"/>
      <c r="D23" s="25" t="s">
        <v>383</v>
      </c>
      <c r="E23" s="29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 t="s">
        <v>106</v>
      </c>
      <c r="W23" s="28"/>
      <c r="X23" s="28"/>
      <c r="Y23" s="28"/>
      <c r="Z23" s="28" t="s">
        <v>106</v>
      </c>
      <c r="AA23" s="28"/>
      <c r="AB23" s="28"/>
      <c r="AC23" s="28"/>
      <c r="AD23" s="28"/>
      <c r="AE23" s="28"/>
      <c r="AF23" s="28" t="s">
        <v>100</v>
      </c>
      <c r="AG23" s="67"/>
      <c r="AH23" s="67"/>
      <c r="AI23" s="67"/>
      <c r="AJ23" s="67"/>
      <c r="AK23" s="67"/>
      <c r="AL23" s="67" t="s">
        <v>100</v>
      </c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128">
        <f t="shared" si="0"/>
        <v>4</v>
      </c>
      <c r="BC23" s="749"/>
      <c r="BD23" s="743"/>
      <c r="BE23" s="748"/>
      <c r="BF23" s="807"/>
    </row>
    <row r="24" spans="2:58" ht="22.5" customHeight="1" x14ac:dyDescent="0.25">
      <c r="B24" s="779"/>
      <c r="C24" s="780" t="s">
        <v>339</v>
      </c>
      <c r="D24" s="8" t="s">
        <v>384</v>
      </c>
      <c r="E24" s="54" t="s">
        <v>106</v>
      </c>
      <c r="F24" s="50" t="s">
        <v>100</v>
      </c>
      <c r="G24" s="50"/>
      <c r="H24" s="50"/>
      <c r="I24" s="50"/>
      <c r="J24" s="50"/>
      <c r="K24" s="50"/>
      <c r="L24" s="50" t="s">
        <v>100</v>
      </c>
      <c r="M24" s="50" t="s">
        <v>106</v>
      </c>
      <c r="N24" s="50" t="s">
        <v>106</v>
      </c>
      <c r="O24" s="50"/>
      <c r="P24" s="50" t="s">
        <v>106</v>
      </c>
      <c r="Q24" s="50"/>
      <c r="R24" s="50" t="s">
        <v>106</v>
      </c>
      <c r="S24" s="50" t="s">
        <v>106</v>
      </c>
      <c r="T24" s="50" t="s">
        <v>106</v>
      </c>
      <c r="U24" s="50"/>
      <c r="V24" s="50"/>
      <c r="W24" s="50"/>
      <c r="X24" s="50" t="s">
        <v>106</v>
      </c>
      <c r="Y24" s="50"/>
      <c r="Z24" s="50"/>
      <c r="AA24" s="50"/>
      <c r="AB24" s="50"/>
      <c r="AC24" s="50"/>
      <c r="AD24" s="50"/>
      <c r="AE24" s="50" t="s">
        <v>106</v>
      </c>
      <c r="AF24" s="50"/>
      <c r="AG24" s="62"/>
      <c r="AH24" s="62"/>
      <c r="AI24" s="62"/>
      <c r="AJ24" s="62"/>
      <c r="AK24" s="62" t="s">
        <v>106</v>
      </c>
      <c r="AL24" s="62"/>
      <c r="AM24" s="62"/>
      <c r="AN24" s="62"/>
      <c r="AO24" s="62" t="s">
        <v>106</v>
      </c>
      <c r="AP24" s="62"/>
      <c r="AQ24" s="62"/>
      <c r="AR24" s="62" t="s">
        <v>100</v>
      </c>
      <c r="AS24" s="62" t="s">
        <v>106</v>
      </c>
      <c r="AT24" s="62" t="s">
        <v>100</v>
      </c>
      <c r="AU24" s="62"/>
      <c r="AV24" s="62"/>
      <c r="AW24" s="62"/>
      <c r="AX24" s="62" t="s">
        <v>94</v>
      </c>
      <c r="AY24" s="62"/>
      <c r="AZ24" s="62" t="s">
        <v>100</v>
      </c>
      <c r="BA24" s="75"/>
      <c r="BB24" s="124">
        <f t="shared" si="0"/>
        <v>18</v>
      </c>
      <c r="BC24" s="747">
        <f>SUM(BB24:BB26)</f>
        <v>33</v>
      </c>
      <c r="BD24" s="743"/>
      <c r="BE24" s="748"/>
      <c r="BF24" s="807"/>
    </row>
    <row r="25" spans="2:58" ht="20.25" customHeight="1" x14ac:dyDescent="0.25">
      <c r="B25" s="779"/>
      <c r="C25" s="762"/>
      <c r="D25" s="8" t="s">
        <v>385</v>
      </c>
      <c r="E25" s="61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77"/>
      <c r="BB25" s="127">
        <f t="shared" si="0"/>
        <v>0</v>
      </c>
      <c r="BC25" s="748"/>
      <c r="BD25" s="743"/>
      <c r="BE25" s="748"/>
      <c r="BF25" s="807"/>
    </row>
    <row r="26" spans="2:58" ht="20.25" customHeight="1" thickBot="1" x14ac:dyDescent="0.3">
      <c r="B26" s="779"/>
      <c r="C26" s="762"/>
      <c r="D26" s="46" t="s">
        <v>436</v>
      </c>
      <c r="E26" s="61"/>
      <c r="F26" s="28"/>
      <c r="G26" s="28"/>
      <c r="H26" s="28"/>
      <c r="I26" s="28" t="s">
        <v>100</v>
      </c>
      <c r="J26" s="28"/>
      <c r="K26" s="28"/>
      <c r="L26" s="28"/>
      <c r="M26" s="28"/>
      <c r="N26" s="28"/>
      <c r="O26" s="28" t="s">
        <v>106</v>
      </c>
      <c r="P26" s="28"/>
      <c r="Q26" s="28"/>
      <c r="R26" s="28"/>
      <c r="S26" s="28"/>
      <c r="T26" s="28"/>
      <c r="U26" s="28"/>
      <c r="V26" s="28"/>
      <c r="W26" s="28"/>
      <c r="X26" s="28"/>
      <c r="Y26" s="28" t="s">
        <v>106</v>
      </c>
      <c r="Z26" s="28"/>
      <c r="AA26" s="28"/>
      <c r="AB26" s="28" t="s">
        <v>106</v>
      </c>
      <c r="AC26" s="28" t="s">
        <v>106</v>
      </c>
      <c r="AD26" s="28" t="s">
        <v>106</v>
      </c>
      <c r="AE26" s="28"/>
      <c r="AF26" s="28"/>
      <c r="AG26" s="67" t="s">
        <v>106</v>
      </c>
      <c r="AH26" s="67"/>
      <c r="AI26" s="67" t="s">
        <v>100</v>
      </c>
      <c r="AJ26" s="67" t="s">
        <v>106</v>
      </c>
      <c r="AK26" s="67"/>
      <c r="AL26" s="67"/>
      <c r="AM26" s="67" t="s">
        <v>106</v>
      </c>
      <c r="AN26" s="67"/>
      <c r="AO26" s="67"/>
      <c r="AP26" s="67" t="s">
        <v>106</v>
      </c>
      <c r="AQ26" s="67" t="s">
        <v>106</v>
      </c>
      <c r="AR26" s="67"/>
      <c r="AS26" s="67"/>
      <c r="AT26" s="67"/>
      <c r="AU26" s="67" t="s">
        <v>106</v>
      </c>
      <c r="AV26" s="67" t="s">
        <v>106</v>
      </c>
      <c r="AW26" s="67"/>
      <c r="AX26" s="67"/>
      <c r="AY26" s="67"/>
      <c r="AZ26" s="67"/>
      <c r="BA26" s="77" t="s">
        <v>106</v>
      </c>
      <c r="BB26" s="127">
        <f t="shared" si="0"/>
        <v>15</v>
      </c>
      <c r="BC26" s="748"/>
      <c r="BD26" s="743"/>
      <c r="BE26" s="748"/>
      <c r="BF26" s="807"/>
    </row>
    <row r="27" spans="2:58" ht="21.75" customHeight="1" x14ac:dyDescent="0.25">
      <c r="B27" s="763" t="s">
        <v>420</v>
      </c>
      <c r="C27" s="765" t="s">
        <v>349</v>
      </c>
      <c r="D27" s="6" t="s">
        <v>386</v>
      </c>
      <c r="E27" s="71" t="s">
        <v>106</v>
      </c>
      <c r="F27" s="55"/>
      <c r="G27" s="55" t="s">
        <v>106</v>
      </c>
      <c r="H27" s="55"/>
      <c r="I27" s="55" t="s">
        <v>100</v>
      </c>
      <c r="J27" s="55"/>
      <c r="K27" s="55" t="s">
        <v>106</v>
      </c>
      <c r="L27" s="55" t="s">
        <v>100</v>
      </c>
      <c r="M27" s="55"/>
      <c r="N27" s="55" t="s">
        <v>106</v>
      </c>
      <c r="O27" s="55" t="s">
        <v>106</v>
      </c>
      <c r="P27" s="55" t="s">
        <v>106</v>
      </c>
      <c r="Q27" s="55" t="s">
        <v>106</v>
      </c>
      <c r="R27" s="55" t="s">
        <v>106</v>
      </c>
      <c r="S27" s="55" t="s">
        <v>106</v>
      </c>
      <c r="T27" s="55" t="s">
        <v>106</v>
      </c>
      <c r="U27" s="55" t="s">
        <v>106</v>
      </c>
      <c r="V27" s="55" t="s">
        <v>106</v>
      </c>
      <c r="W27" s="55" t="s">
        <v>106</v>
      </c>
      <c r="X27" s="55" t="s">
        <v>106</v>
      </c>
      <c r="Y27" s="50"/>
      <c r="Z27" s="50" t="s">
        <v>106</v>
      </c>
      <c r="AA27" s="50" t="s">
        <v>106</v>
      </c>
      <c r="AB27" s="50" t="s">
        <v>106</v>
      </c>
      <c r="AC27" s="50"/>
      <c r="AD27" s="50"/>
      <c r="AE27" s="50"/>
      <c r="AF27" s="50" t="s">
        <v>100</v>
      </c>
      <c r="AG27" s="62" t="s">
        <v>106</v>
      </c>
      <c r="AH27" s="62"/>
      <c r="AI27" s="62"/>
      <c r="AJ27" s="62" t="s">
        <v>106</v>
      </c>
      <c r="AK27" s="62"/>
      <c r="AL27" s="62" t="s">
        <v>100</v>
      </c>
      <c r="AM27" s="62"/>
      <c r="AN27" s="62" t="s">
        <v>106</v>
      </c>
      <c r="AO27" s="62" t="s">
        <v>106</v>
      </c>
      <c r="AP27" s="62"/>
      <c r="AQ27" s="62"/>
      <c r="AR27" s="62"/>
      <c r="AS27" s="62" t="s">
        <v>106</v>
      </c>
      <c r="AT27" s="62" t="s">
        <v>100</v>
      </c>
      <c r="AU27" s="62" t="s">
        <v>106</v>
      </c>
      <c r="AV27" s="62"/>
      <c r="AW27" s="62"/>
      <c r="AX27" s="62"/>
      <c r="AY27" s="62"/>
      <c r="AZ27" s="62" t="s">
        <v>100</v>
      </c>
      <c r="BA27" s="75"/>
      <c r="BB27" s="124">
        <f t="shared" si="0"/>
        <v>29</v>
      </c>
      <c r="BC27" s="747">
        <f>SUM(BB27:BB29)</f>
        <v>42</v>
      </c>
      <c r="BD27" s="767">
        <f>SUM(BC27:BC31)</f>
        <v>47</v>
      </c>
      <c r="BE27" s="748"/>
      <c r="BF27" s="807"/>
    </row>
    <row r="28" spans="2:58" ht="25.5" customHeight="1" x14ac:dyDescent="0.25">
      <c r="B28" s="755"/>
      <c r="C28" s="762"/>
      <c r="D28" s="96" t="s">
        <v>387</v>
      </c>
      <c r="E28" s="37"/>
      <c r="F28" s="30" t="s">
        <v>100</v>
      </c>
      <c r="G28" s="30"/>
      <c r="H28" s="30"/>
      <c r="I28" s="30"/>
      <c r="J28" s="30" t="s">
        <v>100</v>
      </c>
      <c r="K28" s="30"/>
      <c r="L28" s="30"/>
      <c r="M28" s="30" t="s">
        <v>106</v>
      </c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 t="s">
        <v>106</v>
      </c>
      <c r="Z28" s="30"/>
      <c r="AA28" s="30"/>
      <c r="AB28" s="30"/>
      <c r="AC28" s="30" t="s">
        <v>106</v>
      </c>
      <c r="AD28" s="30" t="s">
        <v>106</v>
      </c>
      <c r="AE28" s="30" t="s">
        <v>106</v>
      </c>
      <c r="AF28" s="30"/>
      <c r="AG28" s="69"/>
      <c r="AH28" s="69"/>
      <c r="AI28" s="69" t="s">
        <v>100</v>
      </c>
      <c r="AJ28" s="69"/>
      <c r="AK28" s="69"/>
      <c r="AL28" s="69"/>
      <c r="AM28" s="69"/>
      <c r="AN28" s="69"/>
      <c r="AO28" s="69"/>
      <c r="AP28" s="69" t="s">
        <v>106</v>
      </c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76"/>
      <c r="BB28" s="127">
        <f t="shared" si="0"/>
        <v>9</v>
      </c>
      <c r="BC28" s="748"/>
      <c r="BD28" s="768"/>
      <c r="BE28" s="748"/>
      <c r="BF28" s="807"/>
    </row>
    <row r="29" spans="2:58" ht="27.75" customHeight="1" thickBot="1" x14ac:dyDescent="0.3">
      <c r="B29" s="755"/>
      <c r="C29" s="766"/>
      <c r="D29" s="11" t="s">
        <v>388</v>
      </c>
      <c r="E29" s="72"/>
      <c r="F29" s="57"/>
      <c r="G29" s="57"/>
      <c r="H29" s="57" t="s">
        <v>106</v>
      </c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65"/>
      <c r="AH29" s="65" t="s">
        <v>106</v>
      </c>
      <c r="AI29" s="65"/>
      <c r="AJ29" s="65"/>
      <c r="AK29" s="65"/>
      <c r="AL29" s="65"/>
      <c r="AM29" s="65" t="s">
        <v>106</v>
      </c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74" t="s">
        <v>106</v>
      </c>
      <c r="BB29" s="128">
        <f t="shared" si="0"/>
        <v>4</v>
      </c>
      <c r="BC29" s="749"/>
      <c r="BD29" s="768"/>
      <c r="BE29" s="748"/>
      <c r="BF29" s="807"/>
    </row>
    <row r="30" spans="2:58" ht="42.75" customHeight="1" x14ac:dyDescent="0.25">
      <c r="B30" s="755"/>
      <c r="C30" s="765" t="s">
        <v>350</v>
      </c>
      <c r="D30" s="96" t="s">
        <v>389</v>
      </c>
      <c r="E30" s="71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 t="s">
        <v>106</v>
      </c>
      <c r="AR30" s="64" t="s">
        <v>100</v>
      </c>
      <c r="AS30" s="64"/>
      <c r="AT30" s="64"/>
      <c r="AU30" s="64"/>
      <c r="AV30" s="64" t="s">
        <v>106</v>
      </c>
      <c r="AW30" s="64" t="s">
        <v>100</v>
      </c>
      <c r="AX30" s="64" t="s">
        <v>94</v>
      </c>
      <c r="AY30" s="64"/>
      <c r="AZ30" s="64"/>
      <c r="BA30" s="73"/>
      <c r="BB30" s="124">
        <f t="shared" si="0"/>
        <v>5</v>
      </c>
      <c r="BC30" s="747">
        <f>SUM(BB30:BB31)</f>
        <v>5</v>
      </c>
      <c r="BD30" s="768"/>
      <c r="BE30" s="748"/>
      <c r="BF30" s="807"/>
    </row>
    <row r="31" spans="2:58" ht="39.75" customHeight="1" thickBot="1" x14ac:dyDescent="0.3">
      <c r="B31" s="764"/>
      <c r="C31" s="766"/>
      <c r="D31" s="11" t="s">
        <v>390</v>
      </c>
      <c r="E31" s="72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74"/>
      <c r="BB31" s="123">
        <f t="shared" si="0"/>
        <v>0</v>
      </c>
      <c r="BC31" s="749"/>
      <c r="BD31" s="769"/>
      <c r="BE31" s="748"/>
      <c r="BF31" s="807"/>
    </row>
    <row r="32" spans="2:58" ht="24.75" customHeight="1" x14ac:dyDescent="0.25">
      <c r="B32" s="763" t="s">
        <v>341</v>
      </c>
      <c r="C32" s="774" t="s">
        <v>351</v>
      </c>
      <c r="D32" s="775"/>
      <c r="E32" s="71" t="s">
        <v>106</v>
      </c>
      <c r="F32" s="55" t="s">
        <v>100</v>
      </c>
      <c r="G32" s="55" t="s">
        <v>106</v>
      </c>
      <c r="H32" s="55" t="s">
        <v>106</v>
      </c>
      <c r="I32" s="55" t="s">
        <v>100</v>
      </c>
      <c r="J32" s="55" t="s">
        <v>100</v>
      </c>
      <c r="K32" s="55" t="s">
        <v>106</v>
      </c>
      <c r="L32" s="55" t="s">
        <v>100</v>
      </c>
      <c r="M32" s="55" t="s">
        <v>106</v>
      </c>
      <c r="N32" s="55" t="s">
        <v>106</v>
      </c>
      <c r="O32" s="55" t="s">
        <v>106</v>
      </c>
      <c r="P32" s="55" t="s">
        <v>106</v>
      </c>
      <c r="Q32" s="55" t="s">
        <v>106</v>
      </c>
      <c r="R32" s="55" t="s">
        <v>106</v>
      </c>
      <c r="S32" s="55" t="s">
        <v>106</v>
      </c>
      <c r="T32" s="55" t="s">
        <v>106</v>
      </c>
      <c r="U32" s="55" t="s">
        <v>106</v>
      </c>
      <c r="V32" s="55" t="s">
        <v>106</v>
      </c>
      <c r="W32" s="55" t="s">
        <v>106</v>
      </c>
      <c r="X32" s="55"/>
      <c r="Y32" s="55" t="s">
        <v>106</v>
      </c>
      <c r="Z32" s="55" t="s">
        <v>106</v>
      </c>
      <c r="AA32" s="55"/>
      <c r="AB32" s="55" t="s">
        <v>106</v>
      </c>
      <c r="AC32" s="55" t="s">
        <v>106</v>
      </c>
      <c r="AD32" s="55" t="s">
        <v>106</v>
      </c>
      <c r="AE32" s="55" t="s">
        <v>106</v>
      </c>
      <c r="AF32" s="55" t="s">
        <v>100</v>
      </c>
      <c r="AG32" s="64" t="s">
        <v>106</v>
      </c>
      <c r="AH32" s="64" t="s">
        <v>106</v>
      </c>
      <c r="AI32" s="64" t="s">
        <v>100</v>
      </c>
      <c r="AJ32" s="64" t="s">
        <v>106</v>
      </c>
      <c r="AK32" s="64" t="s">
        <v>106</v>
      </c>
      <c r="AL32" s="64" t="s">
        <v>100</v>
      </c>
      <c r="AM32" s="64" t="s">
        <v>106</v>
      </c>
      <c r="AN32" s="64" t="s">
        <v>106</v>
      </c>
      <c r="AO32" s="64" t="s">
        <v>106</v>
      </c>
      <c r="AP32" s="64" t="s">
        <v>106</v>
      </c>
      <c r="AQ32" s="64" t="s">
        <v>106</v>
      </c>
      <c r="AR32" s="64" t="s">
        <v>100</v>
      </c>
      <c r="AS32" s="64" t="s">
        <v>106</v>
      </c>
      <c r="AT32" s="64" t="s">
        <v>100</v>
      </c>
      <c r="AU32" s="64" t="s">
        <v>106</v>
      </c>
      <c r="AV32" s="64" t="s">
        <v>106</v>
      </c>
      <c r="AW32" s="64" t="s">
        <v>100</v>
      </c>
      <c r="AX32" s="64" t="s">
        <v>94</v>
      </c>
      <c r="AY32" s="64" t="s">
        <v>106</v>
      </c>
      <c r="AZ32" s="64" t="s">
        <v>100</v>
      </c>
      <c r="BA32" s="73" t="s">
        <v>106</v>
      </c>
      <c r="BB32" s="124">
        <f t="shared" si="0"/>
        <v>47</v>
      </c>
      <c r="BC32" s="747">
        <f>SUM(BB32:BB33)</f>
        <v>49</v>
      </c>
      <c r="BD32" s="767">
        <f>SUM(BC32:BC33)</f>
        <v>49</v>
      </c>
      <c r="BE32" s="748"/>
      <c r="BF32" s="807"/>
    </row>
    <row r="33" spans="2:58" ht="27" customHeight="1" thickBot="1" x14ac:dyDescent="0.3">
      <c r="B33" s="764"/>
      <c r="C33" s="781" t="s">
        <v>352</v>
      </c>
      <c r="D33" s="782"/>
      <c r="E33" s="182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 t="s">
        <v>106</v>
      </c>
      <c r="Y33" s="183"/>
      <c r="Z33" s="183"/>
      <c r="AA33" s="183" t="s">
        <v>106</v>
      </c>
      <c r="AB33" s="183"/>
      <c r="AC33" s="183"/>
      <c r="AD33" s="183"/>
      <c r="AE33" s="183"/>
      <c r="AF33" s="183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  <c r="BA33" s="184"/>
      <c r="BB33" s="123">
        <f t="shared" si="0"/>
        <v>2</v>
      </c>
      <c r="BC33" s="749"/>
      <c r="BD33" s="768"/>
      <c r="BE33" s="748"/>
      <c r="BF33" s="807"/>
    </row>
    <row r="34" spans="2:58" ht="36" customHeight="1" x14ac:dyDescent="0.25">
      <c r="B34" s="763" t="s">
        <v>493</v>
      </c>
      <c r="C34" s="774" t="s">
        <v>353</v>
      </c>
      <c r="D34" s="775"/>
      <c r="E34" s="71"/>
      <c r="F34" s="55"/>
      <c r="G34" s="55"/>
      <c r="H34" s="55"/>
      <c r="I34" s="55"/>
      <c r="J34" s="55"/>
      <c r="K34" s="55"/>
      <c r="L34" s="55"/>
      <c r="M34" s="55" t="s">
        <v>106</v>
      </c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124">
        <f t="shared" si="0"/>
        <v>1</v>
      </c>
      <c r="BC34" s="747">
        <f>SUM(BB34:BB35)</f>
        <v>3</v>
      </c>
      <c r="BD34" s="767">
        <f>SUM(BC34:BC35)</f>
        <v>3</v>
      </c>
      <c r="BE34" s="748"/>
      <c r="BF34" s="807"/>
    </row>
    <row r="35" spans="2:58" ht="29.25" customHeight="1" thickBot="1" x14ac:dyDescent="0.3">
      <c r="B35" s="755"/>
      <c r="C35" s="776" t="s">
        <v>354</v>
      </c>
      <c r="D35" s="777"/>
      <c r="E35" s="182"/>
      <c r="F35" s="183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83" t="s">
        <v>106</v>
      </c>
      <c r="Z35" s="183"/>
      <c r="AA35" s="183" t="s">
        <v>106</v>
      </c>
      <c r="AB35" s="183"/>
      <c r="AC35" s="183"/>
      <c r="AD35" s="183"/>
      <c r="AE35" s="183"/>
      <c r="AF35" s="183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  <c r="BA35" s="184"/>
      <c r="BB35" s="123">
        <f t="shared" si="0"/>
        <v>2</v>
      </c>
      <c r="BC35" s="749"/>
      <c r="BD35" s="768"/>
      <c r="BE35" s="748"/>
      <c r="BF35" s="807"/>
    </row>
    <row r="36" spans="2:58" ht="27" customHeight="1" x14ac:dyDescent="0.25">
      <c r="B36" s="763" t="s">
        <v>342</v>
      </c>
      <c r="C36" s="770" t="s">
        <v>355</v>
      </c>
      <c r="D36" s="771"/>
      <c r="E36" s="120" t="s">
        <v>106</v>
      </c>
      <c r="F36" s="55" t="s">
        <v>100</v>
      </c>
      <c r="G36" s="55" t="s">
        <v>106</v>
      </c>
      <c r="H36" s="55"/>
      <c r="I36" s="55"/>
      <c r="J36" s="55"/>
      <c r="K36" s="55" t="s">
        <v>106</v>
      </c>
      <c r="L36" s="55" t="s">
        <v>100</v>
      </c>
      <c r="M36" s="55" t="s">
        <v>106</v>
      </c>
      <c r="N36" s="55" t="s">
        <v>106</v>
      </c>
      <c r="O36" s="55" t="s">
        <v>106</v>
      </c>
      <c r="P36" s="55" t="s">
        <v>106</v>
      </c>
      <c r="Q36" s="55" t="s">
        <v>106</v>
      </c>
      <c r="R36" s="55" t="s">
        <v>106</v>
      </c>
      <c r="S36" s="55" t="s">
        <v>106</v>
      </c>
      <c r="T36" s="55" t="s">
        <v>106</v>
      </c>
      <c r="U36" s="55" t="s">
        <v>106</v>
      </c>
      <c r="V36" s="55" t="s">
        <v>106</v>
      </c>
      <c r="W36" s="55" t="s">
        <v>106</v>
      </c>
      <c r="X36" s="55"/>
      <c r="Y36" s="50"/>
      <c r="Z36" s="50" t="s">
        <v>106</v>
      </c>
      <c r="AA36" s="50"/>
      <c r="AB36" s="50" t="s">
        <v>106</v>
      </c>
      <c r="AC36" s="50"/>
      <c r="AD36" s="50"/>
      <c r="AE36" s="50" t="s">
        <v>106</v>
      </c>
      <c r="AF36" s="50" t="s">
        <v>100</v>
      </c>
      <c r="AG36" s="62" t="s">
        <v>106</v>
      </c>
      <c r="AH36" s="62"/>
      <c r="AI36" s="62"/>
      <c r="AJ36" s="62"/>
      <c r="AK36" s="62" t="s">
        <v>106</v>
      </c>
      <c r="AL36" s="62" t="s">
        <v>100</v>
      </c>
      <c r="AM36" s="62"/>
      <c r="AN36" s="62" t="s">
        <v>106</v>
      </c>
      <c r="AO36" s="62" t="s">
        <v>106</v>
      </c>
      <c r="AP36" s="62"/>
      <c r="AQ36" s="62" t="s">
        <v>106</v>
      </c>
      <c r="AR36" s="62" t="s">
        <v>100</v>
      </c>
      <c r="AS36" s="62" t="s">
        <v>106</v>
      </c>
      <c r="AT36" s="62" t="s">
        <v>100</v>
      </c>
      <c r="AU36" s="62" t="s">
        <v>106</v>
      </c>
      <c r="AV36" s="62" t="s">
        <v>106</v>
      </c>
      <c r="AW36" s="62"/>
      <c r="AX36" s="62" t="s">
        <v>94</v>
      </c>
      <c r="AY36" s="62"/>
      <c r="AZ36" s="62" t="s">
        <v>100</v>
      </c>
      <c r="BA36" s="62" t="s">
        <v>106</v>
      </c>
      <c r="BB36" s="124">
        <f t="shared" si="0"/>
        <v>34</v>
      </c>
      <c r="BC36" s="747">
        <f>SUM(BB36:BB37)</f>
        <v>49</v>
      </c>
      <c r="BD36" s="767">
        <f>SUM(BC36)</f>
        <v>49</v>
      </c>
      <c r="BE36" s="748"/>
      <c r="BF36" s="807"/>
    </row>
    <row r="37" spans="2:58" ht="30.75" customHeight="1" thickBot="1" x14ac:dyDescent="0.3">
      <c r="B37" s="764"/>
      <c r="C37" s="772" t="s">
        <v>356</v>
      </c>
      <c r="D37" s="773"/>
      <c r="E37" s="121"/>
      <c r="F37" s="57"/>
      <c r="G37" s="57"/>
      <c r="H37" s="57" t="s">
        <v>106</v>
      </c>
      <c r="I37" s="57" t="s">
        <v>100</v>
      </c>
      <c r="J37" s="57" t="s">
        <v>100</v>
      </c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 t="s">
        <v>106</v>
      </c>
      <c r="Y37" s="57" t="s">
        <v>106</v>
      </c>
      <c r="Z37" s="57"/>
      <c r="AA37" s="57" t="s">
        <v>106</v>
      </c>
      <c r="AB37" s="57"/>
      <c r="AC37" s="57" t="s">
        <v>106</v>
      </c>
      <c r="AD37" s="57" t="s">
        <v>106</v>
      </c>
      <c r="AE37" s="57"/>
      <c r="AF37" s="57"/>
      <c r="AG37" s="65"/>
      <c r="AH37" s="65" t="s">
        <v>106</v>
      </c>
      <c r="AI37" s="65" t="s">
        <v>100</v>
      </c>
      <c r="AJ37" s="65" t="s">
        <v>106</v>
      </c>
      <c r="AK37" s="65"/>
      <c r="AL37" s="65"/>
      <c r="AM37" s="65" t="s">
        <v>106</v>
      </c>
      <c r="AN37" s="65"/>
      <c r="AO37" s="65"/>
      <c r="AP37" s="65" t="s">
        <v>106</v>
      </c>
      <c r="AQ37" s="65"/>
      <c r="AR37" s="65"/>
      <c r="AS37" s="65"/>
      <c r="AT37" s="65"/>
      <c r="AU37" s="65"/>
      <c r="AV37" s="65"/>
      <c r="AW37" s="65" t="s">
        <v>100</v>
      </c>
      <c r="AX37" s="65"/>
      <c r="AY37" s="65" t="s">
        <v>106</v>
      </c>
      <c r="AZ37" s="65"/>
      <c r="BA37" s="65"/>
      <c r="BB37" s="128">
        <f t="shared" si="0"/>
        <v>15</v>
      </c>
      <c r="BC37" s="749"/>
      <c r="BD37" s="769"/>
      <c r="BE37" s="749"/>
      <c r="BF37" s="807"/>
    </row>
    <row r="38" spans="2:58" ht="20.25" customHeight="1" thickBot="1" x14ac:dyDescent="0.3">
      <c r="B38" s="811" t="s">
        <v>134</v>
      </c>
      <c r="C38" s="812"/>
      <c r="D38" s="812"/>
      <c r="E38" s="637">
        <f>COUNTA(E5:E37)</f>
        <v>5</v>
      </c>
      <c r="F38" s="638">
        <f t="shared" ref="F38:BA38" si="1">COUNTA(F5:F37)</f>
        <v>5</v>
      </c>
      <c r="G38" s="638">
        <f>COUNTA(G6:G37)</f>
        <v>4</v>
      </c>
      <c r="H38" s="638">
        <f>COUNTA(H6:H37)</f>
        <v>4</v>
      </c>
      <c r="I38" s="638">
        <f t="shared" si="1"/>
        <v>5</v>
      </c>
      <c r="J38" s="638">
        <f t="shared" si="1"/>
        <v>5</v>
      </c>
      <c r="K38" s="638">
        <f t="shared" si="1"/>
        <v>5</v>
      </c>
      <c r="L38" s="638">
        <f t="shared" si="1"/>
        <v>5</v>
      </c>
      <c r="M38" s="638">
        <f t="shared" si="1"/>
        <v>6</v>
      </c>
      <c r="N38" s="638">
        <f t="shared" si="1"/>
        <v>5</v>
      </c>
      <c r="O38" s="638">
        <f t="shared" si="1"/>
        <v>5</v>
      </c>
      <c r="P38" s="638">
        <f t="shared" si="1"/>
        <v>5</v>
      </c>
      <c r="Q38" s="638">
        <f t="shared" si="1"/>
        <v>5</v>
      </c>
      <c r="R38" s="638">
        <f t="shared" si="1"/>
        <v>5</v>
      </c>
      <c r="S38" s="638">
        <f>COUNTA(S5:S37)</f>
        <v>5</v>
      </c>
      <c r="T38" s="638">
        <f t="shared" si="1"/>
        <v>5</v>
      </c>
      <c r="U38" s="638">
        <f t="shared" si="1"/>
        <v>5</v>
      </c>
      <c r="V38" s="638">
        <f t="shared" si="1"/>
        <v>5</v>
      </c>
      <c r="W38" s="638">
        <f t="shared" si="1"/>
        <v>5</v>
      </c>
      <c r="X38" s="638">
        <f>COUNTA(X5:X37)</f>
        <v>5</v>
      </c>
      <c r="Y38" s="638">
        <f t="shared" si="1"/>
        <v>6</v>
      </c>
      <c r="Z38" s="638">
        <f t="shared" si="1"/>
        <v>5</v>
      </c>
      <c r="AA38" s="638">
        <f t="shared" si="1"/>
        <v>6</v>
      </c>
      <c r="AB38" s="638">
        <f t="shared" si="1"/>
        <v>5</v>
      </c>
      <c r="AC38" s="638">
        <f t="shared" si="1"/>
        <v>5</v>
      </c>
      <c r="AD38" s="638">
        <f t="shared" si="1"/>
        <v>5</v>
      </c>
      <c r="AE38" s="638">
        <f t="shared" si="1"/>
        <v>5</v>
      </c>
      <c r="AF38" s="638">
        <f t="shared" si="1"/>
        <v>5</v>
      </c>
      <c r="AG38" s="643">
        <f t="shared" si="1"/>
        <v>5</v>
      </c>
      <c r="AH38" s="643">
        <f t="shared" si="1"/>
        <v>5</v>
      </c>
      <c r="AI38" s="643">
        <f t="shared" si="1"/>
        <v>5</v>
      </c>
      <c r="AJ38" s="643">
        <f t="shared" si="1"/>
        <v>5</v>
      </c>
      <c r="AK38" s="643">
        <f t="shared" si="1"/>
        <v>4</v>
      </c>
      <c r="AL38" s="643">
        <f t="shared" si="1"/>
        <v>5</v>
      </c>
      <c r="AM38" s="643">
        <f t="shared" si="1"/>
        <v>5</v>
      </c>
      <c r="AN38" s="643">
        <f t="shared" si="1"/>
        <v>5</v>
      </c>
      <c r="AO38" s="643">
        <f t="shared" si="1"/>
        <v>5</v>
      </c>
      <c r="AP38" s="643">
        <f t="shared" si="1"/>
        <v>5</v>
      </c>
      <c r="AQ38" s="643">
        <f>COUNTA(AQ6:AQ37)</f>
        <v>4</v>
      </c>
      <c r="AR38" s="643">
        <f>COUNTA(AR6:AR37)</f>
        <v>4</v>
      </c>
      <c r="AS38" s="643">
        <f t="shared" si="1"/>
        <v>5</v>
      </c>
      <c r="AT38" s="643">
        <f t="shared" si="1"/>
        <v>5</v>
      </c>
      <c r="AU38" s="643">
        <f t="shared" si="1"/>
        <v>5</v>
      </c>
      <c r="AV38" s="643">
        <f t="shared" si="1"/>
        <v>5</v>
      </c>
      <c r="AW38" s="643">
        <f t="shared" si="1"/>
        <v>5</v>
      </c>
      <c r="AX38" s="643">
        <f t="shared" si="1"/>
        <v>5</v>
      </c>
      <c r="AY38" s="643">
        <f t="shared" si="1"/>
        <v>4</v>
      </c>
      <c r="AZ38" s="643">
        <f t="shared" si="1"/>
        <v>5</v>
      </c>
      <c r="BA38" s="639">
        <f t="shared" si="1"/>
        <v>5</v>
      </c>
      <c r="BB38" s="752">
        <f>SUM(E38:BA38)</f>
        <v>242</v>
      </c>
      <c r="BC38" s="753"/>
      <c r="BD38" s="753"/>
      <c r="BE38" s="754"/>
      <c r="BF38" s="807"/>
    </row>
    <row r="39" spans="2:58" ht="29.25" customHeight="1" thickBot="1" x14ac:dyDescent="0.3">
      <c r="B39" s="737" t="s">
        <v>520</v>
      </c>
      <c r="C39" s="738"/>
      <c r="D39" s="738"/>
      <c r="E39" s="739"/>
      <c r="F39" s="739"/>
      <c r="G39" s="739"/>
      <c r="H39" s="739"/>
      <c r="I39" s="739"/>
      <c r="J39" s="739"/>
      <c r="K39" s="739"/>
      <c r="L39" s="739"/>
      <c r="M39" s="739"/>
      <c r="N39" s="739"/>
      <c r="O39" s="739"/>
      <c r="P39" s="739"/>
      <c r="Q39" s="739"/>
      <c r="R39" s="739"/>
      <c r="S39" s="739"/>
      <c r="T39" s="739"/>
      <c r="U39" s="739"/>
      <c r="V39" s="739"/>
      <c r="W39" s="739"/>
      <c r="X39" s="739"/>
      <c r="Y39" s="739"/>
      <c r="Z39" s="739"/>
      <c r="AA39" s="739"/>
      <c r="AB39" s="739"/>
      <c r="AC39" s="739"/>
      <c r="AD39" s="739"/>
      <c r="AE39" s="739"/>
      <c r="AF39" s="739"/>
      <c r="AG39" s="739"/>
      <c r="AH39" s="739"/>
      <c r="AI39" s="739"/>
      <c r="AJ39" s="739"/>
      <c r="AK39" s="739"/>
      <c r="AL39" s="739"/>
      <c r="AM39" s="739"/>
      <c r="AN39" s="739"/>
      <c r="AO39" s="739"/>
      <c r="AP39" s="739"/>
      <c r="AQ39" s="739"/>
      <c r="AR39" s="739"/>
      <c r="AS39" s="739"/>
      <c r="AT39" s="739"/>
      <c r="AU39" s="739"/>
      <c r="AV39" s="739"/>
      <c r="AW39" s="739"/>
      <c r="AX39" s="739"/>
      <c r="AY39" s="739"/>
      <c r="AZ39" s="739"/>
      <c r="BA39" s="739"/>
      <c r="BB39" s="122" t="s">
        <v>103</v>
      </c>
      <c r="BC39" s="137" t="s">
        <v>104</v>
      </c>
      <c r="BD39" s="232" t="s">
        <v>121</v>
      </c>
      <c r="BE39" s="142" t="s">
        <v>122</v>
      </c>
      <c r="BF39" s="807"/>
    </row>
    <row r="40" spans="2:58" ht="36.75" customHeight="1" thickBot="1" x14ac:dyDescent="0.3">
      <c r="B40" s="755" t="s">
        <v>343</v>
      </c>
      <c r="C40" s="234" t="s">
        <v>357</v>
      </c>
      <c r="D40" s="234" t="s">
        <v>422</v>
      </c>
      <c r="E40" s="79"/>
      <c r="F40" s="60" t="s">
        <v>100</v>
      </c>
      <c r="G40" s="60" t="s">
        <v>106</v>
      </c>
      <c r="H40" s="60" t="s">
        <v>106</v>
      </c>
      <c r="I40" s="60" t="s">
        <v>100</v>
      </c>
      <c r="J40" s="60"/>
      <c r="K40" s="60"/>
      <c r="L40" s="60" t="s">
        <v>100</v>
      </c>
      <c r="M40" s="60"/>
      <c r="N40" s="60"/>
      <c r="O40" s="60"/>
      <c r="P40" s="60" t="s">
        <v>106</v>
      </c>
      <c r="Q40" s="60"/>
      <c r="R40" s="60" t="s">
        <v>106</v>
      </c>
      <c r="S40" s="60" t="s">
        <v>106</v>
      </c>
      <c r="T40" s="60" t="s">
        <v>106</v>
      </c>
      <c r="U40" s="60"/>
      <c r="V40" s="60"/>
      <c r="W40" s="60"/>
      <c r="X40" s="60"/>
      <c r="Y40" s="59"/>
      <c r="Z40" s="59"/>
      <c r="AA40" s="59"/>
      <c r="AB40" s="80"/>
      <c r="AC40" s="59"/>
      <c r="AD40" s="59" t="s">
        <v>106</v>
      </c>
      <c r="AE40" s="59" t="s">
        <v>106</v>
      </c>
      <c r="AF40" s="80"/>
      <c r="AG40" s="80"/>
      <c r="AH40" s="80"/>
      <c r="AI40" s="59" t="s">
        <v>100</v>
      </c>
      <c r="AJ40" s="59"/>
      <c r="AK40" s="59" t="s">
        <v>106</v>
      </c>
      <c r="AL40" s="59"/>
      <c r="AM40" s="59" t="s">
        <v>106</v>
      </c>
      <c r="AN40" s="59"/>
      <c r="AO40" s="59" t="s">
        <v>106</v>
      </c>
      <c r="AP40" s="59" t="s">
        <v>106</v>
      </c>
      <c r="AQ40" s="59" t="s">
        <v>106</v>
      </c>
      <c r="AR40" s="59" t="s">
        <v>100</v>
      </c>
      <c r="AS40" s="59" t="s">
        <v>106</v>
      </c>
      <c r="AT40" s="59" t="s">
        <v>100</v>
      </c>
      <c r="AU40" s="59"/>
      <c r="AV40" s="59"/>
      <c r="AW40" s="59" t="s">
        <v>100</v>
      </c>
      <c r="AX40" s="59" t="s">
        <v>94</v>
      </c>
      <c r="AY40" s="59" t="s">
        <v>106</v>
      </c>
      <c r="AZ40" s="59"/>
      <c r="BA40" s="59"/>
      <c r="BB40" s="231">
        <f t="shared" ref="BB40:BB48" si="2">COUNTA(E40:BA40)</f>
        <v>23</v>
      </c>
      <c r="BC40" s="230">
        <f>SUM(BB40)</f>
        <v>23</v>
      </c>
      <c r="BD40" s="756">
        <f>SUM(BC40:BC43)</f>
        <v>49</v>
      </c>
      <c r="BE40" s="759">
        <f>SUM(BD40:BD48)</f>
        <v>71</v>
      </c>
      <c r="BF40" s="807"/>
    </row>
    <row r="41" spans="2:58" ht="21" customHeight="1" x14ac:dyDescent="0.25">
      <c r="B41" s="755"/>
      <c r="C41" s="762" t="s">
        <v>358</v>
      </c>
      <c r="D41" s="101" t="s">
        <v>392</v>
      </c>
      <c r="E41" s="71"/>
      <c r="F41" s="55"/>
      <c r="G41" s="55"/>
      <c r="H41" s="55"/>
      <c r="I41" s="55"/>
      <c r="J41" s="55" t="s">
        <v>100</v>
      </c>
      <c r="K41" s="55" t="s">
        <v>106</v>
      </c>
      <c r="L41" s="55"/>
      <c r="M41" s="55" t="s">
        <v>106</v>
      </c>
      <c r="N41" s="55"/>
      <c r="O41" s="55"/>
      <c r="P41" s="55"/>
      <c r="Q41" s="55" t="s">
        <v>106</v>
      </c>
      <c r="R41" s="55"/>
      <c r="S41" s="55"/>
      <c r="T41" s="55"/>
      <c r="U41" s="55"/>
      <c r="V41" s="55"/>
      <c r="W41" s="55"/>
      <c r="X41" s="55"/>
      <c r="Y41" s="55" t="s">
        <v>106</v>
      </c>
      <c r="Z41" s="55"/>
      <c r="AA41" s="55"/>
      <c r="AB41" s="55"/>
      <c r="AC41" s="55" t="s">
        <v>106</v>
      </c>
      <c r="AD41" s="55"/>
      <c r="AE41" s="55"/>
      <c r="AF41" s="55"/>
      <c r="AG41" s="64"/>
      <c r="AH41" s="64" t="s">
        <v>106</v>
      </c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 t="s">
        <v>106</v>
      </c>
      <c r="AW41" s="64"/>
      <c r="AX41" s="64"/>
      <c r="AY41" s="64"/>
      <c r="AZ41" s="64"/>
      <c r="BA41" s="64"/>
      <c r="BB41" s="131">
        <f t="shared" si="2"/>
        <v>8</v>
      </c>
      <c r="BC41" s="747">
        <f>SUM(BB41:BB43)</f>
        <v>26</v>
      </c>
      <c r="BD41" s="757"/>
      <c r="BE41" s="760"/>
      <c r="BF41" s="807"/>
    </row>
    <row r="42" spans="2:58" ht="19.5" customHeight="1" x14ac:dyDescent="0.25">
      <c r="B42" s="755"/>
      <c r="C42" s="762"/>
      <c r="D42" s="10" t="s">
        <v>393</v>
      </c>
      <c r="E42" s="37"/>
      <c r="F42" s="30"/>
      <c r="G42" s="30"/>
      <c r="H42" s="30"/>
      <c r="I42" s="30"/>
      <c r="J42" s="30"/>
      <c r="K42" s="30"/>
      <c r="L42" s="30"/>
      <c r="M42" s="30"/>
      <c r="N42" s="30" t="s">
        <v>106</v>
      </c>
      <c r="O42" s="30" t="s">
        <v>106</v>
      </c>
      <c r="P42" s="30"/>
      <c r="Q42" s="30"/>
      <c r="R42" s="30"/>
      <c r="S42" s="30"/>
      <c r="T42" s="30"/>
      <c r="U42" s="30"/>
      <c r="V42" s="30" t="s">
        <v>106</v>
      </c>
      <c r="W42" s="30" t="s">
        <v>106</v>
      </c>
      <c r="X42" s="30" t="s">
        <v>106</v>
      </c>
      <c r="Y42" s="30"/>
      <c r="Z42" s="30" t="s">
        <v>106</v>
      </c>
      <c r="AA42" s="30" t="s">
        <v>106</v>
      </c>
      <c r="AB42" s="30" t="s">
        <v>106</v>
      </c>
      <c r="AC42" s="30"/>
      <c r="AD42" s="30"/>
      <c r="AE42" s="30"/>
      <c r="AF42" s="30"/>
      <c r="AG42" s="69" t="s">
        <v>106</v>
      </c>
      <c r="AH42" s="69" t="s">
        <v>106</v>
      </c>
      <c r="AI42" s="69"/>
      <c r="AJ42" s="69" t="s">
        <v>106</v>
      </c>
      <c r="AK42" s="69"/>
      <c r="AL42" s="69" t="s">
        <v>100</v>
      </c>
      <c r="AM42" s="69"/>
      <c r="AN42" s="69" t="s">
        <v>106</v>
      </c>
      <c r="AO42" s="69"/>
      <c r="AP42" s="69"/>
      <c r="AQ42" s="69"/>
      <c r="AR42" s="69"/>
      <c r="AS42" s="69"/>
      <c r="AT42" s="69"/>
      <c r="AU42" s="69" t="s">
        <v>106</v>
      </c>
      <c r="AV42" s="69"/>
      <c r="AW42" s="69"/>
      <c r="AX42" s="69"/>
      <c r="AY42" s="69"/>
      <c r="AZ42" s="69" t="s">
        <v>100</v>
      </c>
      <c r="BA42" s="69" t="s">
        <v>106</v>
      </c>
      <c r="BB42" s="132">
        <f t="shared" si="2"/>
        <v>16</v>
      </c>
      <c r="BC42" s="748"/>
      <c r="BD42" s="757"/>
      <c r="BE42" s="760"/>
      <c r="BF42" s="807"/>
    </row>
    <row r="43" spans="2:58" ht="21.75" customHeight="1" thickBot="1" x14ac:dyDescent="0.3">
      <c r="B43" s="755"/>
      <c r="C43" s="762"/>
      <c r="D43" s="10" t="s">
        <v>394</v>
      </c>
      <c r="E43" s="37" t="s">
        <v>106</v>
      </c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 t="s">
        <v>106</v>
      </c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132">
        <f t="shared" si="2"/>
        <v>2</v>
      </c>
      <c r="BC43" s="748"/>
      <c r="BD43" s="757"/>
      <c r="BE43" s="760"/>
      <c r="BF43" s="807"/>
    </row>
    <row r="44" spans="2:58" ht="37.5" customHeight="1" x14ac:dyDescent="0.25">
      <c r="B44" s="763" t="s">
        <v>346</v>
      </c>
      <c r="C44" s="765" t="s">
        <v>359</v>
      </c>
      <c r="D44" s="6" t="s">
        <v>495</v>
      </c>
      <c r="E44" s="71" t="s">
        <v>106</v>
      </c>
      <c r="F44" s="55" t="s">
        <v>100</v>
      </c>
      <c r="G44" s="55" t="s">
        <v>106</v>
      </c>
      <c r="H44" s="55"/>
      <c r="I44" s="55"/>
      <c r="J44" s="55"/>
      <c r="K44" s="55" t="s">
        <v>106</v>
      </c>
      <c r="L44" s="55"/>
      <c r="M44" s="55"/>
      <c r="N44" s="55"/>
      <c r="O44" s="55"/>
      <c r="P44" s="55"/>
      <c r="Q44" s="55" t="s">
        <v>106</v>
      </c>
      <c r="R44" s="55" t="s">
        <v>106</v>
      </c>
      <c r="S44" s="55"/>
      <c r="T44" s="55"/>
      <c r="U44" s="55"/>
      <c r="V44" s="55"/>
      <c r="W44" s="55"/>
      <c r="X44" s="55"/>
      <c r="Y44" s="55" t="s">
        <v>106</v>
      </c>
      <c r="Z44" s="55"/>
      <c r="AA44" s="55"/>
      <c r="AB44" s="55" t="s">
        <v>106</v>
      </c>
      <c r="AC44" s="55"/>
      <c r="AD44" s="55"/>
      <c r="AE44" s="55" t="s">
        <v>106</v>
      </c>
      <c r="AF44" s="55"/>
      <c r="AG44" s="64"/>
      <c r="AH44" s="64" t="s">
        <v>106</v>
      </c>
      <c r="AI44" s="64" t="s">
        <v>100</v>
      </c>
      <c r="AJ44" s="64"/>
      <c r="AK44" s="64" t="s">
        <v>106</v>
      </c>
      <c r="AL44" s="64"/>
      <c r="AM44" s="64"/>
      <c r="AN44" s="64"/>
      <c r="AO44" s="64"/>
      <c r="AP44" s="64" t="s">
        <v>106</v>
      </c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131">
        <f t="shared" si="2"/>
        <v>13</v>
      </c>
      <c r="BC44" s="747">
        <f>SUM(BB44:BB46)</f>
        <v>22</v>
      </c>
      <c r="BD44" s="767">
        <f>SUM(BC44)</f>
        <v>22</v>
      </c>
      <c r="BE44" s="760"/>
      <c r="BF44" s="807"/>
    </row>
    <row r="45" spans="2:58" ht="36.75" customHeight="1" x14ac:dyDescent="0.25">
      <c r="B45" s="755"/>
      <c r="C45" s="762"/>
      <c r="D45" s="100" t="s">
        <v>396</v>
      </c>
      <c r="E45" s="3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132">
        <f t="shared" si="2"/>
        <v>0</v>
      </c>
      <c r="BC45" s="748"/>
      <c r="BD45" s="768"/>
      <c r="BE45" s="760"/>
      <c r="BF45" s="807"/>
    </row>
    <row r="46" spans="2:58" ht="28.5" customHeight="1" thickBot="1" x14ac:dyDescent="0.3">
      <c r="B46" s="764"/>
      <c r="C46" s="766"/>
      <c r="D46" s="11" t="s">
        <v>423</v>
      </c>
      <c r="E46" s="72"/>
      <c r="F46" s="57"/>
      <c r="G46" s="57"/>
      <c r="H46" s="57"/>
      <c r="I46" s="57" t="s">
        <v>100</v>
      </c>
      <c r="J46" s="57" t="s">
        <v>100</v>
      </c>
      <c r="K46" s="57"/>
      <c r="L46" s="57"/>
      <c r="M46" s="57"/>
      <c r="N46" s="57"/>
      <c r="O46" s="57"/>
      <c r="P46" s="57" t="s">
        <v>106</v>
      </c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 t="s">
        <v>106</v>
      </c>
      <c r="AE46" s="57"/>
      <c r="AF46" s="57"/>
      <c r="AG46" s="65"/>
      <c r="AH46" s="65"/>
      <c r="AI46" s="65"/>
      <c r="AJ46" s="65" t="s">
        <v>106</v>
      </c>
      <c r="AK46" s="65"/>
      <c r="AL46" s="65" t="s">
        <v>100</v>
      </c>
      <c r="AM46" s="65"/>
      <c r="AN46" s="65" t="s">
        <v>106</v>
      </c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 t="s">
        <v>106</v>
      </c>
      <c r="AZ46" s="65" t="s">
        <v>100</v>
      </c>
      <c r="BA46" s="65"/>
      <c r="BB46" s="134">
        <f t="shared" si="2"/>
        <v>9</v>
      </c>
      <c r="BC46" s="749"/>
      <c r="BD46" s="769"/>
      <c r="BE46" s="760"/>
      <c r="BF46" s="807"/>
    </row>
    <row r="47" spans="2:58" ht="39.75" customHeight="1" x14ac:dyDescent="0.25">
      <c r="B47" s="755" t="s">
        <v>345</v>
      </c>
      <c r="C47" s="762" t="s">
        <v>360</v>
      </c>
      <c r="D47" s="101" t="s">
        <v>424</v>
      </c>
      <c r="E47" s="119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131">
        <f t="shared" si="2"/>
        <v>0</v>
      </c>
      <c r="BC47" s="748">
        <f>SUM(BB47:BB48)</f>
        <v>0</v>
      </c>
      <c r="BD47" s="742">
        <f>SUM(BC47)</f>
        <v>0</v>
      </c>
      <c r="BE47" s="760"/>
      <c r="BF47" s="807"/>
    </row>
    <row r="48" spans="2:58" ht="48.75" customHeight="1" thickBot="1" x14ac:dyDescent="0.3">
      <c r="B48" s="764"/>
      <c r="C48" s="766"/>
      <c r="D48" s="102" t="s">
        <v>440</v>
      </c>
      <c r="E48" s="158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134">
        <f t="shared" si="2"/>
        <v>0</v>
      </c>
      <c r="BC48" s="749"/>
      <c r="BD48" s="744"/>
      <c r="BE48" s="761"/>
      <c r="BF48" s="807"/>
    </row>
    <row r="49" spans="1:58" ht="21" customHeight="1" thickBot="1" x14ac:dyDescent="0.3">
      <c r="B49" s="811" t="s">
        <v>134</v>
      </c>
      <c r="C49" s="812"/>
      <c r="D49" s="812"/>
      <c r="E49" s="634">
        <f t="shared" ref="E49:AJ49" si="3">COUNTA(E40:E48)</f>
        <v>2</v>
      </c>
      <c r="F49" s="635">
        <f t="shared" si="3"/>
        <v>2</v>
      </c>
      <c r="G49" s="635">
        <f t="shared" si="3"/>
        <v>2</v>
      </c>
      <c r="H49" s="635">
        <f t="shared" si="3"/>
        <v>1</v>
      </c>
      <c r="I49" s="635">
        <f t="shared" si="3"/>
        <v>2</v>
      </c>
      <c r="J49" s="635">
        <f t="shared" si="3"/>
        <v>2</v>
      </c>
      <c r="K49" s="635">
        <f t="shared" si="3"/>
        <v>2</v>
      </c>
      <c r="L49" s="635">
        <f t="shared" si="3"/>
        <v>1</v>
      </c>
      <c r="M49" s="635">
        <f t="shared" si="3"/>
        <v>1</v>
      </c>
      <c r="N49" s="635">
        <f t="shared" si="3"/>
        <v>1</v>
      </c>
      <c r="O49" s="635">
        <f t="shared" si="3"/>
        <v>1</v>
      </c>
      <c r="P49" s="635">
        <f t="shared" si="3"/>
        <v>2</v>
      </c>
      <c r="Q49" s="635">
        <f t="shared" si="3"/>
        <v>2</v>
      </c>
      <c r="R49" s="635">
        <f t="shared" si="3"/>
        <v>2</v>
      </c>
      <c r="S49" s="635">
        <f t="shared" si="3"/>
        <v>1</v>
      </c>
      <c r="T49" s="635">
        <f t="shared" si="3"/>
        <v>1</v>
      </c>
      <c r="U49" s="635">
        <f t="shared" si="3"/>
        <v>1</v>
      </c>
      <c r="V49" s="635">
        <f t="shared" si="3"/>
        <v>1</v>
      </c>
      <c r="W49" s="635">
        <f t="shared" si="3"/>
        <v>1</v>
      </c>
      <c r="X49" s="635">
        <f t="shared" si="3"/>
        <v>1</v>
      </c>
      <c r="Y49" s="635">
        <f t="shared" si="3"/>
        <v>2</v>
      </c>
      <c r="Z49" s="635">
        <f t="shared" si="3"/>
        <v>1</v>
      </c>
      <c r="AA49" s="635">
        <f t="shared" si="3"/>
        <v>1</v>
      </c>
      <c r="AB49" s="635">
        <f t="shared" si="3"/>
        <v>2</v>
      </c>
      <c r="AC49" s="635">
        <f t="shared" si="3"/>
        <v>1</v>
      </c>
      <c r="AD49" s="635">
        <f t="shared" si="3"/>
        <v>2</v>
      </c>
      <c r="AE49" s="635">
        <f t="shared" si="3"/>
        <v>2</v>
      </c>
      <c r="AF49" s="635">
        <f t="shared" si="3"/>
        <v>0</v>
      </c>
      <c r="AG49" s="644">
        <f t="shared" si="3"/>
        <v>1</v>
      </c>
      <c r="AH49" s="644">
        <f t="shared" si="3"/>
        <v>3</v>
      </c>
      <c r="AI49" s="644">
        <f t="shared" si="3"/>
        <v>2</v>
      </c>
      <c r="AJ49" s="644">
        <f t="shared" si="3"/>
        <v>2</v>
      </c>
      <c r="AK49" s="644">
        <f t="shared" ref="AK49:BA49" si="4">COUNTA(AK40:AK48)</f>
        <v>2</v>
      </c>
      <c r="AL49" s="644">
        <f t="shared" si="4"/>
        <v>2</v>
      </c>
      <c r="AM49" s="644">
        <f t="shared" si="4"/>
        <v>1</v>
      </c>
      <c r="AN49" s="644">
        <f t="shared" si="4"/>
        <v>2</v>
      </c>
      <c r="AO49" s="644">
        <f t="shared" si="4"/>
        <v>1</v>
      </c>
      <c r="AP49" s="644">
        <f t="shared" si="4"/>
        <v>2</v>
      </c>
      <c r="AQ49" s="644">
        <f t="shared" si="4"/>
        <v>1</v>
      </c>
      <c r="AR49" s="644">
        <f t="shared" si="4"/>
        <v>1</v>
      </c>
      <c r="AS49" s="644">
        <f t="shared" si="4"/>
        <v>1</v>
      </c>
      <c r="AT49" s="644">
        <f t="shared" si="4"/>
        <v>1</v>
      </c>
      <c r="AU49" s="644">
        <f t="shared" si="4"/>
        <v>1</v>
      </c>
      <c r="AV49" s="644">
        <f t="shared" si="4"/>
        <v>1</v>
      </c>
      <c r="AW49" s="644">
        <f t="shared" si="4"/>
        <v>1</v>
      </c>
      <c r="AX49" s="644">
        <f t="shared" si="4"/>
        <v>1</v>
      </c>
      <c r="AY49" s="644">
        <f t="shared" si="4"/>
        <v>2</v>
      </c>
      <c r="AZ49" s="644">
        <f t="shared" si="4"/>
        <v>2</v>
      </c>
      <c r="BA49" s="636">
        <f t="shared" si="4"/>
        <v>1</v>
      </c>
      <c r="BB49" s="734">
        <f>SUM(E49:BA49)</f>
        <v>71</v>
      </c>
      <c r="BC49" s="735"/>
      <c r="BD49" s="735"/>
      <c r="BE49" s="736"/>
      <c r="BF49" s="807"/>
    </row>
    <row r="50" spans="1:58" ht="33.75" customHeight="1" thickBot="1" x14ac:dyDescent="0.3">
      <c r="B50" s="737" t="s">
        <v>499</v>
      </c>
      <c r="C50" s="738"/>
      <c r="D50" s="738"/>
      <c r="E50" s="739"/>
      <c r="F50" s="739"/>
      <c r="G50" s="739"/>
      <c r="H50" s="739"/>
      <c r="I50" s="739"/>
      <c r="J50" s="739"/>
      <c r="K50" s="739"/>
      <c r="L50" s="739"/>
      <c r="M50" s="739"/>
      <c r="N50" s="739"/>
      <c r="O50" s="739"/>
      <c r="P50" s="739"/>
      <c r="Q50" s="739"/>
      <c r="R50" s="739"/>
      <c r="S50" s="739"/>
      <c r="T50" s="739"/>
      <c r="U50" s="739"/>
      <c r="V50" s="739"/>
      <c r="W50" s="739"/>
      <c r="X50" s="739"/>
      <c r="Y50" s="739"/>
      <c r="Z50" s="739"/>
      <c r="AA50" s="739"/>
      <c r="AB50" s="739"/>
      <c r="AC50" s="739"/>
      <c r="AD50" s="739"/>
      <c r="AE50" s="739"/>
      <c r="AF50" s="739"/>
      <c r="AG50" s="739"/>
      <c r="AH50" s="739"/>
      <c r="AI50" s="739"/>
      <c r="AJ50" s="739"/>
      <c r="AK50" s="739"/>
      <c r="AL50" s="739"/>
      <c r="AM50" s="739"/>
      <c r="AN50" s="739"/>
      <c r="AO50" s="739"/>
      <c r="AP50" s="739"/>
      <c r="AQ50" s="739"/>
      <c r="AR50" s="739"/>
      <c r="AS50" s="739"/>
      <c r="AT50" s="739"/>
      <c r="AU50" s="739"/>
      <c r="AV50" s="739"/>
      <c r="AW50" s="739"/>
      <c r="AX50" s="739"/>
      <c r="AY50" s="739"/>
      <c r="AZ50" s="739"/>
      <c r="BA50" s="740"/>
      <c r="BB50" s="122" t="s">
        <v>103</v>
      </c>
      <c r="BC50" s="126" t="s">
        <v>105</v>
      </c>
      <c r="BD50" s="235" t="s">
        <v>121</v>
      </c>
      <c r="BE50" s="297" t="s">
        <v>122</v>
      </c>
      <c r="BF50" s="807"/>
    </row>
    <row r="51" spans="1:58" ht="27" customHeight="1" thickBot="1" x14ac:dyDescent="0.3">
      <c r="A51" s="5"/>
      <c r="B51" s="813" t="s">
        <v>501</v>
      </c>
      <c r="C51" s="229" t="s">
        <v>361</v>
      </c>
      <c r="D51" s="99" t="s">
        <v>401</v>
      </c>
      <c r="E51" s="82"/>
      <c r="F51" s="83" t="s">
        <v>100</v>
      </c>
      <c r="G51" s="83"/>
      <c r="H51" s="83"/>
      <c r="I51" s="83"/>
      <c r="J51" s="83"/>
      <c r="K51" s="83" t="s">
        <v>106</v>
      </c>
      <c r="L51" s="83"/>
      <c r="M51" s="83"/>
      <c r="N51" s="83"/>
      <c r="O51" s="83"/>
      <c r="P51" s="83"/>
      <c r="Q51" s="83" t="s">
        <v>106</v>
      </c>
      <c r="R51" s="83"/>
      <c r="S51" s="83"/>
      <c r="T51" s="83"/>
      <c r="U51" s="83"/>
      <c r="V51" s="83"/>
      <c r="W51" s="83"/>
      <c r="X51" s="83"/>
      <c r="Y51" s="83" t="s">
        <v>106</v>
      </c>
      <c r="Z51" s="83"/>
      <c r="AA51" s="83"/>
      <c r="AB51" s="83"/>
      <c r="AC51" s="83"/>
      <c r="AD51" s="83"/>
      <c r="AE51" s="83"/>
      <c r="AF51" s="83"/>
      <c r="AG51" s="83"/>
      <c r="AH51" s="83" t="s">
        <v>106</v>
      </c>
      <c r="AI51" s="83"/>
      <c r="AJ51" s="83" t="s">
        <v>106</v>
      </c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135">
        <f t="shared" ref="BB51:BB55" si="5">COUNTA(E51:BA51)</f>
        <v>6</v>
      </c>
      <c r="BC51" s="139">
        <f>SUM(BB51)</f>
        <v>6</v>
      </c>
      <c r="BD51" s="742">
        <f>SUM(BC51:BC55)</f>
        <v>6</v>
      </c>
      <c r="BE51" s="742">
        <f>SUM(BD51)</f>
        <v>6</v>
      </c>
      <c r="BF51" s="807"/>
    </row>
    <row r="52" spans="1:58" ht="22.5" customHeight="1" x14ac:dyDescent="0.25">
      <c r="A52" s="5"/>
      <c r="B52" s="813"/>
      <c r="C52" s="745" t="s">
        <v>362</v>
      </c>
      <c r="D52" s="18" t="s">
        <v>402</v>
      </c>
      <c r="E52" s="38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131">
        <f t="shared" si="5"/>
        <v>0</v>
      </c>
      <c r="BC52" s="747">
        <f>SUM(BB52:BB54)</f>
        <v>0</v>
      </c>
      <c r="BD52" s="743"/>
      <c r="BE52" s="743"/>
      <c r="BF52" s="807"/>
    </row>
    <row r="53" spans="1:58" ht="22.5" customHeight="1" x14ac:dyDescent="0.25">
      <c r="A53" s="5"/>
      <c r="B53" s="813"/>
      <c r="C53" s="746"/>
      <c r="D53" s="19" t="s">
        <v>403</v>
      </c>
      <c r="E53" s="38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222">
        <f t="shared" si="5"/>
        <v>0</v>
      </c>
      <c r="BC53" s="748"/>
      <c r="BD53" s="743"/>
      <c r="BE53" s="743"/>
      <c r="BF53" s="807"/>
    </row>
    <row r="54" spans="1:58" ht="22.5" customHeight="1" thickBot="1" x14ac:dyDescent="0.3">
      <c r="A54" s="5"/>
      <c r="B54" s="813"/>
      <c r="C54" s="746"/>
      <c r="D54" s="19" t="s">
        <v>404</v>
      </c>
      <c r="E54" s="38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222">
        <f t="shared" si="5"/>
        <v>0</v>
      </c>
      <c r="BC54" s="748"/>
      <c r="BD54" s="743"/>
      <c r="BE54" s="743"/>
      <c r="BF54" s="807"/>
    </row>
    <row r="55" spans="1:58" ht="30.75" customHeight="1" thickBot="1" x14ac:dyDescent="0.3">
      <c r="A55" s="5"/>
      <c r="B55" s="813"/>
      <c r="C55" s="750" t="s">
        <v>363</v>
      </c>
      <c r="D55" s="751"/>
      <c r="E55" s="165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  <c r="AL55" s="166"/>
      <c r="AM55" s="166"/>
      <c r="AN55" s="166"/>
      <c r="AO55" s="166"/>
      <c r="AP55" s="166"/>
      <c r="AQ55" s="166"/>
      <c r="AR55" s="166"/>
      <c r="AS55" s="166"/>
      <c r="AT55" s="166"/>
      <c r="AU55" s="166"/>
      <c r="AV55" s="166"/>
      <c r="AW55" s="166"/>
      <c r="AX55" s="166"/>
      <c r="AY55" s="166"/>
      <c r="AZ55" s="166"/>
      <c r="BA55" s="166"/>
      <c r="BB55" s="135">
        <f t="shared" si="5"/>
        <v>0</v>
      </c>
      <c r="BC55" s="139">
        <f t="shared" ref="BC55" si="6">SUM(BB55)</f>
        <v>0</v>
      </c>
      <c r="BD55" s="744"/>
      <c r="BE55" s="744"/>
      <c r="BF55" s="807"/>
    </row>
    <row r="56" spans="1:58" ht="22.5" customHeight="1" thickBot="1" x14ac:dyDescent="0.3">
      <c r="A56" s="5"/>
      <c r="B56" s="811" t="s">
        <v>134</v>
      </c>
      <c r="C56" s="812"/>
      <c r="D56" s="812"/>
      <c r="E56" s="637">
        <f t="shared" ref="E56:AJ56" si="7">COUNTA(E51:E55)</f>
        <v>0</v>
      </c>
      <c r="F56" s="638">
        <f t="shared" si="7"/>
        <v>1</v>
      </c>
      <c r="G56" s="638">
        <f t="shared" si="7"/>
        <v>0</v>
      </c>
      <c r="H56" s="638">
        <f t="shared" si="7"/>
        <v>0</v>
      </c>
      <c r="I56" s="638">
        <f t="shared" si="7"/>
        <v>0</v>
      </c>
      <c r="J56" s="638">
        <f t="shared" si="7"/>
        <v>0</v>
      </c>
      <c r="K56" s="638">
        <f t="shared" si="7"/>
        <v>1</v>
      </c>
      <c r="L56" s="638">
        <f t="shared" si="7"/>
        <v>0</v>
      </c>
      <c r="M56" s="638">
        <f t="shared" si="7"/>
        <v>0</v>
      </c>
      <c r="N56" s="638">
        <f t="shared" si="7"/>
        <v>0</v>
      </c>
      <c r="O56" s="638">
        <f t="shared" si="7"/>
        <v>0</v>
      </c>
      <c r="P56" s="638">
        <f t="shared" si="7"/>
        <v>0</v>
      </c>
      <c r="Q56" s="638">
        <f t="shared" si="7"/>
        <v>1</v>
      </c>
      <c r="R56" s="638">
        <f t="shared" si="7"/>
        <v>0</v>
      </c>
      <c r="S56" s="638">
        <f t="shared" si="7"/>
        <v>0</v>
      </c>
      <c r="T56" s="638">
        <f t="shared" si="7"/>
        <v>0</v>
      </c>
      <c r="U56" s="638">
        <f t="shared" si="7"/>
        <v>0</v>
      </c>
      <c r="V56" s="638">
        <f t="shared" si="7"/>
        <v>0</v>
      </c>
      <c r="W56" s="638">
        <f t="shared" si="7"/>
        <v>0</v>
      </c>
      <c r="X56" s="638">
        <f t="shared" si="7"/>
        <v>0</v>
      </c>
      <c r="Y56" s="638">
        <f t="shared" si="7"/>
        <v>1</v>
      </c>
      <c r="Z56" s="638">
        <f t="shared" si="7"/>
        <v>0</v>
      </c>
      <c r="AA56" s="638">
        <f t="shared" si="7"/>
        <v>0</v>
      </c>
      <c r="AB56" s="638">
        <f t="shared" si="7"/>
        <v>0</v>
      </c>
      <c r="AC56" s="638">
        <f t="shared" si="7"/>
        <v>0</v>
      </c>
      <c r="AD56" s="638">
        <f t="shared" si="7"/>
        <v>0</v>
      </c>
      <c r="AE56" s="638">
        <f t="shared" si="7"/>
        <v>0</v>
      </c>
      <c r="AF56" s="638">
        <f t="shared" si="7"/>
        <v>0</v>
      </c>
      <c r="AG56" s="643">
        <f t="shared" si="7"/>
        <v>0</v>
      </c>
      <c r="AH56" s="643">
        <f t="shared" si="7"/>
        <v>1</v>
      </c>
      <c r="AI56" s="643">
        <f t="shared" si="7"/>
        <v>0</v>
      </c>
      <c r="AJ56" s="643">
        <f t="shared" si="7"/>
        <v>1</v>
      </c>
      <c r="AK56" s="643">
        <f t="shared" ref="AK56:BA56" si="8">COUNTA(AK51:AK55)</f>
        <v>0</v>
      </c>
      <c r="AL56" s="643">
        <f t="shared" si="8"/>
        <v>0</v>
      </c>
      <c r="AM56" s="643">
        <f t="shared" si="8"/>
        <v>0</v>
      </c>
      <c r="AN56" s="643">
        <f t="shared" si="8"/>
        <v>0</v>
      </c>
      <c r="AO56" s="643">
        <f t="shared" si="8"/>
        <v>0</v>
      </c>
      <c r="AP56" s="643">
        <f t="shared" si="8"/>
        <v>0</v>
      </c>
      <c r="AQ56" s="643">
        <f t="shared" si="8"/>
        <v>0</v>
      </c>
      <c r="AR56" s="643">
        <f t="shared" si="8"/>
        <v>0</v>
      </c>
      <c r="AS56" s="643">
        <f t="shared" si="8"/>
        <v>0</v>
      </c>
      <c r="AT56" s="643">
        <f t="shared" si="8"/>
        <v>0</v>
      </c>
      <c r="AU56" s="643">
        <f t="shared" si="8"/>
        <v>0</v>
      </c>
      <c r="AV56" s="643">
        <f t="shared" si="8"/>
        <v>0</v>
      </c>
      <c r="AW56" s="643">
        <f t="shared" si="8"/>
        <v>0</v>
      </c>
      <c r="AX56" s="643">
        <f t="shared" si="8"/>
        <v>0</v>
      </c>
      <c r="AY56" s="643">
        <f t="shared" si="8"/>
        <v>0</v>
      </c>
      <c r="AZ56" s="643">
        <f t="shared" si="8"/>
        <v>0</v>
      </c>
      <c r="BA56" s="639">
        <f t="shared" si="8"/>
        <v>0</v>
      </c>
      <c r="BB56" s="734">
        <f>SUM(E56:BA56)</f>
        <v>6</v>
      </c>
      <c r="BC56" s="735"/>
      <c r="BD56" s="735"/>
      <c r="BE56" s="736"/>
      <c r="BF56" s="807"/>
    </row>
    <row r="57" spans="1:58" ht="33" customHeight="1" thickBot="1" x14ac:dyDescent="0.3">
      <c r="B57" s="737" t="s">
        <v>521</v>
      </c>
      <c r="C57" s="738"/>
      <c r="D57" s="738"/>
      <c r="E57" s="739"/>
      <c r="F57" s="739"/>
      <c r="G57" s="739"/>
      <c r="H57" s="739"/>
      <c r="I57" s="739"/>
      <c r="J57" s="739"/>
      <c r="K57" s="739"/>
      <c r="L57" s="739"/>
      <c r="M57" s="739"/>
      <c r="N57" s="739"/>
      <c r="O57" s="739"/>
      <c r="P57" s="739"/>
      <c r="Q57" s="739"/>
      <c r="R57" s="739"/>
      <c r="S57" s="739"/>
      <c r="T57" s="739"/>
      <c r="U57" s="739"/>
      <c r="V57" s="739"/>
      <c r="W57" s="739"/>
      <c r="X57" s="739"/>
      <c r="Y57" s="739"/>
      <c r="Z57" s="739"/>
      <c r="AA57" s="739"/>
      <c r="AB57" s="739"/>
      <c r="AC57" s="739"/>
      <c r="AD57" s="739"/>
      <c r="AE57" s="739"/>
      <c r="AF57" s="739"/>
      <c r="AG57" s="739"/>
      <c r="AH57" s="739"/>
      <c r="AI57" s="739"/>
      <c r="AJ57" s="739"/>
      <c r="AK57" s="739"/>
      <c r="AL57" s="739"/>
      <c r="AM57" s="739"/>
      <c r="AN57" s="739"/>
      <c r="AO57" s="739"/>
      <c r="AP57" s="739"/>
      <c r="AQ57" s="739"/>
      <c r="AR57" s="739"/>
      <c r="AS57" s="739"/>
      <c r="AT57" s="739"/>
      <c r="AU57" s="739"/>
      <c r="AV57" s="739"/>
      <c r="AW57" s="739"/>
      <c r="AX57" s="739"/>
      <c r="AY57" s="739"/>
      <c r="AZ57" s="739"/>
      <c r="BA57" s="740"/>
      <c r="BB57" s="122" t="s">
        <v>103</v>
      </c>
      <c r="BC57" s="126" t="s">
        <v>105</v>
      </c>
      <c r="BD57" s="236" t="s">
        <v>105</v>
      </c>
      <c r="BE57" s="297" t="s">
        <v>122</v>
      </c>
      <c r="BF57" s="807"/>
    </row>
    <row r="58" spans="1:58" ht="19.5" customHeight="1" x14ac:dyDescent="0.25">
      <c r="B58" s="813" t="s">
        <v>347</v>
      </c>
      <c r="C58" s="746" t="s">
        <v>364</v>
      </c>
      <c r="D58" s="18" t="s">
        <v>405</v>
      </c>
      <c r="E58" s="86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 t="s">
        <v>106</v>
      </c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/>
      <c r="AZ58" s="87"/>
      <c r="BA58" s="87"/>
      <c r="BB58" s="131">
        <f t="shared" ref="BB58:BB69" si="9">COUNTA(E58:BA58)</f>
        <v>1</v>
      </c>
      <c r="BC58" s="747">
        <f>SUM(BB58:BB60)</f>
        <v>1</v>
      </c>
      <c r="BD58" s="742">
        <f>SUM(BC58:BC69)</f>
        <v>2</v>
      </c>
      <c r="BE58" s="742">
        <f>SUM(BD58)</f>
        <v>2</v>
      </c>
      <c r="BF58" s="807"/>
    </row>
    <row r="59" spans="1:58" ht="25.5" customHeight="1" x14ac:dyDescent="0.25">
      <c r="B59" s="813"/>
      <c r="C59" s="798"/>
      <c r="D59" s="13" t="s">
        <v>406</v>
      </c>
      <c r="E59" s="88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132">
        <f t="shared" si="9"/>
        <v>0</v>
      </c>
      <c r="BC59" s="748"/>
      <c r="BD59" s="743"/>
      <c r="BE59" s="743"/>
      <c r="BF59" s="807"/>
    </row>
    <row r="60" spans="1:58" ht="18" customHeight="1" thickBot="1" x14ac:dyDescent="0.3">
      <c r="B60" s="813"/>
      <c r="C60" s="799"/>
      <c r="D60" s="26" t="s">
        <v>407</v>
      </c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134">
        <f t="shared" si="9"/>
        <v>0</v>
      </c>
      <c r="BC60" s="749"/>
      <c r="BD60" s="743"/>
      <c r="BE60" s="743"/>
      <c r="BF60" s="807"/>
    </row>
    <row r="61" spans="1:58" ht="42" customHeight="1" thickBot="1" x14ac:dyDescent="0.3">
      <c r="B61" s="813"/>
      <c r="C61" s="329" t="s">
        <v>426</v>
      </c>
      <c r="D61" s="324" t="s">
        <v>409</v>
      </c>
      <c r="E61" s="86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87"/>
      <c r="AJ61" s="87"/>
      <c r="AK61" s="87"/>
      <c r="AL61" s="87"/>
      <c r="AM61" s="87"/>
      <c r="AN61" s="87"/>
      <c r="AO61" s="87"/>
      <c r="AP61" s="87"/>
      <c r="AQ61" s="87"/>
      <c r="AR61" s="87"/>
      <c r="AS61" s="87"/>
      <c r="AT61" s="87"/>
      <c r="AU61" s="87"/>
      <c r="AV61" s="87"/>
      <c r="AW61" s="87"/>
      <c r="AX61" s="87"/>
      <c r="AY61" s="87"/>
      <c r="AZ61" s="87"/>
      <c r="BA61" s="87"/>
      <c r="BB61" s="131">
        <f t="shared" si="9"/>
        <v>0</v>
      </c>
      <c r="BC61" s="327">
        <f>SUM(BB61:BB61)</f>
        <v>0</v>
      </c>
      <c r="BD61" s="743"/>
      <c r="BE61" s="743"/>
      <c r="BF61" s="807"/>
    </row>
    <row r="62" spans="1:58" ht="24" customHeight="1" x14ac:dyDescent="0.25">
      <c r="B62" s="813"/>
      <c r="C62" s="746" t="s">
        <v>427</v>
      </c>
      <c r="D62" s="18" t="s">
        <v>410</v>
      </c>
      <c r="E62" s="86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131">
        <f t="shared" si="9"/>
        <v>0</v>
      </c>
      <c r="BC62" s="747">
        <f>SUM(BB62:BB67)</f>
        <v>0</v>
      </c>
      <c r="BD62" s="743"/>
      <c r="BE62" s="743"/>
      <c r="BF62" s="807"/>
    </row>
    <row r="63" spans="1:58" ht="41.25" customHeight="1" x14ac:dyDescent="0.25">
      <c r="B63" s="813"/>
      <c r="C63" s="746"/>
      <c r="D63" s="18" t="s">
        <v>411</v>
      </c>
      <c r="E63" s="88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132">
        <f t="shared" si="9"/>
        <v>0</v>
      </c>
      <c r="BC63" s="748"/>
      <c r="BD63" s="743"/>
      <c r="BE63" s="743"/>
      <c r="BF63" s="807"/>
    </row>
    <row r="64" spans="1:58" ht="41.25" customHeight="1" x14ac:dyDescent="0.25">
      <c r="B64" s="813"/>
      <c r="C64" s="746"/>
      <c r="D64" s="18" t="s">
        <v>412</v>
      </c>
      <c r="E64" s="88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132">
        <f t="shared" si="9"/>
        <v>0</v>
      </c>
      <c r="BC64" s="748"/>
      <c r="BD64" s="743"/>
      <c r="BE64" s="743"/>
      <c r="BF64" s="807"/>
    </row>
    <row r="65" spans="1:58" ht="30.75" customHeight="1" x14ac:dyDescent="0.25">
      <c r="B65" s="813"/>
      <c r="C65" s="746"/>
      <c r="D65" s="13" t="s">
        <v>470</v>
      </c>
      <c r="E65" s="88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132">
        <f t="shared" si="9"/>
        <v>0</v>
      </c>
      <c r="BC65" s="748"/>
      <c r="BD65" s="743"/>
      <c r="BE65" s="743"/>
      <c r="BF65" s="807"/>
    </row>
    <row r="66" spans="1:58" ht="21" customHeight="1" x14ac:dyDescent="0.25">
      <c r="B66" s="813"/>
      <c r="C66" s="746"/>
      <c r="D66" s="13" t="s">
        <v>414</v>
      </c>
      <c r="E66" s="88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132">
        <f t="shared" si="9"/>
        <v>0</v>
      </c>
      <c r="BC66" s="748"/>
      <c r="BD66" s="743"/>
      <c r="BE66" s="743"/>
      <c r="BF66" s="807"/>
    </row>
    <row r="67" spans="1:58" ht="39" customHeight="1" thickBot="1" x14ac:dyDescent="0.3">
      <c r="B67" s="813"/>
      <c r="C67" s="800"/>
      <c r="D67" s="99" t="s">
        <v>415</v>
      </c>
      <c r="E67" s="89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  <c r="AT67" s="90"/>
      <c r="AU67" s="90"/>
      <c r="AV67" s="90"/>
      <c r="AW67" s="90"/>
      <c r="AX67" s="90"/>
      <c r="AY67" s="90"/>
      <c r="AZ67" s="90"/>
      <c r="BA67" s="90"/>
      <c r="BB67" s="134">
        <f t="shared" si="9"/>
        <v>0</v>
      </c>
      <c r="BC67" s="749"/>
      <c r="BD67" s="743"/>
      <c r="BE67" s="743"/>
      <c r="BF67" s="807"/>
    </row>
    <row r="68" spans="1:58" ht="29.25" customHeight="1" x14ac:dyDescent="0.25">
      <c r="B68" s="813"/>
      <c r="C68" s="801" t="s">
        <v>367</v>
      </c>
      <c r="D68" s="12" t="s">
        <v>416</v>
      </c>
      <c r="E68" s="91"/>
      <c r="F68" s="92"/>
      <c r="G68" s="92"/>
      <c r="H68" s="92"/>
      <c r="I68" s="92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131">
        <f t="shared" si="9"/>
        <v>0</v>
      </c>
      <c r="BC68" s="803">
        <f>SUM(BB68:BB69)</f>
        <v>1</v>
      </c>
      <c r="BD68" s="743"/>
      <c r="BE68" s="743"/>
      <c r="BF68" s="807"/>
    </row>
    <row r="69" spans="1:58" ht="30.75" customHeight="1" thickBot="1" x14ac:dyDescent="0.3">
      <c r="B69" s="814"/>
      <c r="C69" s="802"/>
      <c r="D69" s="26" t="s">
        <v>417</v>
      </c>
      <c r="E69" s="93"/>
      <c r="F69" s="94"/>
      <c r="G69" s="94"/>
      <c r="H69" s="94"/>
      <c r="I69" s="94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 t="s">
        <v>106</v>
      </c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  <c r="AT69" s="90"/>
      <c r="AU69" s="90"/>
      <c r="AV69" s="90"/>
      <c r="AW69" s="90"/>
      <c r="AX69" s="90"/>
      <c r="AY69" s="90"/>
      <c r="AZ69" s="90"/>
      <c r="BA69" s="90"/>
      <c r="BB69" s="134">
        <f t="shared" si="9"/>
        <v>1</v>
      </c>
      <c r="BC69" s="804"/>
      <c r="BD69" s="744"/>
      <c r="BE69" s="744"/>
      <c r="BF69" s="808"/>
    </row>
    <row r="70" spans="1:58" ht="23.25" customHeight="1" thickBot="1" x14ac:dyDescent="0.3">
      <c r="A70" s="5"/>
      <c r="B70" s="811" t="s">
        <v>134</v>
      </c>
      <c r="C70" s="812"/>
      <c r="D70" s="812"/>
      <c r="E70" s="640">
        <f>COUNTA(E58:E69)</f>
        <v>0</v>
      </c>
      <c r="F70" s="641">
        <f t="shared" ref="F70:BA70" si="10">COUNTA(F58:F69)</f>
        <v>0</v>
      </c>
      <c r="G70" s="641">
        <f t="shared" si="10"/>
        <v>0</v>
      </c>
      <c r="H70" s="641">
        <f t="shared" si="10"/>
        <v>0</v>
      </c>
      <c r="I70" s="641">
        <f t="shared" si="10"/>
        <v>0</v>
      </c>
      <c r="J70" s="641">
        <f t="shared" si="10"/>
        <v>0</v>
      </c>
      <c r="K70" s="641">
        <f t="shared" si="10"/>
        <v>0</v>
      </c>
      <c r="L70" s="641">
        <f t="shared" si="10"/>
        <v>0</v>
      </c>
      <c r="M70" s="641">
        <f t="shared" si="10"/>
        <v>0</v>
      </c>
      <c r="N70" s="641">
        <f t="shared" si="10"/>
        <v>0</v>
      </c>
      <c r="O70" s="641">
        <f t="shared" si="10"/>
        <v>0</v>
      </c>
      <c r="P70" s="641">
        <f t="shared" si="10"/>
        <v>0</v>
      </c>
      <c r="Q70" s="641">
        <f t="shared" si="10"/>
        <v>0</v>
      </c>
      <c r="R70" s="641">
        <f t="shared" si="10"/>
        <v>0</v>
      </c>
      <c r="S70" s="641">
        <f t="shared" si="10"/>
        <v>0</v>
      </c>
      <c r="T70" s="641">
        <f t="shared" si="10"/>
        <v>0</v>
      </c>
      <c r="U70" s="641">
        <f t="shared" si="10"/>
        <v>0</v>
      </c>
      <c r="V70" s="641">
        <f t="shared" si="10"/>
        <v>2</v>
      </c>
      <c r="W70" s="641">
        <f t="shared" si="10"/>
        <v>0</v>
      </c>
      <c r="X70" s="641">
        <f t="shared" si="10"/>
        <v>0</v>
      </c>
      <c r="Y70" s="641">
        <f t="shared" si="10"/>
        <v>0</v>
      </c>
      <c r="Z70" s="641">
        <f t="shared" si="10"/>
        <v>0</v>
      </c>
      <c r="AA70" s="641">
        <f t="shared" si="10"/>
        <v>0</v>
      </c>
      <c r="AB70" s="641">
        <f t="shared" si="10"/>
        <v>0</v>
      </c>
      <c r="AC70" s="641">
        <f t="shared" si="10"/>
        <v>0</v>
      </c>
      <c r="AD70" s="641">
        <f t="shared" si="10"/>
        <v>0</v>
      </c>
      <c r="AE70" s="641">
        <f t="shared" si="10"/>
        <v>0</v>
      </c>
      <c r="AF70" s="641">
        <f t="shared" si="10"/>
        <v>0</v>
      </c>
      <c r="AG70" s="641">
        <f t="shared" si="10"/>
        <v>0</v>
      </c>
      <c r="AH70" s="641">
        <f t="shared" si="10"/>
        <v>0</v>
      </c>
      <c r="AI70" s="641">
        <f t="shared" si="10"/>
        <v>0</v>
      </c>
      <c r="AJ70" s="641">
        <f t="shared" si="10"/>
        <v>0</v>
      </c>
      <c r="AK70" s="641">
        <f t="shared" si="10"/>
        <v>0</v>
      </c>
      <c r="AL70" s="641">
        <f t="shared" si="10"/>
        <v>0</v>
      </c>
      <c r="AM70" s="641">
        <f t="shared" si="10"/>
        <v>0</v>
      </c>
      <c r="AN70" s="641">
        <f t="shared" si="10"/>
        <v>0</v>
      </c>
      <c r="AO70" s="641">
        <f t="shared" si="10"/>
        <v>0</v>
      </c>
      <c r="AP70" s="641">
        <f t="shared" si="10"/>
        <v>0</v>
      </c>
      <c r="AQ70" s="641">
        <f t="shared" si="10"/>
        <v>0</v>
      </c>
      <c r="AR70" s="641">
        <f t="shared" si="10"/>
        <v>0</v>
      </c>
      <c r="AS70" s="641">
        <f t="shared" si="10"/>
        <v>0</v>
      </c>
      <c r="AT70" s="641">
        <f t="shared" si="10"/>
        <v>0</v>
      </c>
      <c r="AU70" s="641">
        <f t="shared" si="10"/>
        <v>0</v>
      </c>
      <c r="AV70" s="641">
        <f t="shared" si="10"/>
        <v>0</v>
      </c>
      <c r="AW70" s="641">
        <f t="shared" si="10"/>
        <v>0</v>
      </c>
      <c r="AX70" s="641">
        <f t="shared" si="10"/>
        <v>0</v>
      </c>
      <c r="AY70" s="641">
        <f t="shared" si="10"/>
        <v>0</v>
      </c>
      <c r="AZ70" s="641">
        <f t="shared" si="10"/>
        <v>0</v>
      </c>
      <c r="BA70" s="641">
        <f t="shared" si="10"/>
        <v>0</v>
      </c>
      <c r="BB70" s="734">
        <f>SUM(E70:BA70)</f>
        <v>2</v>
      </c>
      <c r="BC70" s="735"/>
      <c r="BD70" s="735"/>
      <c r="BE70" s="736"/>
    </row>
    <row r="72" spans="1:58" x14ac:dyDescent="0.25">
      <c r="C72"/>
      <c r="D72"/>
    </row>
    <row r="73" spans="1:58" x14ac:dyDescent="0.25">
      <c r="C73"/>
      <c r="D73"/>
    </row>
    <row r="74" spans="1:58" x14ac:dyDescent="0.25">
      <c r="C74"/>
      <c r="D74"/>
    </row>
    <row r="75" spans="1:58" x14ac:dyDescent="0.25"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</row>
    <row r="76" spans="1:58" x14ac:dyDescent="0.25"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</row>
    <row r="77" spans="1:58" x14ac:dyDescent="0.25"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</row>
    <row r="78" spans="1:58" x14ac:dyDescent="0.25"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</row>
    <row r="79" spans="1:58" x14ac:dyDescent="0.25"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</row>
    <row r="80" spans="1:58" x14ac:dyDescent="0.25"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</row>
    <row r="81" spans="3:53" x14ac:dyDescent="0.25"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</row>
    <row r="82" spans="3:53" x14ac:dyDescent="0.25"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</row>
    <row r="83" spans="3:53" x14ac:dyDescent="0.25"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</row>
    <row r="84" spans="3:53" x14ac:dyDescent="0.25"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</row>
    <row r="85" spans="3:53" x14ac:dyDescent="0.25"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</row>
    <row r="86" spans="3:53" x14ac:dyDescent="0.25"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</row>
    <row r="87" spans="3:53" x14ac:dyDescent="0.25"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</row>
    <row r="88" spans="3:53" x14ac:dyDescent="0.25"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</row>
    <row r="89" spans="3:53" x14ac:dyDescent="0.25"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</row>
    <row r="90" spans="3:53" x14ac:dyDescent="0.25"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</row>
    <row r="91" spans="3:53" x14ac:dyDescent="0.25"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</row>
    <row r="92" spans="3:53" x14ac:dyDescent="0.25"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</row>
    <row r="93" spans="3:53" x14ac:dyDescent="0.25"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</row>
    <row r="94" spans="3:53" x14ac:dyDescent="0.25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</row>
    <row r="98" spans="3:53" x14ac:dyDescent="0.25"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</row>
    <row r="99" spans="3:53" x14ac:dyDescent="0.25"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</row>
    <row r="100" spans="3:53" x14ac:dyDescent="0.25"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</row>
    <row r="101" spans="3:53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</row>
  </sheetData>
  <mergeCells count="90">
    <mergeCell ref="BB70:BE70"/>
    <mergeCell ref="BB56:BE56"/>
    <mergeCell ref="B57:BA57"/>
    <mergeCell ref="BC58:BC60"/>
    <mergeCell ref="BD58:BD69"/>
    <mergeCell ref="BE58:BE69"/>
    <mergeCell ref="BC62:BC67"/>
    <mergeCell ref="BC68:BC69"/>
    <mergeCell ref="B70:D70"/>
    <mergeCell ref="B56:D56"/>
    <mergeCell ref="B58:B69"/>
    <mergeCell ref="C58:C60"/>
    <mergeCell ref="C62:C67"/>
    <mergeCell ref="C68:C69"/>
    <mergeCell ref="BB49:BE49"/>
    <mergeCell ref="B50:BA50"/>
    <mergeCell ref="BD51:BD55"/>
    <mergeCell ref="BE51:BE55"/>
    <mergeCell ref="BC52:BC54"/>
    <mergeCell ref="B49:D49"/>
    <mergeCell ref="B51:B55"/>
    <mergeCell ref="C52:C54"/>
    <mergeCell ref="C55:D55"/>
    <mergeCell ref="BB38:BE38"/>
    <mergeCell ref="B39:BA39"/>
    <mergeCell ref="BD40:BD43"/>
    <mergeCell ref="BE40:BE48"/>
    <mergeCell ref="BC41:BC43"/>
    <mergeCell ref="BC44:BC46"/>
    <mergeCell ref="BD44:BD46"/>
    <mergeCell ref="BC47:BC48"/>
    <mergeCell ref="BD47:BD48"/>
    <mergeCell ref="B38:D38"/>
    <mergeCell ref="B40:B43"/>
    <mergeCell ref="C41:C43"/>
    <mergeCell ref="B44:B46"/>
    <mergeCell ref="C44:C46"/>
    <mergeCell ref="B47:B48"/>
    <mergeCell ref="C47:C48"/>
    <mergeCell ref="BD32:BD33"/>
    <mergeCell ref="BC34:BC35"/>
    <mergeCell ref="BD34:BD35"/>
    <mergeCell ref="BC36:BC37"/>
    <mergeCell ref="BD36:BD37"/>
    <mergeCell ref="BF3:BF4"/>
    <mergeCell ref="BC5:BC6"/>
    <mergeCell ref="BD5:BD6"/>
    <mergeCell ref="BE5:BE37"/>
    <mergeCell ref="BF5:BF69"/>
    <mergeCell ref="BC7:BC8"/>
    <mergeCell ref="BD7:BD26"/>
    <mergeCell ref="BC10:BC12"/>
    <mergeCell ref="BC13:BC14"/>
    <mergeCell ref="BC15:BC20"/>
    <mergeCell ref="BC21:BC23"/>
    <mergeCell ref="BC24:BC26"/>
    <mergeCell ref="BC27:BC29"/>
    <mergeCell ref="BD27:BD31"/>
    <mergeCell ref="BC30:BC31"/>
    <mergeCell ref="BC32:BC33"/>
    <mergeCell ref="B36:B37"/>
    <mergeCell ref="C36:D36"/>
    <mergeCell ref="C37:D37"/>
    <mergeCell ref="C10:C12"/>
    <mergeCell ref="C13:C14"/>
    <mergeCell ref="C15:C20"/>
    <mergeCell ref="C21:C23"/>
    <mergeCell ref="C24:C26"/>
    <mergeCell ref="B32:B33"/>
    <mergeCell ref="C32:D32"/>
    <mergeCell ref="C33:D33"/>
    <mergeCell ref="B34:B35"/>
    <mergeCell ref="C34:D34"/>
    <mergeCell ref="C35:D35"/>
    <mergeCell ref="B5:B6"/>
    <mergeCell ref="B7:B26"/>
    <mergeCell ref="C7:C8"/>
    <mergeCell ref="B27:B31"/>
    <mergeCell ref="C27:C29"/>
    <mergeCell ref="C30:C31"/>
    <mergeCell ref="C5:D5"/>
    <mergeCell ref="C6:D6"/>
    <mergeCell ref="B3:B4"/>
    <mergeCell ref="C3:C4"/>
    <mergeCell ref="D3:D4"/>
    <mergeCell ref="B1:BE1"/>
    <mergeCell ref="B2:BE2"/>
    <mergeCell ref="BC3:BC4"/>
    <mergeCell ref="BD3:BD4"/>
    <mergeCell ref="BE3:BE4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1"/>
  <sheetViews>
    <sheetView zoomScale="90" zoomScaleNormal="90" workbookViewId="0">
      <pane xSplit="4" ySplit="4" topLeftCell="E41" activePane="bottomRight" state="frozen"/>
      <selection pane="topRight" activeCell="E1" sqref="E1"/>
      <selection pane="bottomLeft" activeCell="A5" sqref="A5"/>
      <selection pane="bottomRight" activeCell="B2" sqref="B2:AJ2"/>
    </sheetView>
  </sheetViews>
  <sheetFormatPr defaultRowHeight="15" x14ac:dyDescent="0.25"/>
  <cols>
    <col min="1" max="1" width="7.42578125" customWidth="1"/>
    <col min="2" max="2" width="10.5703125" customWidth="1"/>
    <col min="3" max="3" width="18.5703125" style="2" customWidth="1"/>
    <col min="4" max="4" width="23.7109375" style="3" customWidth="1"/>
    <col min="5" max="32" width="4.7109375" style="44" customWidth="1"/>
    <col min="33" max="33" width="12.5703125" customWidth="1"/>
    <col min="34" max="34" width="12.140625" customWidth="1"/>
    <col min="35" max="35" width="15.42578125" customWidth="1"/>
    <col min="36" max="36" width="12.5703125" customWidth="1"/>
  </cols>
  <sheetData>
    <row r="1" spans="2:37" ht="14.25" customHeight="1" thickBot="1" x14ac:dyDescent="0.3">
      <c r="B1" s="785" t="s">
        <v>192</v>
      </c>
      <c r="C1" s="786"/>
      <c r="D1" s="786"/>
      <c r="E1" s="786"/>
      <c r="F1" s="786"/>
      <c r="G1" s="786"/>
      <c r="H1" s="786"/>
      <c r="I1" s="786"/>
      <c r="J1" s="786"/>
      <c r="K1" s="786"/>
      <c r="L1" s="786"/>
      <c r="M1" s="786"/>
      <c r="N1" s="786"/>
      <c r="O1" s="786"/>
      <c r="P1" s="786"/>
      <c r="Q1" s="786"/>
      <c r="R1" s="786"/>
      <c r="S1" s="786"/>
      <c r="T1" s="786"/>
      <c r="U1" s="786"/>
      <c r="V1" s="786"/>
      <c r="W1" s="786"/>
      <c r="X1" s="786"/>
      <c r="Y1" s="786"/>
      <c r="Z1" s="786"/>
      <c r="AA1" s="786"/>
      <c r="AB1" s="786"/>
      <c r="AC1" s="786"/>
      <c r="AD1" s="786"/>
      <c r="AE1" s="786"/>
      <c r="AF1" s="786"/>
      <c r="AG1" s="786"/>
      <c r="AH1" s="786"/>
      <c r="AI1" s="786"/>
      <c r="AJ1" s="787"/>
    </row>
    <row r="2" spans="2:37" ht="18" customHeight="1" thickBot="1" x14ac:dyDescent="0.3">
      <c r="B2" s="737" t="s">
        <v>431</v>
      </c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  <c r="Q2" s="738"/>
      <c r="R2" s="738"/>
      <c r="S2" s="738"/>
      <c r="T2" s="738"/>
      <c r="U2" s="738"/>
      <c r="V2" s="738"/>
      <c r="W2" s="738"/>
      <c r="X2" s="738"/>
      <c r="Y2" s="738"/>
      <c r="Z2" s="738"/>
      <c r="AA2" s="738"/>
      <c r="AB2" s="738"/>
      <c r="AC2" s="738"/>
      <c r="AD2" s="738"/>
      <c r="AE2" s="738"/>
      <c r="AF2" s="738"/>
      <c r="AG2" s="738"/>
      <c r="AH2" s="738"/>
      <c r="AI2" s="738"/>
      <c r="AJ2" s="841"/>
    </row>
    <row r="3" spans="2:37" s="4" customFormat="1" ht="32.25" customHeight="1" thickBot="1" x14ac:dyDescent="0.3">
      <c r="B3" s="795" t="s">
        <v>1</v>
      </c>
      <c r="C3" s="795" t="s">
        <v>2</v>
      </c>
      <c r="D3" s="795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3" t="s">
        <v>7</v>
      </c>
      <c r="AD3" s="173" t="s">
        <v>7</v>
      </c>
      <c r="AE3" s="173" t="s">
        <v>7</v>
      </c>
      <c r="AF3" s="173" t="s">
        <v>7</v>
      </c>
      <c r="AG3" s="122" t="s">
        <v>103</v>
      </c>
      <c r="AH3" s="789" t="s">
        <v>120</v>
      </c>
      <c r="AI3" s="793" t="s">
        <v>121</v>
      </c>
      <c r="AJ3" s="793" t="s">
        <v>122</v>
      </c>
      <c r="AK3" s="805" t="s">
        <v>170</v>
      </c>
    </row>
    <row r="4" spans="2:37" ht="15.75" customHeight="1" thickBot="1" x14ac:dyDescent="0.3">
      <c r="B4" s="796"/>
      <c r="C4" s="796"/>
      <c r="D4" s="796"/>
      <c r="E4" s="175">
        <v>14</v>
      </c>
      <c r="F4" s="176">
        <v>18</v>
      </c>
      <c r="G4" s="176">
        <v>18</v>
      </c>
      <c r="H4" s="176">
        <v>40</v>
      </c>
      <c r="I4" s="176">
        <v>44</v>
      </c>
      <c r="J4" s="176">
        <v>51</v>
      </c>
      <c r="K4" s="176">
        <v>69</v>
      </c>
      <c r="L4" s="176">
        <v>78</v>
      </c>
      <c r="M4" s="176">
        <v>81</v>
      </c>
      <c r="N4" s="176">
        <v>97</v>
      </c>
      <c r="O4" s="176">
        <v>101</v>
      </c>
      <c r="P4" s="176">
        <v>115</v>
      </c>
      <c r="Q4" s="176">
        <v>133</v>
      </c>
      <c r="R4" s="176">
        <v>135</v>
      </c>
      <c r="S4" s="176">
        <v>137</v>
      </c>
      <c r="T4" s="176">
        <v>150</v>
      </c>
      <c r="U4" s="176">
        <v>152</v>
      </c>
      <c r="V4" s="176">
        <v>154</v>
      </c>
      <c r="W4" s="176">
        <v>156</v>
      </c>
      <c r="X4" s="176">
        <v>159</v>
      </c>
      <c r="Y4" s="176">
        <v>161</v>
      </c>
      <c r="Z4" s="176">
        <v>177</v>
      </c>
      <c r="AA4" s="176">
        <v>180</v>
      </c>
      <c r="AB4" s="176">
        <v>183</v>
      </c>
      <c r="AC4" s="176">
        <v>190</v>
      </c>
      <c r="AD4" s="176">
        <v>200</v>
      </c>
      <c r="AE4" s="176">
        <v>211</v>
      </c>
      <c r="AF4" s="176">
        <v>218</v>
      </c>
      <c r="AG4" s="123">
        <f t="shared" ref="AG4:AG37" si="0">COUNTA(E4:AF4)</f>
        <v>28</v>
      </c>
      <c r="AH4" s="790"/>
      <c r="AI4" s="794"/>
      <c r="AJ4" s="794"/>
      <c r="AK4" s="806"/>
    </row>
    <row r="5" spans="2:37" s="1" customFormat="1" ht="36" customHeight="1" x14ac:dyDescent="0.25">
      <c r="B5" s="809" t="s">
        <v>330</v>
      </c>
      <c r="C5" s="847" t="s">
        <v>331</v>
      </c>
      <c r="D5" s="848"/>
      <c r="E5" s="701" t="s">
        <v>94</v>
      </c>
      <c r="F5" s="702" t="s">
        <v>106</v>
      </c>
      <c r="G5" s="701" t="s">
        <v>100</v>
      </c>
      <c r="H5" s="339"/>
      <c r="I5" s="339"/>
      <c r="J5" s="703" t="s">
        <v>100</v>
      </c>
      <c r="K5" s="340"/>
      <c r="L5" s="340"/>
      <c r="M5" s="340"/>
      <c r="N5" s="1" t="s">
        <v>102</v>
      </c>
      <c r="O5" s="340"/>
      <c r="P5" s="340" t="s">
        <v>100</v>
      </c>
      <c r="Q5" s="702" t="s">
        <v>100</v>
      </c>
      <c r="R5" s="699" t="s">
        <v>106</v>
      </c>
      <c r="S5" s="340"/>
      <c r="T5" s="702" t="s">
        <v>106</v>
      </c>
      <c r="V5" s="340"/>
      <c r="W5" s="340"/>
      <c r="X5" s="1" t="s">
        <v>106</v>
      </c>
      <c r="Y5" s="340"/>
      <c r="Z5" s="340"/>
      <c r="AA5" s="340" t="s">
        <v>94</v>
      </c>
      <c r="AB5" s="340"/>
      <c r="AC5" s="340" t="s">
        <v>106</v>
      </c>
      <c r="AD5" s="701" t="s">
        <v>474</v>
      </c>
      <c r="AE5" s="700" t="s">
        <v>96</v>
      </c>
      <c r="AF5" s="700" t="s">
        <v>100</v>
      </c>
      <c r="AG5" s="129">
        <f t="shared" si="0"/>
        <v>15</v>
      </c>
      <c r="AH5" s="747">
        <f>SUM(AG5:AG6)</f>
        <v>28</v>
      </c>
      <c r="AI5" s="742">
        <f>SUM(AH5)</f>
        <v>28</v>
      </c>
      <c r="AJ5" s="747">
        <f>SUM(AI5:AI37)</f>
        <v>140</v>
      </c>
      <c r="AK5" s="807">
        <f>SUM(AJ5,AJ40,AJ51,AJ58)</f>
        <v>168</v>
      </c>
    </row>
    <row r="6" spans="2:37" s="1" customFormat="1" ht="36" customHeight="1" thickBot="1" x14ac:dyDescent="0.3">
      <c r="B6" s="810"/>
      <c r="C6" s="843" t="s">
        <v>332</v>
      </c>
      <c r="D6" s="844"/>
      <c r="E6" s="51"/>
      <c r="F6" s="52"/>
      <c r="G6" s="52"/>
      <c r="H6" s="52" t="s">
        <v>106</v>
      </c>
      <c r="I6" s="52" t="s">
        <v>106</v>
      </c>
      <c r="J6" s="53"/>
      <c r="K6" s="53" t="s">
        <v>94</v>
      </c>
      <c r="L6" s="53" t="s">
        <v>100</v>
      </c>
      <c r="M6" s="53" t="s">
        <v>106</v>
      </c>
      <c r="N6" s="53"/>
      <c r="O6" s="53" t="s">
        <v>102</v>
      </c>
      <c r="P6" s="53"/>
      <c r="Q6" s="53"/>
      <c r="R6" s="53"/>
      <c r="S6" s="53" t="s">
        <v>106</v>
      </c>
      <c r="T6" s="53"/>
      <c r="U6" s="53" t="s">
        <v>106</v>
      </c>
      <c r="V6" s="53" t="s">
        <v>106</v>
      </c>
      <c r="W6" s="53" t="s">
        <v>106</v>
      </c>
      <c r="X6" s="53"/>
      <c r="Y6" s="53" t="s">
        <v>94</v>
      </c>
      <c r="Z6" s="53" t="s">
        <v>94</v>
      </c>
      <c r="AA6" s="53"/>
      <c r="AB6" s="53" t="s">
        <v>106</v>
      </c>
      <c r="AC6" s="53"/>
      <c r="AD6" s="53"/>
      <c r="AE6" s="53"/>
      <c r="AF6" s="53"/>
      <c r="AG6" s="128">
        <f>COUNTA(E6:AF6)</f>
        <v>13</v>
      </c>
      <c r="AH6" s="749"/>
      <c r="AI6" s="744"/>
      <c r="AJ6" s="748"/>
      <c r="AK6" s="807"/>
    </row>
    <row r="7" spans="2:37" ht="22.5" customHeight="1" x14ac:dyDescent="0.25">
      <c r="B7" s="778" t="s">
        <v>333</v>
      </c>
      <c r="C7" s="765" t="s">
        <v>334</v>
      </c>
      <c r="D7" s="7" t="s">
        <v>368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124">
        <f t="shared" si="0"/>
        <v>0</v>
      </c>
      <c r="AH7" s="747">
        <f>SUM(AG7:AG8)</f>
        <v>3</v>
      </c>
      <c r="AI7" s="742">
        <f>SUM(AH7:AH26)</f>
        <v>28</v>
      </c>
      <c r="AJ7" s="748"/>
      <c r="AK7" s="807"/>
    </row>
    <row r="8" spans="2:37" ht="44.25" customHeight="1" thickBot="1" x14ac:dyDescent="0.3">
      <c r="B8" s="779"/>
      <c r="C8" s="766"/>
      <c r="D8" s="23" t="s">
        <v>369</v>
      </c>
      <c r="E8" s="56"/>
      <c r="F8" s="53"/>
      <c r="G8" s="53"/>
      <c r="H8" s="53"/>
      <c r="I8" s="53" t="s">
        <v>106</v>
      </c>
      <c r="J8" s="57"/>
      <c r="K8" s="57"/>
      <c r="L8" s="57"/>
      <c r="M8" s="57"/>
      <c r="N8" s="57"/>
      <c r="O8" s="57"/>
      <c r="P8" s="57" t="s">
        <v>100</v>
      </c>
      <c r="Q8" s="57"/>
      <c r="R8" s="57"/>
      <c r="S8" s="57"/>
      <c r="T8" s="57"/>
      <c r="U8" s="57"/>
      <c r="V8" s="57"/>
      <c r="W8" s="57" t="s">
        <v>106</v>
      </c>
      <c r="X8" s="57"/>
      <c r="Y8" s="57"/>
      <c r="Z8" s="57"/>
      <c r="AA8" s="57"/>
      <c r="AB8" s="57"/>
      <c r="AC8" s="57"/>
      <c r="AD8" s="57"/>
      <c r="AE8" s="57"/>
      <c r="AF8" s="57"/>
      <c r="AG8" s="125">
        <f t="shared" si="0"/>
        <v>3</v>
      </c>
      <c r="AH8" s="749"/>
      <c r="AI8" s="743"/>
      <c r="AJ8" s="748"/>
      <c r="AK8" s="807"/>
    </row>
    <row r="9" spans="2:37" ht="24" customHeight="1" thickBot="1" x14ac:dyDescent="0.3">
      <c r="B9" s="779"/>
      <c r="C9" s="45" t="s">
        <v>335</v>
      </c>
      <c r="D9" s="20" t="s">
        <v>370</v>
      </c>
      <c r="E9" s="58"/>
      <c r="F9" s="59"/>
      <c r="G9" s="59"/>
      <c r="H9" s="59"/>
      <c r="I9" s="59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126">
        <f t="shared" si="0"/>
        <v>0</v>
      </c>
      <c r="AH9" s="136">
        <f>SUM(AG9)</f>
        <v>0</v>
      </c>
      <c r="AI9" s="743"/>
      <c r="AJ9" s="748"/>
      <c r="AK9" s="807"/>
    </row>
    <row r="10" spans="2:37" ht="27" customHeight="1" x14ac:dyDescent="0.25">
      <c r="B10" s="779"/>
      <c r="C10" s="765" t="s">
        <v>336</v>
      </c>
      <c r="D10" s="7" t="s">
        <v>371</v>
      </c>
      <c r="E10" s="54"/>
      <c r="F10" s="50"/>
      <c r="G10" s="50"/>
      <c r="H10" s="50"/>
      <c r="I10" s="50"/>
      <c r="J10" s="50" t="s">
        <v>100</v>
      </c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124">
        <f t="shared" si="0"/>
        <v>1</v>
      </c>
      <c r="AH10" s="747">
        <f>SUM(AG10:AG12)</f>
        <v>1</v>
      </c>
      <c r="AI10" s="743"/>
      <c r="AJ10" s="748"/>
      <c r="AK10" s="807"/>
    </row>
    <row r="11" spans="2:37" ht="19.5" customHeight="1" x14ac:dyDescent="0.25">
      <c r="B11" s="779"/>
      <c r="C11" s="762"/>
      <c r="D11" s="8" t="s">
        <v>372</v>
      </c>
      <c r="E11" s="61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7">
        <f t="shared" si="0"/>
        <v>0</v>
      </c>
      <c r="AH11" s="748"/>
      <c r="AI11" s="743"/>
      <c r="AJ11" s="748"/>
      <c r="AK11" s="807"/>
    </row>
    <row r="12" spans="2:37" ht="20.25" customHeight="1" thickBot="1" x14ac:dyDescent="0.3">
      <c r="B12" s="779"/>
      <c r="C12" s="766"/>
      <c r="D12" s="23" t="s">
        <v>373</v>
      </c>
      <c r="E12" s="56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128">
        <f t="shared" si="0"/>
        <v>0</v>
      </c>
      <c r="AH12" s="749"/>
      <c r="AI12" s="743"/>
      <c r="AJ12" s="748"/>
      <c r="AK12" s="807"/>
    </row>
    <row r="13" spans="2:37" ht="19.5" customHeight="1" x14ac:dyDescent="0.25">
      <c r="B13" s="779"/>
      <c r="C13" s="765" t="s">
        <v>337</v>
      </c>
      <c r="D13" s="9" t="s">
        <v>374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129">
        <f t="shared" si="0"/>
        <v>0</v>
      </c>
      <c r="AH13" s="747">
        <f>SUM(AG13:AG14)</f>
        <v>3</v>
      </c>
      <c r="AI13" s="743"/>
      <c r="AJ13" s="748"/>
      <c r="AK13" s="807"/>
    </row>
    <row r="14" spans="2:37" ht="21" customHeight="1" thickBot="1" x14ac:dyDescent="0.3">
      <c r="B14" s="779"/>
      <c r="C14" s="766"/>
      <c r="D14" s="23" t="s">
        <v>375</v>
      </c>
      <c r="E14" s="56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 t="s">
        <v>106</v>
      </c>
      <c r="S14" s="53" t="s">
        <v>106</v>
      </c>
      <c r="T14" s="53"/>
      <c r="U14" s="53" t="s">
        <v>106</v>
      </c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128">
        <f t="shared" si="0"/>
        <v>3</v>
      </c>
      <c r="AH14" s="749"/>
      <c r="AI14" s="743"/>
      <c r="AJ14" s="748"/>
      <c r="AK14" s="807"/>
    </row>
    <row r="15" spans="2:37" ht="27.75" customHeight="1" x14ac:dyDescent="0.25">
      <c r="B15" s="779"/>
      <c r="C15" s="765" t="s">
        <v>348</v>
      </c>
      <c r="D15" s="9" t="s">
        <v>376</v>
      </c>
      <c r="E15" s="54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 t="s">
        <v>100</v>
      </c>
      <c r="AG15" s="129">
        <f t="shared" si="0"/>
        <v>1</v>
      </c>
      <c r="AH15" s="747">
        <f>SUM(AG15:AG20)</f>
        <v>1</v>
      </c>
      <c r="AI15" s="743"/>
      <c r="AJ15" s="748"/>
      <c r="AK15" s="807"/>
    </row>
    <row r="16" spans="2:37" ht="39.75" customHeight="1" x14ac:dyDescent="0.25">
      <c r="B16" s="779"/>
      <c r="C16" s="762"/>
      <c r="D16" s="9" t="s">
        <v>377</v>
      </c>
      <c r="E16" s="61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127">
        <f t="shared" si="0"/>
        <v>0</v>
      </c>
      <c r="AH16" s="748"/>
      <c r="AI16" s="743"/>
      <c r="AJ16" s="748"/>
      <c r="AK16" s="807"/>
    </row>
    <row r="17" spans="2:37" ht="24.75" customHeight="1" x14ac:dyDescent="0.25">
      <c r="B17" s="779"/>
      <c r="C17" s="762"/>
      <c r="D17" s="7" t="s">
        <v>497</v>
      </c>
      <c r="E17" s="61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127">
        <f t="shared" si="0"/>
        <v>0</v>
      </c>
      <c r="AH17" s="748"/>
      <c r="AI17" s="743"/>
      <c r="AJ17" s="748"/>
      <c r="AK17" s="807"/>
    </row>
    <row r="18" spans="2:37" ht="27" customHeight="1" x14ac:dyDescent="0.25">
      <c r="B18" s="779"/>
      <c r="C18" s="762"/>
      <c r="D18" s="8" t="s">
        <v>434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127">
        <f t="shared" si="0"/>
        <v>0</v>
      </c>
      <c r="AH18" s="748"/>
      <c r="AI18" s="743"/>
      <c r="AJ18" s="748"/>
      <c r="AK18" s="807"/>
    </row>
    <row r="19" spans="2:37" ht="21" customHeight="1" x14ac:dyDescent="0.25">
      <c r="B19" s="779"/>
      <c r="C19" s="762"/>
      <c r="D19" s="21" t="s">
        <v>378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127">
        <f t="shared" si="0"/>
        <v>0</v>
      </c>
      <c r="AH19" s="748"/>
      <c r="AI19" s="743"/>
      <c r="AJ19" s="748"/>
      <c r="AK19" s="807"/>
    </row>
    <row r="20" spans="2:37" ht="21" customHeight="1" thickBot="1" x14ac:dyDescent="0.3">
      <c r="B20" s="779"/>
      <c r="C20" s="766"/>
      <c r="D20" s="23" t="s">
        <v>380</v>
      </c>
      <c r="E20" s="56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125">
        <f t="shared" si="0"/>
        <v>0</v>
      </c>
      <c r="AH20" s="749"/>
      <c r="AI20" s="743"/>
      <c r="AJ20" s="748"/>
      <c r="AK20" s="807"/>
    </row>
    <row r="21" spans="2:37" ht="21" customHeight="1" x14ac:dyDescent="0.25">
      <c r="B21" s="779"/>
      <c r="C21" s="765" t="s">
        <v>338</v>
      </c>
      <c r="D21" s="24" t="s">
        <v>381</v>
      </c>
      <c r="E21" s="47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124">
        <f t="shared" si="0"/>
        <v>0</v>
      </c>
      <c r="AH21" s="747">
        <f>SUM(AG21:AG23)</f>
        <v>1</v>
      </c>
      <c r="AI21" s="743"/>
      <c r="AJ21" s="748"/>
      <c r="AK21" s="807"/>
    </row>
    <row r="22" spans="2:37" ht="22.5" customHeight="1" x14ac:dyDescent="0.25">
      <c r="B22" s="779"/>
      <c r="C22" s="762"/>
      <c r="D22" s="22" t="s">
        <v>382</v>
      </c>
      <c r="E22" s="29"/>
      <c r="F22" s="28"/>
      <c r="G22" s="28"/>
      <c r="H22" s="28" t="s">
        <v>106</v>
      </c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127">
        <f t="shared" si="0"/>
        <v>1</v>
      </c>
      <c r="AH22" s="748"/>
      <c r="AI22" s="743"/>
      <c r="AJ22" s="748"/>
      <c r="AK22" s="807"/>
    </row>
    <row r="23" spans="2:37" ht="21.75" customHeight="1" thickBot="1" x14ac:dyDescent="0.3">
      <c r="B23" s="779"/>
      <c r="C23" s="784"/>
      <c r="D23" s="25" t="s">
        <v>383</v>
      </c>
      <c r="E23" s="29"/>
      <c r="F23" s="28"/>
      <c r="G23" s="28"/>
      <c r="H23" s="28"/>
      <c r="I23" s="28"/>
      <c r="J23" s="28"/>
      <c r="K23" s="28"/>
      <c r="L23" s="28"/>
      <c r="M23" s="53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128">
        <f t="shared" si="0"/>
        <v>0</v>
      </c>
      <c r="AH23" s="749"/>
      <c r="AI23" s="743"/>
      <c r="AJ23" s="748"/>
      <c r="AK23" s="807"/>
    </row>
    <row r="24" spans="2:37" ht="22.5" customHeight="1" x14ac:dyDescent="0.25">
      <c r="B24" s="779"/>
      <c r="C24" s="780" t="s">
        <v>339</v>
      </c>
      <c r="D24" s="8" t="s">
        <v>384</v>
      </c>
      <c r="E24" s="54" t="s">
        <v>94</v>
      </c>
      <c r="F24" s="50" t="s">
        <v>106</v>
      </c>
      <c r="G24" s="50" t="s">
        <v>100</v>
      </c>
      <c r="H24" s="50"/>
      <c r="I24" s="50"/>
      <c r="J24" s="50"/>
      <c r="K24" s="50" t="s">
        <v>106</v>
      </c>
      <c r="L24" s="50" t="s">
        <v>100</v>
      </c>
      <c r="M24" s="36" t="s">
        <v>106</v>
      </c>
      <c r="N24" s="50" t="s">
        <v>102</v>
      </c>
      <c r="O24" s="50" t="s">
        <v>102</v>
      </c>
      <c r="P24" s="50"/>
      <c r="Q24" s="50" t="s">
        <v>100</v>
      </c>
      <c r="R24" s="50"/>
      <c r="S24" s="50"/>
      <c r="T24" s="50" t="s">
        <v>106</v>
      </c>
      <c r="U24" s="50"/>
      <c r="V24" s="50" t="s">
        <v>106</v>
      </c>
      <c r="W24" s="50"/>
      <c r="X24" s="50" t="s">
        <v>106</v>
      </c>
      <c r="Y24" s="50" t="s">
        <v>94</v>
      </c>
      <c r="Z24" s="50" t="s">
        <v>94</v>
      </c>
      <c r="AA24" s="50" t="s">
        <v>94</v>
      </c>
      <c r="AB24" s="50"/>
      <c r="AC24" s="50" t="s">
        <v>106</v>
      </c>
      <c r="AD24" s="50" t="s">
        <v>183</v>
      </c>
      <c r="AE24" s="50" t="s">
        <v>96</v>
      </c>
      <c r="AF24" s="50"/>
      <c r="AG24" s="124">
        <f t="shared" si="0"/>
        <v>18</v>
      </c>
      <c r="AH24" s="747">
        <f>SUM(AG24:AG26)</f>
        <v>19</v>
      </c>
      <c r="AI24" s="743"/>
      <c r="AJ24" s="748"/>
      <c r="AK24" s="807"/>
    </row>
    <row r="25" spans="2:37" ht="20.25" customHeight="1" x14ac:dyDescent="0.25">
      <c r="B25" s="779"/>
      <c r="C25" s="762"/>
      <c r="D25" s="8" t="s">
        <v>385</v>
      </c>
      <c r="E25" s="61"/>
      <c r="F25" s="28"/>
      <c r="G25" s="28"/>
      <c r="H25" s="28"/>
      <c r="I25" s="28"/>
      <c r="J25" s="28"/>
      <c r="K25" s="28"/>
      <c r="L25" s="28"/>
      <c r="M25" s="36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 t="s">
        <v>106</v>
      </c>
      <c r="AC25" s="28"/>
      <c r="AD25" s="28"/>
      <c r="AE25" s="28"/>
      <c r="AF25" s="28"/>
      <c r="AG25" s="127">
        <f t="shared" si="0"/>
        <v>1</v>
      </c>
      <c r="AH25" s="748"/>
      <c r="AI25" s="743"/>
      <c r="AJ25" s="748"/>
      <c r="AK25" s="807"/>
    </row>
    <row r="26" spans="2:37" ht="20.25" customHeight="1" thickBot="1" x14ac:dyDescent="0.3">
      <c r="B26" s="783"/>
      <c r="C26" s="766"/>
      <c r="D26" s="46" t="s">
        <v>436</v>
      </c>
      <c r="E26" s="61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127">
        <f t="shared" si="0"/>
        <v>0</v>
      </c>
      <c r="AH26" s="749"/>
      <c r="AI26" s="744"/>
      <c r="AJ26" s="748"/>
      <c r="AK26" s="807"/>
    </row>
    <row r="27" spans="2:37" ht="21.75" customHeight="1" x14ac:dyDescent="0.25">
      <c r="B27" s="763" t="s">
        <v>420</v>
      </c>
      <c r="C27" s="765" t="s">
        <v>349</v>
      </c>
      <c r="D27" s="6" t="s">
        <v>386</v>
      </c>
      <c r="E27" s="71" t="s">
        <v>94</v>
      </c>
      <c r="F27" s="55" t="s">
        <v>106</v>
      </c>
      <c r="G27" s="55" t="s">
        <v>100</v>
      </c>
      <c r="H27" s="55" t="s">
        <v>106</v>
      </c>
      <c r="I27" s="55" t="s">
        <v>106</v>
      </c>
      <c r="J27" s="55" t="s">
        <v>100</v>
      </c>
      <c r="K27" s="55" t="s">
        <v>106</v>
      </c>
      <c r="L27" s="55" t="s">
        <v>100</v>
      </c>
      <c r="M27" s="55" t="s">
        <v>106</v>
      </c>
      <c r="N27" s="55" t="s">
        <v>102</v>
      </c>
      <c r="O27" s="55" t="s">
        <v>102</v>
      </c>
      <c r="P27" s="55" t="s">
        <v>100</v>
      </c>
      <c r="Q27" s="55" t="s">
        <v>100</v>
      </c>
      <c r="R27" s="55" t="s">
        <v>106</v>
      </c>
      <c r="S27" s="55" t="s">
        <v>106</v>
      </c>
      <c r="T27" s="55" t="s">
        <v>106</v>
      </c>
      <c r="U27" s="55" t="s">
        <v>106</v>
      </c>
      <c r="V27" s="55" t="s">
        <v>106</v>
      </c>
      <c r="W27" s="55" t="s">
        <v>106</v>
      </c>
      <c r="X27" s="55" t="s">
        <v>106</v>
      </c>
      <c r="Y27" s="50" t="s">
        <v>94</v>
      </c>
      <c r="Z27" s="50" t="s">
        <v>94</v>
      </c>
      <c r="AA27" s="50" t="s">
        <v>94</v>
      </c>
      <c r="AB27" s="50" t="s">
        <v>106</v>
      </c>
      <c r="AC27" s="50" t="s">
        <v>106</v>
      </c>
      <c r="AD27" s="50" t="s">
        <v>183</v>
      </c>
      <c r="AE27" s="50" t="s">
        <v>96</v>
      </c>
      <c r="AF27" s="50" t="s">
        <v>100</v>
      </c>
      <c r="AG27" s="124">
        <f t="shared" si="0"/>
        <v>28</v>
      </c>
      <c r="AH27" s="747">
        <f>SUM(AG27:AG29)</f>
        <v>28</v>
      </c>
      <c r="AI27" s="742">
        <f>SUM(AH27:AH31)</f>
        <v>28</v>
      </c>
      <c r="AJ27" s="748"/>
      <c r="AK27" s="807"/>
    </row>
    <row r="28" spans="2:37" ht="25.5" customHeight="1" x14ac:dyDescent="0.25">
      <c r="B28" s="755"/>
      <c r="C28" s="762"/>
      <c r="D28" s="96" t="s">
        <v>387</v>
      </c>
      <c r="E28" s="37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127">
        <f t="shared" si="0"/>
        <v>0</v>
      </c>
      <c r="AH28" s="748"/>
      <c r="AI28" s="743"/>
      <c r="AJ28" s="748"/>
      <c r="AK28" s="807"/>
    </row>
    <row r="29" spans="2:37" ht="27.75" customHeight="1" thickBot="1" x14ac:dyDescent="0.3">
      <c r="B29" s="755"/>
      <c r="C29" s="766"/>
      <c r="D29" s="11" t="s">
        <v>388</v>
      </c>
      <c r="E29" s="72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128">
        <f t="shared" si="0"/>
        <v>0</v>
      </c>
      <c r="AH29" s="749"/>
      <c r="AI29" s="743"/>
      <c r="AJ29" s="748"/>
      <c r="AK29" s="807"/>
    </row>
    <row r="30" spans="2:37" ht="39" customHeight="1" x14ac:dyDescent="0.25">
      <c r="B30" s="755"/>
      <c r="C30" s="765" t="s">
        <v>350</v>
      </c>
      <c r="D30" s="96" t="s">
        <v>389</v>
      </c>
      <c r="E30" s="71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124">
        <f t="shared" si="0"/>
        <v>0</v>
      </c>
      <c r="AH30" s="747">
        <f>SUM(AG30:AG31)</f>
        <v>0</v>
      </c>
      <c r="AI30" s="743"/>
      <c r="AJ30" s="748"/>
      <c r="AK30" s="807"/>
    </row>
    <row r="31" spans="2:37" ht="39.75" customHeight="1" thickBot="1" x14ac:dyDescent="0.3">
      <c r="B31" s="764"/>
      <c r="C31" s="766"/>
      <c r="D31" s="11" t="s">
        <v>390</v>
      </c>
      <c r="E31" s="72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123">
        <f t="shared" si="0"/>
        <v>0</v>
      </c>
      <c r="AH31" s="749"/>
      <c r="AI31" s="744"/>
      <c r="AJ31" s="748"/>
      <c r="AK31" s="807"/>
    </row>
    <row r="32" spans="2:37" ht="24.75" customHeight="1" x14ac:dyDescent="0.25">
      <c r="B32" s="763" t="s">
        <v>341</v>
      </c>
      <c r="C32" s="774" t="s">
        <v>351</v>
      </c>
      <c r="D32" s="775"/>
      <c r="E32" s="71" t="s">
        <v>94</v>
      </c>
      <c r="F32" s="55" t="s">
        <v>106</v>
      </c>
      <c r="G32" s="55" t="s">
        <v>100</v>
      </c>
      <c r="H32" s="55" t="s">
        <v>106</v>
      </c>
      <c r="I32" s="55" t="s">
        <v>106</v>
      </c>
      <c r="J32" s="55" t="s">
        <v>100</v>
      </c>
      <c r="K32" s="55" t="s">
        <v>106</v>
      </c>
      <c r="L32" s="55" t="s">
        <v>100</v>
      </c>
      <c r="M32" s="55">
        <v>1</v>
      </c>
      <c r="N32" s="55" t="s">
        <v>102</v>
      </c>
      <c r="O32" s="55" t="s">
        <v>102</v>
      </c>
      <c r="P32" s="55" t="s">
        <v>100</v>
      </c>
      <c r="Q32" s="55" t="s">
        <v>100</v>
      </c>
      <c r="R32" s="55" t="s">
        <v>106</v>
      </c>
      <c r="S32" s="55" t="s">
        <v>106</v>
      </c>
      <c r="T32" s="55" t="s">
        <v>106</v>
      </c>
      <c r="U32" s="55" t="s">
        <v>106</v>
      </c>
      <c r="V32" s="55" t="s">
        <v>106</v>
      </c>
      <c r="W32" s="55" t="s">
        <v>106</v>
      </c>
      <c r="X32" s="55" t="s">
        <v>106</v>
      </c>
      <c r="Y32" s="55" t="s">
        <v>94</v>
      </c>
      <c r="Z32" s="55" t="s">
        <v>94</v>
      </c>
      <c r="AA32" s="55" t="s">
        <v>94</v>
      </c>
      <c r="AB32" s="55" t="s">
        <v>106</v>
      </c>
      <c r="AC32" s="55" t="s">
        <v>106</v>
      </c>
      <c r="AD32" s="55" t="s">
        <v>183</v>
      </c>
      <c r="AE32" s="55" t="s">
        <v>96</v>
      </c>
      <c r="AF32" s="55" t="s">
        <v>100</v>
      </c>
      <c r="AG32" s="124">
        <f t="shared" si="0"/>
        <v>28</v>
      </c>
      <c r="AH32" s="747">
        <f>SUM(AG32:AG33)</f>
        <v>28</v>
      </c>
      <c r="AI32" s="742">
        <f>SUM(AH32:AH33)</f>
        <v>28</v>
      </c>
      <c r="AJ32" s="748"/>
      <c r="AK32" s="807"/>
    </row>
    <row r="33" spans="2:37" ht="27" customHeight="1" thickBot="1" x14ac:dyDescent="0.3">
      <c r="B33" s="764"/>
      <c r="C33" s="781" t="s">
        <v>352</v>
      </c>
      <c r="D33" s="782"/>
      <c r="E33" s="182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23">
        <f t="shared" si="0"/>
        <v>0</v>
      </c>
      <c r="AH33" s="749"/>
      <c r="AI33" s="744"/>
      <c r="AJ33" s="748"/>
      <c r="AK33" s="807"/>
    </row>
    <row r="34" spans="2:37" ht="36" customHeight="1" x14ac:dyDescent="0.25">
      <c r="B34" s="763" t="s">
        <v>494</v>
      </c>
      <c r="C34" s="774" t="s">
        <v>353</v>
      </c>
      <c r="D34" s="775"/>
      <c r="E34" s="71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124">
        <f t="shared" si="0"/>
        <v>0</v>
      </c>
      <c r="AH34" s="747">
        <f>SUM(AG34:AG35)</f>
        <v>0</v>
      </c>
      <c r="AI34" s="742">
        <f>SUM(AH34:AH35)</f>
        <v>0</v>
      </c>
      <c r="AJ34" s="748"/>
      <c r="AK34" s="807"/>
    </row>
    <row r="35" spans="2:37" ht="32.25" customHeight="1" thickBot="1" x14ac:dyDescent="0.3">
      <c r="B35" s="755"/>
      <c r="C35" s="781" t="s">
        <v>354</v>
      </c>
      <c r="D35" s="782"/>
      <c r="E35" s="182"/>
      <c r="F35" s="183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83"/>
      <c r="Z35" s="183"/>
      <c r="AA35" s="183"/>
      <c r="AB35" s="183"/>
      <c r="AC35" s="183"/>
      <c r="AD35" s="183"/>
      <c r="AE35" s="183"/>
      <c r="AF35" s="183"/>
      <c r="AG35" s="123">
        <f t="shared" si="0"/>
        <v>0</v>
      </c>
      <c r="AH35" s="749"/>
      <c r="AI35" s="744"/>
      <c r="AJ35" s="748"/>
      <c r="AK35" s="807"/>
    </row>
    <row r="36" spans="2:37" ht="27" customHeight="1" x14ac:dyDescent="0.25">
      <c r="B36" s="763" t="s">
        <v>342</v>
      </c>
      <c r="C36" s="770" t="s">
        <v>355</v>
      </c>
      <c r="D36" s="771"/>
      <c r="E36" s="120" t="s">
        <v>94</v>
      </c>
      <c r="F36" s="55" t="s">
        <v>106</v>
      </c>
      <c r="G36" s="55" t="s">
        <v>100</v>
      </c>
      <c r="H36" s="55" t="s">
        <v>106</v>
      </c>
      <c r="I36" s="55" t="s">
        <v>106</v>
      </c>
      <c r="J36" s="55" t="s">
        <v>100</v>
      </c>
      <c r="K36" s="55" t="s">
        <v>106</v>
      </c>
      <c r="L36" s="55" t="s">
        <v>100</v>
      </c>
      <c r="M36" s="55" t="s">
        <v>106</v>
      </c>
      <c r="N36" s="55" t="s">
        <v>102</v>
      </c>
      <c r="O36" s="55" t="s">
        <v>102</v>
      </c>
      <c r="P36" s="55" t="s">
        <v>100</v>
      </c>
      <c r="Q36" s="55" t="s">
        <v>100</v>
      </c>
      <c r="R36" s="55" t="s">
        <v>106</v>
      </c>
      <c r="S36" s="55" t="s">
        <v>106</v>
      </c>
      <c r="T36" s="55" t="s">
        <v>106</v>
      </c>
      <c r="U36" s="55" t="s">
        <v>106</v>
      </c>
      <c r="V36" s="55" t="s">
        <v>106</v>
      </c>
      <c r="W36" s="55" t="s">
        <v>106</v>
      </c>
      <c r="X36" s="55" t="s">
        <v>106</v>
      </c>
      <c r="Y36" s="50" t="s">
        <v>94</v>
      </c>
      <c r="Z36" s="50" t="s">
        <v>94</v>
      </c>
      <c r="AA36" s="50" t="s">
        <v>94</v>
      </c>
      <c r="AB36" s="50" t="s">
        <v>106</v>
      </c>
      <c r="AC36" s="50" t="s">
        <v>106</v>
      </c>
      <c r="AD36" s="50" t="s">
        <v>183</v>
      </c>
      <c r="AE36" s="50" t="s">
        <v>96</v>
      </c>
      <c r="AF36" s="50" t="s">
        <v>100</v>
      </c>
      <c r="AG36" s="124">
        <f t="shared" si="0"/>
        <v>28</v>
      </c>
      <c r="AH36" s="747">
        <f>SUM(AG36:AG37)</f>
        <v>28</v>
      </c>
      <c r="AI36" s="742">
        <f>SUM(AH36)</f>
        <v>28</v>
      </c>
      <c r="AJ36" s="748"/>
      <c r="AK36" s="807"/>
    </row>
    <row r="37" spans="2:37" ht="36" customHeight="1" thickBot="1" x14ac:dyDescent="0.3">
      <c r="B37" s="764"/>
      <c r="C37" s="772" t="s">
        <v>356</v>
      </c>
      <c r="D37" s="773"/>
      <c r="E37" s="121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128">
        <f t="shared" si="0"/>
        <v>0</v>
      </c>
      <c r="AH37" s="749"/>
      <c r="AI37" s="744"/>
      <c r="AJ37" s="749"/>
      <c r="AK37" s="807"/>
    </row>
    <row r="38" spans="2:37" ht="20.25" customHeight="1" thickBot="1" x14ac:dyDescent="0.3">
      <c r="B38" s="811" t="s">
        <v>134</v>
      </c>
      <c r="C38" s="812"/>
      <c r="D38" s="826"/>
      <c r="E38" s="637">
        <f>COUNTA(E5:E37)</f>
        <v>5</v>
      </c>
      <c r="F38" s="638">
        <f t="shared" ref="F38:AF38" si="1">COUNTA(F5:F37)</f>
        <v>5</v>
      </c>
      <c r="G38" s="638">
        <f t="shared" si="1"/>
        <v>5</v>
      </c>
      <c r="H38" s="638">
        <f t="shared" si="1"/>
        <v>5</v>
      </c>
      <c r="I38" s="638">
        <f t="shared" si="1"/>
        <v>5</v>
      </c>
      <c r="J38" s="638">
        <f t="shared" si="1"/>
        <v>5</v>
      </c>
      <c r="K38" s="638">
        <f t="shared" si="1"/>
        <v>5</v>
      </c>
      <c r="L38" s="638">
        <f t="shared" si="1"/>
        <v>5</v>
      </c>
      <c r="M38" s="638">
        <f t="shared" si="1"/>
        <v>5</v>
      </c>
      <c r="N38" s="638">
        <f t="shared" si="1"/>
        <v>5</v>
      </c>
      <c r="O38" s="638">
        <f t="shared" si="1"/>
        <v>5</v>
      </c>
      <c r="P38" s="638">
        <f t="shared" si="1"/>
        <v>5</v>
      </c>
      <c r="Q38" s="638">
        <f t="shared" si="1"/>
        <v>5</v>
      </c>
      <c r="R38" s="638">
        <f t="shared" si="1"/>
        <v>5</v>
      </c>
      <c r="S38" s="638">
        <f t="shared" si="1"/>
        <v>5</v>
      </c>
      <c r="T38" s="638">
        <f t="shared" si="1"/>
        <v>5</v>
      </c>
      <c r="U38" s="638">
        <f t="shared" si="1"/>
        <v>5</v>
      </c>
      <c r="V38" s="638">
        <f t="shared" si="1"/>
        <v>5</v>
      </c>
      <c r="W38" s="638">
        <f t="shared" si="1"/>
        <v>5</v>
      </c>
      <c r="X38" s="638">
        <f t="shared" si="1"/>
        <v>5</v>
      </c>
      <c r="Y38" s="638">
        <f t="shared" si="1"/>
        <v>5</v>
      </c>
      <c r="Z38" s="638">
        <f t="shared" si="1"/>
        <v>5</v>
      </c>
      <c r="AA38" s="638">
        <f t="shared" si="1"/>
        <v>5</v>
      </c>
      <c r="AB38" s="638">
        <f t="shared" si="1"/>
        <v>5</v>
      </c>
      <c r="AC38" s="638">
        <f t="shared" si="1"/>
        <v>5</v>
      </c>
      <c r="AD38" s="638">
        <f t="shared" si="1"/>
        <v>5</v>
      </c>
      <c r="AE38" s="638">
        <f t="shared" si="1"/>
        <v>5</v>
      </c>
      <c r="AF38" s="638">
        <f t="shared" si="1"/>
        <v>5</v>
      </c>
      <c r="AG38" s="752">
        <f>SUM(E38:AF38)</f>
        <v>140</v>
      </c>
      <c r="AH38" s="753"/>
      <c r="AI38" s="753"/>
      <c r="AJ38" s="754"/>
      <c r="AK38" s="807"/>
    </row>
    <row r="39" spans="2:37" ht="29.25" customHeight="1" thickBot="1" x14ac:dyDescent="0.3">
      <c r="B39" s="737" t="s">
        <v>514</v>
      </c>
      <c r="C39" s="738"/>
      <c r="D39" s="738"/>
      <c r="E39" s="738"/>
      <c r="F39" s="738"/>
      <c r="G39" s="738"/>
      <c r="H39" s="738"/>
      <c r="I39" s="738"/>
      <c r="J39" s="738"/>
      <c r="K39" s="738"/>
      <c r="L39" s="738"/>
      <c r="M39" s="738"/>
      <c r="N39" s="738"/>
      <c r="O39" s="738"/>
      <c r="P39" s="738"/>
      <c r="Q39" s="738"/>
      <c r="R39" s="738"/>
      <c r="S39" s="738"/>
      <c r="T39" s="738"/>
      <c r="U39" s="738"/>
      <c r="V39" s="738"/>
      <c r="W39" s="738"/>
      <c r="X39" s="738"/>
      <c r="Y39" s="738"/>
      <c r="Z39" s="738"/>
      <c r="AA39" s="738"/>
      <c r="AB39" s="738"/>
      <c r="AC39" s="738"/>
      <c r="AD39" s="738"/>
      <c r="AE39" s="738"/>
      <c r="AF39" s="738"/>
      <c r="AG39" s="122" t="s">
        <v>103</v>
      </c>
      <c r="AH39" s="137" t="s">
        <v>104</v>
      </c>
      <c r="AI39" s="208" t="s">
        <v>121</v>
      </c>
      <c r="AJ39" s="142" t="s">
        <v>122</v>
      </c>
      <c r="AK39" s="807"/>
    </row>
    <row r="40" spans="2:37" ht="36.75" customHeight="1" thickBot="1" x14ac:dyDescent="0.3">
      <c r="B40" s="763" t="s">
        <v>343</v>
      </c>
      <c r="C40" s="206" t="s">
        <v>357</v>
      </c>
      <c r="D40" s="705" t="s">
        <v>422</v>
      </c>
      <c r="E40" s="79" t="s">
        <v>94</v>
      </c>
      <c r="F40" s="60" t="s">
        <v>106</v>
      </c>
      <c r="G40" s="60" t="s">
        <v>100</v>
      </c>
      <c r="H40" s="60"/>
      <c r="I40" s="60" t="s">
        <v>106</v>
      </c>
      <c r="J40" s="60" t="s">
        <v>100</v>
      </c>
      <c r="K40" s="60" t="s">
        <v>106</v>
      </c>
      <c r="L40" s="60" t="s">
        <v>100</v>
      </c>
      <c r="M40" s="60" t="s">
        <v>106</v>
      </c>
      <c r="N40" s="60" t="s">
        <v>102</v>
      </c>
      <c r="O40" s="60" t="s">
        <v>102</v>
      </c>
      <c r="P40" s="60" t="s">
        <v>100</v>
      </c>
      <c r="Q40" s="60" t="s">
        <v>106</v>
      </c>
      <c r="R40" s="60" t="s">
        <v>106</v>
      </c>
      <c r="S40" s="60" t="s">
        <v>106</v>
      </c>
      <c r="T40" s="60" t="s">
        <v>106</v>
      </c>
      <c r="U40" s="60" t="s">
        <v>106</v>
      </c>
      <c r="V40" s="60" t="s">
        <v>106</v>
      </c>
      <c r="W40" s="60" t="s">
        <v>106</v>
      </c>
      <c r="X40" s="60" t="s">
        <v>106</v>
      </c>
      <c r="Y40" s="59" t="s">
        <v>94</v>
      </c>
      <c r="Z40" s="59" t="s">
        <v>94</v>
      </c>
      <c r="AA40" s="59" t="s">
        <v>94</v>
      </c>
      <c r="AB40" s="59" t="s">
        <v>106</v>
      </c>
      <c r="AC40" s="59" t="s">
        <v>106</v>
      </c>
      <c r="AD40" s="59" t="s">
        <v>183</v>
      </c>
      <c r="AE40" s="59" t="s">
        <v>96</v>
      </c>
      <c r="AF40" s="59"/>
      <c r="AG40" s="207">
        <f t="shared" ref="AG40:AG48" si="2">COUNTA(E40:AF40)</f>
        <v>26</v>
      </c>
      <c r="AH40" s="204">
        <f>SUM(AG40)</f>
        <v>26</v>
      </c>
      <c r="AI40" s="759">
        <f>SUM(AH40:AH43)</f>
        <v>28</v>
      </c>
      <c r="AJ40" s="759">
        <f>SUM(AI40:AI48)</f>
        <v>28</v>
      </c>
      <c r="AK40" s="807"/>
    </row>
    <row r="41" spans="2:37" ht="21" customHeight="1" x14ac:dyDescent="0.25">
      <c r="B41" s="755"/>
      <c r="C41" s="765" t="s">
        <v>358</v>
      </c>
      <c r="D41" s="101" t="s">
        <v>481</v>
      </c>
      <c r="E41" s="71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 t="s">
        <v>100</v>
      </c>
      <c r="AG41" s="131">
        <f t="shared" si="2"/>
        <v>1</v>
      </c>
      <c r="AH41" s="747">
        <f>SUM(AG41:AG43)</f>
        <v>2</v>
      </c>
      <c r="AI41" s="760"/>
      <c r="AJ41" s="760"/>
      <c r="AK41" s="807"/>
    </row>
    <row r="42" spans="2:37" ht="19.5" customHeight="1" x14ac:dyDescent="0.25">
      <c r="B42" s="755"/>
      <c r="C42" s="762"/>
      <c r="D42" s="10" t="s">
        <v>482</v>
      </c>
      <c r="E42" s="37"/>
      <c r="F42" s="30"/>
      <c r="G42" s="30"/>
      <c r="H42" s="30" t="s">
        <v>106</v>
      </c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132">
        <f t="shared" si="2"/>
        <v>1</v>
      </c>
      <c r="AH42" s="748"/>
      <c r="AI42" s="760"/>
      <c r="AJ42" s="760"/>
      <c r="AK42" s="807"/>
    </row>
    <row r="43" spans="2:37" ht="21.75" customHeight="1" thickBot="1" x14ac:dyDescent="0.3">
      <c r="B43" s="755"/>
      <c r="C43" s="762"/>
      <c r="D43" s="10" t="s">
        <v>394</v>
      </c>
      <c r="E43" s="37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132">
        <f t="shared" si="2"/>
        <v>0</v>
      </c>
      <c r="AH43" s="748"/>
      <c r="AI43" s="760"/>
      <c r="AJ43" s="760"/>
      <c r="AK43" s="807"/>
    </row>
    <row r="44" spans="2:37" ht="37.5" customHeight="1" x14ac:dyDescent="0.25">
      <c r="B44" s="763" t="s">
        <v>346</v>
      </c>
      <c r="C44" s="765" t="s">
        <v>359</v>
      </c>
      <c r="D44" s="6" t="s">
        <v>395</v>
      </c>
      <c r="E44" s="71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131">
        <f t="shared" si="2"/>
        <v>0</v>
      </c>
      <c r="AH44" s="747">
        <f>SUM(AG44:AG46)</f>
        <v>0</v>
      </c>
      <c r="AI44" s="742">
        <f>SUM(AH44)</f>
        <v>0</v>
      </c>
      <c r="AJ44" s="760"/>
      <c r="AK44" s="807"/>
    </row>
    <row r="45" spans="2:37" ht="36.75" customHeight="1" x14ac:dyDescent="0.25">
      <c r="B45" s="755"/>
      <c r="C45" s="762"/>
      <c r="D45" s="100" t="s">
        <v>396</v>
      </c>
      <c r="E45" s="3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132">
        <f t="shared" si="2"/>
        <v>0</v>
      </c>
      <c r="AH45" s="748"/>
      <c r="AI45" s="743"/>
      <c r="AJ45" s="760"/>
      <c r="AK45" s="807"/>
    </row>
    <row r="46" spans="2:37" ht="28.5" customHeight="1" thickBot="1" x14ac:dyDescent="0.3">
      <c r="B46" s="764"/>
      <c r="C46" s="766"/>
      <c r="D46" s="11" t="s">
        <v>423</v>
      </c>
      <c r="E46" s="72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134">
        <f t="shared" si="2"/>
        <v>0</v>
      </c>
      <c r="AH46" s="749"/>
      <c r="AI46" s="744"/>
      <c r="AJ46" s="760"/>
      <c r="AK46" s="807"/>
    </row>
    <row r="47" spans="2:37" ht="39.75" customHeight="1" x14ac:dyDescent="0.25">
      <c r="B47" s="763" t="s">
        <v>438</v>
      </c>
      <c r="C47" s="762" t="s">
        <v>360</v>
      </c>
      <c r="D47" s="101" t="s">
        <v>424</v>
      </c>
      <c r="E47" s="119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131">
        <f t="shared" si="2"/>
        <v>0</v>
      </c>
      <c r="AH47" s="747">
        <f>SUM(AG47:AG48)</f>
        <v>0</v>
      </c>
      <c r="AI47" s="742">
        <f>SUM(AH47)</f>
        <v>0</v>
      </c>
      <c r="AJ47" s="760"/>
      <c r="AK47" s="807"/>
    </row>
    <row r="48" spans="2:37" ht="48.75" customHeight="1" thickBot="1" x14ac:dyDescent="0.3">
      <c r="B48" s="764"/>
      <c r="C48" s="766"/>
      <c r="D48" s="102" t="s">
        <v>440</v>
      </c>
      <c r="E48" s="158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134">
        <f t="shared" si="2"/>
        <v>0</v>
      </c>
      <c r="AH48" s="749"/>
      <c r="AI48" s="744"/>
      <c r="AJ48" s="761"/>
      <c r="AK48" s="807"/>
    </row>
    <row r="49" spans="1:37" ht="21" customHeight="1" thickBot="1" x14ac:dyDescent="0.3">
      <c r="B49" s="811" t="s">
        <v>134</v>
      </c>
      <c r="C49" s="812"/>
      <c r="D49" s="826"/>
      <c r="E49" s="634">
        <f t="shared" ref="E49:AF49" si="3">COUNTA(E40:E48)</f>
        <v>1</v>
      </c>
      <c r="F49" s="635">
        <f t="shared" si="3"/>
        <v>1</v>
      </c>
      <c r="G49" s="635">
        <f t="shared" si="3"/>
        <v>1</v>
      </c>
      <c r="H49" s="635">
        <f t="shared" si="3"/>
        <v>1</v>
      </c>
      <c r="I49" s="635">
        <f t="shared" si="3"/>
        <v>1</v>
      </c>
      <c r="J49" s="635">
        <f t="shared" si="3"/>
        <v>1</v>
      </c>
      <c r="K49" s="635">
        <f t="shared" si="3"/>
        <v>1</v>
      </c>
      <c r="L49" s="635">
        <f t="shared" si="3"/>
        <v>1</v>
      </c>
      <c r="M49" s="635">
        <f t="shared" si="3"/>
        <v>1</v>
      </c>
      <c r="N49" s="635">
        <f t="shared" si="3"/>
        <v>1</v>
      </c>
      <c r="O49" s="635">
        <f t="shared" si="3"/>
        <v>1</v>
      </c>
      <c r="P49" s="635">
        <f t="shared" si="3"/>
        <v>1</v>
      </c>
      <c r="Q49" s="635">
        <f t="shared" si="3"/>
        <v>1</v>
      </c>
      <c r="R49" s="635">
        <f t="shared" si="3"/>
        <v>1</v>
      </c>
      <c r="S49" s="635">
        <f t="shared" si="3"/>
        <v>1</v>
      </c>
      <c r="T49" s="635">
        <f t="shared" si="3"/>
        <v>1</v>
      </c>
      <c r="U49" s="635">
        <f t="shared" si="3"/>
        <v>1</v>
      </c>
      <c r="V49" s="635">
        <f t="shared" si="3"/>
        <v>1</v>
      </c>
      <c r="W49" s="635">
        <f t="shared" si="3"/>
        <v>1</v>
      </c>
      <c r="X49" s="635">
        <f t="shared" si="3"/>
        <v>1</v>
      </c>
      <c r="Y49" s="635">
        <f t="shared" si="3"/>
        <v>1</v>
      </c>
      <c r="Z49" s="635">
        <f t="shared" si="3"/>
        <v>1</v>
      </c>
      <c r="AA49" s="635">
        <f t="shared" si="3"/>
        <v>1</v>
      </c>
      <c r="AB49" s="635">
        <f t="shared" si="3"/>
        <v>1</v>
      </c>
      <c r="AC49" s="635">
        <f t="shared" si="3"/>
        <v>1</v>
      </c>
      <c r="AD49" s="635">
        <f t="shared" si="3"/>
        <v>1</v>
      </c>
      <c r="AE49" s="635">
        <f t="shared" si="3"/>
        <v>1</v>
      </c>
      <c r="AF49" s="635">
        <f t="shared" si="3"/>
        <v>1</v>
      </c>
      <c r="AG49" s="734">
        <f>SUM(E49:AF49)</f>
        <v>28</v>
      </c>
      <c r="AH49" s="735"/>
      <c r="AI49" s="735"/>
      <c r="AJ49" s="736"/>
      <c r="AK49" s="807"/>
    </row>
    <row r="50" spans="1:37" ht="33.75" customHeight="1" thickBot="1" x14ac:dyDescent="0.3">
      <c r="B50" s="737" t="s">
        <v>499</v>
      </c>
      <c r="C50" s="738"/>
      <c r="D50" s="738"/>
      <c r="E50" s="738"/>
      <c r="F50" s="738"/>
      <c r="G50" s="738"/>
      <c r="H50" s="738"/>
      <c r="I50" s="738"/>
      <c r="J50" s="738"/>
      <c r="K50" s="738"/>
      <c r="L50" s="738"/>
      <c r="M50" s="738"/>
      <c r="N50" s="738"/>
      <c r="O50" s="738"/>
      <c r="P50" s="738"/>
      <c r="Q50" s="738"/>
      <c r="R50" s="738"/>
      <c r="S50" s="738"/>
      <c r="T50" s="738"/>
      <c r="U50" s="738"/>
      <c r="V50" s="738"/>
      <c r="W50" s="738"/>
      <c r="X50" s="738"/>
      <c r="Y50" s="738"/>
      <c r="Z50" s="738"/>
      <c r="AA50" s="738"/>
      <c r="AB50" s="738"/>
      <c r="AC50" s="738"/>
      <c r="AD50" s="738"/>
      <c r="AE50" s="738"/>
      <c r="AF50" s="738"/>
      <c r="AG50" s="122" t="s">
        <v>103</v>
      </c>
      <c r="AH50" s="126" t="s">
        <v>105</v>
      </c>
      <c r="AI50" s="205" t="s">
        <v>121</v>
      </c>
      <c r="AJ50" s="143" t="s">
        <v>122</v>
      </c>
      <c r="AK50" s="807"/>
    </row>
    <row r="51" spans="1:37" ht="27" customHeight="1" thickBot="1" x14ac:dyDescent="0.3">
      <c r="A51" s="5"/>
      <c r="B51" s="813" t="s">
        <v>501</v>
      </c>
      <c r="C51" s="203" t="s">
        <v>361</v>
      </c>
      <c r="D51" s="99" t="s">
        <v>401</v>
      </c>
      <c r="E51" s="82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135">
        <f t="shared" ref="AG51:AG55" si="4">COUNTA(E51:AF51)</f>
        <v>0</v>
      </c>
      <c r="AH51" s="139">
        <f>SUM(AG51)</f>
        <v>0</v>
      </c>
      <c r="AI51" s="742">
        <f>SUM(AH51:AH55)</f>
        <v>0</v>
      </c>
      <c r="AJ51" s="742">
        <f>SUM(AI51)</f>
        <v>0</v>
      </c>
      <c r="AK51" s="807"/>
    </row>
    <row r="52" spans="1:37" ht="22.5" customHeight="1" x14ac:dyDescent="0.25">
      <c r="A52" s="5"/>
      <c r="B52" s="813"/>
      <c r="C52" s="745" t="s">
        <v>362</v>
      </c>
      <c r="D52" s="12" t="s">
        <v>402</v>
      </c>
      <c r="E52" s="38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131">
        <f t="shared" si="4"/>
        <v>0</v>
      </c>
      <c r="AH52" s="747">
        <f>SUM(AG52:AG54)</f>
        <v>0</v>
      </c>
      <c r="AI52" s="743"/>
      <c r="AJ52" s="743"/>
      <c r="AK52" s="807"/>
    </row>
    <row r="53" spans="1:37" ht="22.5" customHeight="1" x14ac:dyDescent="0.25">
      <c r="A53" s="5"/>
      <c r="B53" s="813"/>
      <c r="C53" s="746"/>
      <c r="D53" s="18" t="s">
        <v>403</v>
      </c>
      <c r="E53" s="38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222">
        <f t="shared" si="4"/>
        <v>0</v>
      </c>
      <c r="AH53" s="748"/>
      <c r="AI53" s="743"/>
      <c r="AJ53" s="743"/>
      <c r="AK53" s="807"/>
    </row>
    <row r="54" spans="1:37" ht="21" customHeight="1" thickBot="1" x14ac:dyDescent="0.3">
      <c r="A54" s="5"/>
      <c r="B54" s="813"/>
      <c r="C54" s="746"/>
      <c r="D54" s="18" t="s">
        <v>404</v>
      </c>
      <c r="E54" s="40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132">
        <f t="shared" si="4"/>
        <v>0</v>
      </c>
      <c r="AH54" s="748"/>
      <c r="AI54" s="743"/>
      <c r="AJ54" s="743"/>
      <c r="AK54" s="807"/>
    </row>
    <row r="55" spans="1:37" ht="30.75" customHeight="1" thickBot="1" x14ac:dyDescent="0.3">
      <c r="A55" s="5"/>
      <c r="B55" s="813"/>
      <c r="C55" s="750" t="s">
        <v>480</v>
      </c>
      <c r="D55" s="751"/>
      <c r="E55" s="165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35">
        <f t="shared" si="4"/>
        <v>0</v>
      </c>
      <c r="AH55" s="139">
        <f t="shared" ref="AH55" si="5">SUM(AG55)</f>
        <v>0</v>
      </c>
      <c r="AI55" s="744"/>
      <c r="AJ55" s="744"/>
      <c r="AK55" s="807"/>
    </row>
    <row r="56" spans="1:37" ht="22.5" customHeight="1" thickBot="1" x14ac:dyDescent="0.3">
      <c r="A56" s="5"/>
      <c r="B56" s="811" t="s">
        <v>134</v>
      </c>
      <c r="C56" s="812"/>
      <c r="D56" s="826"/>
      <c r="E56" s="637">
        <f t="shared" ref="E56:AF56" si="6">COUNTA(E51:E55)</f>
        <v>0</v>
      </c>
      <c r="F56" s="638">
        <f t="shared" si="6"/>
        <v>0</v>
      </c>
      <c r="G56" s="638">
        <f t="shared" si="6"/>
        <v>0</v>
      </c>
      <c r="H56" s="638">
        <f t="shared" si="6"/>
        <v>0</v>
      </c>
      <c r="I56" s="638">
        <f t="shared" si="6"/>
        <v>0</v>
      </c>
      <c r="J56" s="638">
        <f t="shared" si="6"/>
        <v>0</v>
      </c>
      <c r="K56" s="638">
        <f t="shared" si="6"/>
        <v>0</v>
      </c>
      <c r="L56" s="638">
        <f t="shared" si="6"/>
        <v>0</v>
      </c>
      <c r="M56" s="638">
        <f t="shared" si="6"/>
        <v>0</v>
      </c>
      <c r="N56" s="638">
        <f t="shared" si="6"/>
        <v>0</v>
      </c>
      <c r="O56" s="638">
        <f t="shared" si="6"/>
        <v>0</v>
      </c>
      <c r="P56" s="638">
        <f t="shared" si="6"/>
        <v>0</v>
      </c>
      <c r="Q56" s="638">
        <f t="shared" si="6"/>
        <v>0</v>
      </c>
      <c r="R56" s="638">
        <f t="shared" si="6"/>
        <v>0</v>
      </c>
      <c r="S56" s="638">
        <f t="shared" si="6"/>
        <v>0</v>
      </c>
      <c r="T56" s="638">
        <f t="shared" si="6"/>
        <v>0</v>
      </c>
      <c r="U56" s="638">
        <f t="shared" si="6"/>
        <v>0</v>
      </c>
      <c r="V56" s="638">
        <f t="shared" si="6"/>
        <v>0</v>
      </c>
      <c r="W56" s="638">
        <f t="shared" si="6"/>
        <v>0</v>
      </c>
      <c r="X56" s="638">
        <f t="shared" si="6"/>
        <v>0</v>
      </c>
      <c r="Y56" s="638">
        <f t="shared" si="6"/>
        <v>0</v>
      </c>
      <c r="Z56" s="638">
        <f t="shared" si="6"/>
        <v>0</v>
      </c>
      <c r="AA56" s="638">
        <f t="shared" si="6"/>
        <v>0</v>
      </c>
      <c r="AB56" s="638">
        <f t="shared" si="6"/>
        <v>0</v>
      </c>
      <c r="AC56" s="638">
        <f t="shared" si="6"/>
        <v>0</v>
      </c>
      <c r="AD56" s="638">
        <f t="shared" si="6"/>
        <v>0</v>
      </c>
      <c r="AE56" s="638">
        <f t="shared" si="6"/>
        <v>0</v>
      </c>
      <c r="AF56" s="638">
        <f t="shared" si="6"/>
        <v>0</v>
      </c>
      <c r="AG56" s="734">
        <f>SUM(E56:AF56)</f>
        <v>0</v>
      </c>
      <c r="AH56" s="735"/>
      <c r="AI56" s="735"/>
      <c r="AJ56" s="736"/>
      <c r="AK56" s="807"/>
    </row>
    <row r="57" spans="1:37" ht="33" customHeight="1" thickBot="1" x14ac:dyDescent="0.3">
      <c r="B57" s="737" t="s">
        <v>500</v>
      </c>
      <c r="C57" s="738"/>
      <c r="D57" s="738"/>
      <c r="E57" s="738"/>
      <c r="F57" s="738"/>
      <c r="G57" s="738"/>
      <c r="H57" s="738"/>
      <c r="I57" s="738"/>
      <c r="J57" s="738"/>
      <c r="K57" s="738"/>
      <c r="L57" s="738"/>
      <c r="M57" s="738"/>
      <c r="N57" s="738"/>
      <c r="O57" s="738"/>
      <c r="P57" s="738"/>
      <c r="Q57" s="738"/>
      <c r="R57" s="738"/>
      <c r="S57" s="738"/>
      <c r="T57" s="738"/>
      <c r="U57" s="738"/>
      <c r="V57" s="738"/>
      <c r="W57" s="738"/>
      <c r="X57" s="738"/>
      <c r="Y57" s="738"/>
      <c r="Z57" s="738"/>
      <c r="AA57" s="738"/>
      <c r="AB57" s="738"/>
      <c r="AC57" s="738"/>
      <c r="AD57" s="738"/>
      <c r="AE57" s="738"/>
      <c r="AF57" s="738"/>
      <c r="AG57" s="122" t="s">
        <v>103</v>
      </c>
      <c r="AH57" s="126" t="s">
        <v>105</v>
      </c>
      <c r="AI57" s="209" t="s">
        <v>105</v>
      </c>
      <c r="AJ57" s="143" t="s">
        <v>122</v>
      </c>
      <c r="AK57" s="807"/>
    </row>
    <row r="58" spans="1:37" ht="19.5" customHeight="1" x14ac:dyDescent="0.25">
      <c r="B58" s="928" t="s">
        <v>347</v>
      </c>
      <c r="C58" s="745" t="s">
        <v>364</v>
      </c>
      <c r="D58" s="18" t="s">
        <v>405</v>
      </c>
      <c r="E58" s="86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131">
        <f t="shared" ref="AG58:AG69" si="7">COUNTA(E58:AF58)</f>
        <v>0</v>
      </c>
      <c r="AH58" s="747">
        <f>SUM(AG58:AG60)</f>
        <v>0</v>
      </c>
      <c r="AI58" s="742">
        <f>SUM(AH58:AH69)</f>
        <v>0</v>
      </c>
      <c r="AJ58" s="742">
        <f>SUM(AI58)</f>
        <v>0</v>
      </c>
      <c r="AK58" s="807"/>
    </row>
    <row r="59" spans="1:37" ht="19.5" customHeight="1" x14ac:dyDescent="0.25">
      <c r="B59" s="813"/>
      <c r="C59" s="746"/>
      <c r="D59" s="13" t="s">
        <v>406</v>
      </c>
      <c r="E59" s="88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132">
        <f t="shared" si="7"/>
        <v>0</v>
      </c>
      <c r="AH59" s="748"/>
      <c r="AI59" s="743"/>
      <c r="AJ59" s="743"/>
      <c r="AK59" s="807"/>
    </row>
    <row r="60" spans="1:37" ht="18" customHeight="1" thickBot="1" x14ac:dyDescent="0.3">
      <c r="B60" s="813"/>
      <c r="C60" s="800"/>
      <c r="D60" s="26" t="s">
        <v>407</v>
      </c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134">
        <f t="shared" si="7"/>
        <v>0</v>
      </c>
      <c r="AH60" s="749"/>
      <c r="AI60" s="743"/>
      <c r="AJ60" s="743"/>
      <c r="AK60" s="807"/>
    </row>
    <row r="61" spans="1:37" ht="37.5" customHeight="1" thickBot="1" x14ac:dyDescent="0.3">
      <c r="B61" s="813"/>
      <c r="C61" s="329" t="s">
        <v>426</v>
      </c>
      <c r="D61" s="324" t="s">
        <v>409</v>
      </c>
      <c r="E61" s="86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131">
        <f t="shared" si="7"/>
        <v>0</v>
      </c>
      <c r="AH61" s="327">
        <f>SUM(AG61:AG61)</f>
        <v>0</v>
      </c>
      <c r="AI61" s="743"/>
      <c r="AJ61" s="743"/>
      <c r="AK61" s="807"/>
    </row>
    <row r="62" spans="1:37" ht="24" customHeight="1" x14ac:dyDescent="0.25">
      <c r="B62" s="813"/>
      <c r="C62" s="746" t="s">
        <v>366</v>
      </c>
      <c r="D62" s="18" t="s">
        <v>410</v>
      </c>
      <c r="E62" s="86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131">
        <f t="shared" si="7"/>
        <v>0</v>
      </c>
      <c r="AH62" s="747">
        <f>SUM(AG62:AG67)</f>
        <v>0</v>
      </c>
      <c r="AI62" s="743"/>
      <c r="AJ62" s="743"/>
      <c r="AK62" s="807"/>
    </row>
    <row r="63" spans="1:37" ht="36.75" customHeight="1" x14ac:dyDescent="0.25">
      <c r="B63" s="813"/>
      <c r="C63" s="746"/>
      <c r="D63" s="18" t="s">
        <v>483</v>
      </c>
      <c r="E63" s="88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132">
        <f t="shared" si="7"/>
        <v>0</v>
      </c>
      <c r="AH63" s="748"/>
      <c r="AI63" s="743"/>
      <c r="AJ63" s="743"/>
      <c r="AK63" s="807"/>
    </row>
    <row r="64" spans="1:37" ht="42" customHeight="1" x14ac:dyDescent="0.25">
      <c r="B64" s="813"/>
      <c r="C64" s="746"/>
      <c r="D64" s="18" t="s">
        <v>484</v>
      </c>
      <c r="E64" s="88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132">
        <f t="shared" si="7"/>
        <v>0</v>
      </c>
      <c r="AH64" s="748"/>
      <c r="AI64" s="743"/>
      <c r="AJ64" s="743"/>
      <c r="AK64" s="807"/>
    </row>
    <row r="65" spans="1:37" ht="30.75" customHeight="1" x14ac:dyDescent="0.25">
      <c r="B65" s="813"/>
      <c r="C65" s="746"/>
      <c r="D65" s="13" t="s">
        <v>470</v>
      </c>
      <c r="E65" s="88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132">
        <f t="shared" si="7"/>
        <v>0</v>
      </c>
      <c r="AH65" s="748"/>
      <c r="AI65" s="743"/>
      <c r="AJ65" s="743"/>
      <c r="AK65" s="807"/>
    </row>
    <row r="66" spans="1:37" ht="21" customHeight="1" x14ac:dyDescent="0.25">
      <c r="B66" s="813"/>
      <c r="C66" s="746"/>
      <c r="D66" s="13" t="s">
        <v>414</v>
      </c>
      <c r="E66" s="88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132">
        <f t="shared" si="7"/>
        <v>0</v>
      </c>
      <c r="AH66" s="748"/>
      <c r="AI66" s="743"/>
      <c r="AJ66" s="743"/>
      <c r="AK66" s="807"/>
    </row>
    <row r="67" spans="1:37" ht="39" customHeight="1" thickBot="1" x14ac:dyDescent="0.3">
      <c r="B67" s="813"/>
      <c r="C67" s="800"/>
      <c r="D67" s="99" t="s">
        <v>415</v>
      </c>
      <c r="E67" s="89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134">
        <f t="shared" si="7"/>
        <v>0</v>
      </c>
      <c r="AH67" s="749"/>
      <c r="AI67" s="743"/>
      <c r="AJ67" s="743"/>
      <c r="AK67" s="807"/>
    </row>
    <row r="68" spans="1:37" ht="29.25" customHeight="1" x14ac:dyDescent="0.25">
      <c r="B68" s="813"/>
      <c r="C68" s="745" t="s">
        <v>367</v>
      </c>
      <c r="D68" s="12" t="s">
        <v>416</v>
      </c>
      <c r="E68" s="91"/>
      <c r="F68" s="92"/>
      <c r="G68" s="92"/>
      <c r="H68" s="92"/>
      <c r="I68" s="92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131">
        <f t="shared" si="7"/>
        <v>0</v>
      </c>
      <c r="AH68" s="747">
        <f>SUM(AG68:AG69)</f>
        <v>0</v>
      </c>
      <c r="AI68" s="743"/>
      <c r="AJ68" s="743"/>
      <c r="AK68" s="807"/>
    </row>
    <row r="69" spans="1:37" ht="30.75" customHeight="1" thickBot="1" x14ac:dyDescent="0.3">
      <c r="B69" s="814"/>
      <c r="C69" s="800"/>
      <c r="D69" s="26" t="s">
        <v>417</v>
      </c>
      <c r="E69" s="93"/>
      <c r="F69" s="94"/>
      <c r="G69" s="94"/>
      <c r="H69" s="94"/>
      <c r="I69" s="94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134">
        <f t="shared" si="7"/>
        <v>0</v>
      </c>
      <c r="AH69" s="749"/>
      <c r="AI69" s="744"/>
      <c r="AJ69" s="744"/>
      <c r="AK69" s="808"/>
    </row>
    <row r="70" spans="1:37" ht="23.25" customHeight="1" thickBot="1" x14ac:dyDescent="0.3">
      <c r="A70" s="5"/>
      <c r="B70" s="811" t="s">
        <v>134</v>
      </c>
      <c r="C70" s="812"/>
      <c r="D70" s="826"/>
      <c r="E70" s="640">
        <f>COUNTA(E58:E69)</f>
        <v>0</v>
      </c>
      <c r="F70" s="641">
        <f t="shared" ref="F70:AF70" si="8">COUNTA(F58:F69)</f>
        <v>0</v>
      </c>
      <c r="G70" s="641">
        <f t="shared" si="8"/>
        <v>0</v>
      </c>
      <c r="H70" s="641">
        <f t="shared" si="8"/>
        <v>0</v>
      </c>
      <c r="I70" s="641">
        <f t="shared" si="8"/>
        <v>0</v>
      </c>
      <c r="J70" s="641">
        <f t="shared" si="8"/>
        <v>0</v>
      </c>
      <c r="K70" s="641">
        <f t="shared" si="8"/>
        <v>0</v>
      </c>
      <c r="L70" s="641">
        <f t="shared" si="8"/>
        <v>0</v>
      </c>
      <c r="M70" s="641">
        <f t="shared" si="8"/>
        <v>0</v>
      </c>
      <c r="N70" s="641">
        <f t="shared" si="8"/>
        <v>0</v>
      </c>
      <c r="O70" s="641">
        <f t="shared" si="8"/>
        <v>0</v>
      </c>
      <c r="P70" s="641">
        <f t="shared" si="8"/>
        <v>0</v>
      </c>
      <c r="Q70" s="641">
        <f t="shared" si="8"/>
        <v>0</v>
      </c>
      <c r="R70" s="641">
        <f t="shared" si="8"/>
        <v>0</v>
      </c>
      <c r="S70" s="641">
        <f t="shared" si="8"/>
        <v>0</v>
      </c>
      <c r="T70" s="641">
        <f t="shared" si="8"/>
        <v>0</v>
      </c>
      <c r="U70" s="641">
        <f t="shared" si="8"/>
        <v>0</v>
      </c>
      <c r="V70" s="641">
        <f t="shared" si="8"/>
        <v>0</v>
      </c>
      <c r="W70" s="641">
        <f t="shared" si="8"/>
        <v>0</v>
      </c>
      <c r="X70" s="641">
        <f t="shared" si="8"/>
        <v>0</v>
      </c>
      <c r="Y70" s="641">
        <f t="shared" si="8"/>
        <v>0</v>
      </c>
      <c r="Z70" s="641">
        <f t="shared" si="8"/>
        <v>0</v>
      </c>
      <c r="AA70" s="641"/>
      <c r="AB70" s="641">
        <f t="shared" si="8"/>
        <v>0</v>
      </c>
      <c r="AC70" s="641">
        <f t="shared" si="8"/>
        <v>0</v>
      </c>
      <c r="AD70" s="641">
        <f t="shared" si="8"/>
        <v>0</v>
      </c>
      <c r="AE70" s="641">
        <f t="shared" si="8"/>
        <v>0</v>
      </c>
      <c r="AF70" s="641">
        <f t="shared" si="8"/>
        <v>0</v>
      </c>
      <c r="AG70" s="734">
        <f>SUM(E70:AF70)</f>
        <v>0</v>
      </c>
      <c r="AH70" s="735"/>
      <c r="AI70" s="735"/>
      <c r="AJ70" s="736"/>
    </row>
    <row r="72" spans="1:37" x14ac:dyDescent="0.25">
      <c r="C72"/>
      <c r="D72"/>
    </row>
    <row r="73" spans="1:37" x14ac:dyDescent="0.25">
      <c r="C73"/>
      <c r="D73"/>
    </row>
    <row r="74" spans="1:37" x14ac:dyDescent="0.25">
      <c r="C74"/>
      <c r="D74"/>
    </row>
    <row r="75" spans="1:37" x14ac:dyDescent="0.25"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7" x14ac:dyDescent="0.25"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7" x14ac:dyDescent="0.25"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7" x14ac:dyDescent="0.25"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7" x14ac:dyDescent="0.25"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7" x14ac:dyDescent="0.25"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  <row r="81" spans="3:32" x14ac:dyDescent="0.25"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</row>
    <row r="82" spans="3:32" x14ac:dyDescent="0.25"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</row>
    <row r="83" spans="3:32" x14ac:dyDescent="0.25"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</row>
    <row r="84" spans="3:32" x14ac:dyDescent="0.25"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</row>
    <row r="85" spans="3:32" x14ac:dyDescent="0.25"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</row>
    <row r="86" spans="3:32" x14ac:dyDescent="0.25"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</row>
    <row r="87" spans="3:32" x14ac:dyDescent="0.25"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</row>
    <row r="88" spans="3:32" x14ac:dyDescent="0.25"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</row>
    <row r="89" spans="3:32" x14ac:dyDescent="0.25"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</row>
    <row r="90" spans="3:32" x14ac:dyDescent="0.25"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</row>
    <row r="91" spans="3:32" x14ac:dyDescent="0.25"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</row>
    <row r="92" spans="3:32" x14ac:dyDescent="0.25"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</row>
    <row r="93" spans="3:32" x14ac:dyDescent="0.25"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</row>
    <row r="94" spans="3:32" x14ac:dyDescent="0.25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</row>
    <row r="98" spans="3:32" x14ac:dyDescent="0.25"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</row>
    <row r="99" spans="3:32" x14ac:dyDescent="0.25"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</row>
    <row r="100" spans="3:32" x14ac:dyDescent="0.25"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</row>
    <row r="101" spans="3:32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</row>
  </sheetData>
  <mergeCells count="90">
    <mergeCell ref="C6:D6"/>
    <mergeCell ref="AJ5:AJ37"/>
    <mergeCell ref="AI5:AI6"/>
    <mergeCell ref="AH5:AH6"/>
    <mergeCell ref="B5:B6"/>
    <mergeCell ref="B27:B31"/>
    <mergeCell ref="AH24:AH26"/>
    <mergeCell ref="AH7:AH8"/>
    <mergeCell ref="C7:C8"/>
    <mergeCell ref="B7:B26"/>
    <mergeCell ref="AH30:AH31"/>
    <mergeCell ref="AI7:AI26"/>
    <mergeCell ref="C10:C12"/>
    <mergeCell ref="AH10:AH12"/>
    <mergeCell ref="C13:C14"/>
    <mergeCell ref="AH13:AH14"/>
    <mergeCell ref="C5:D5"/>
    <mergeCell ref="B70:D70"/>
    <mergeCell ref="AG70:AJ70"/>
    <mergeCell ref="B56:D56"/>
    <mergeCell ref="AG56:AJ56"/>
    <mergeCell ref="B57:AF57"/>
    <mergeCell ref="B58:B69"/>
    <mergeCell ref="C58:C60"/>
    <mergeCell ref="AH58:AH60"/>
    <mergeCell ref="AI58:AI69"/>
    <mergeCell ref="AJ58:AJ69"/>
    <mergeCell ref="C62:C67"/>
    <mergeCell ref="AH62:AH67"/>
    <mergeCell ref="C68:C69"/>
    <mergeCell ref="AH68:AH69"/>
    <mergeCell ref="B39:AF39"/>
    <mergeCell ref="B40:B43"/>
    <mergeCell ref="AI40:AI43"/>
    <mergeCell ref="AJ40:AJ48"/>
    <mergeCell ref="C41:C43"/>
    <mergeCell ref="AH41:AH43"/>
    <mergeCell ref="B44:B46"/>
    <mergeCell ref="C44:C46"/>
    <mergeCell ref="AH44:AH46"/>
    <mergeCell ref="AI44:AI46"/>
    <mergeCell ref="B47:B48"/>
    <mergeCell ref="C47:C48"/>
    <mergeCell ref="AH47:AH48"/>
    <mergeCell ref="AI47:AI48"/>
    <mergeCell ref="B51:B55"/>
    <mergeCell ref="AI51:AI55"/>
    <mergeCell ref="AJ51:AJ55"/>
    <mergeCell ref="C52:C54"/>
    <mergeCell ref="AH52:AH54"/>
    <mergeCell ref="C55:D55"/>
    <mergeCell ref="B36:B37"/>
    <mergeCell ref="C36:D36"/>
    <mergeCell ref="AH36:AH37"/>
    <mergeCell ref="AI36:AI37"/>
    <mergeCell ref="C37:D37"/>
    <mergeCell ref="B34:B35"/>
    <mergeCell ref="C34:D34"/>
    <mergeCell ref="AH34:AH35"/>
    <mergeCell ref="AI34:AI35"/>
    <mergeCell ref="C35:D35"/>
    <mergeCell ref="B32:B33"/>
    <mergeCell ref="C32:D32"/>
    <mergeCell ref="AH32:AH33"/>
    <mergeCell ref="AI32:AI33"/>
    <mergeCell ref="C33:D33"/>
    <mergeCell ref="C30:C31"/>
    <mergeCell ref="AI27:AI31"/>
    <mergeCell ref="AH27:AH29"/>
    <mergeCell ref="C27:C29"/>
    <mergeCell ref="AK3:AK4"/>
    <mergeCell ref="AK5:AK69"/>
    <mergeCell ref="C15:C20"/>
    <mergeCell ref="AH15:AH20"/>
    <mergeCell ref="C21:C23"/>
    <mergeCell ref="AH21:AH23"/>
    <mergeCell ref="C24:C26"/>
    <mergeCell ref="AG38:AJ38"/>
    <mergeCell ref="B38:D38"/>
    <mergeCell ref="B49:D49"/>
    <mergeCell ref="AG49:AJ49"/>
    <mergeCell ref="B50:AF50"/>
    <mergeCell ref="B1:AJ1"/>
    <mergeCell ref="B2:AJ2"/>
    <mergeCell ref="B3:B4"/>
    <mergeCell ref="C3:C4"/>
    <mergeCell ref="D3:D4"/>
    <mergeCell ref="AH3:AH4"/>
    <mergeCell ref="AI3:AI4"/>
    <mergeCell ref="AJ3:AJ4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1"/>
  <sheetViews>
    <sheetView topLeftCell="B43" zoomScale="90" zoomScaleNormal="90" workbookViewId="0">
      <selection activeCell="U14" sqref="U14"/>
    </sheetView>
  </sheetViews>
  <sheetFormatPr defaultRowHeight="11.25" x14ac:dyDescent="0.2"/>
  <cols>
    <col min="1" max="1" width="7.42578125" style="237" customWidth="1"/>
    <col min="2" max="2" width="10.5703125" style="237" customWidth="1"/>
    <col min="3" max="3" width="18.5703125" style="285" customWidth="1"/>
    <col min="4" max="4" width="23.7109375" style="286" customWidth="1"/>
    <col min="5" max="33" width="4.7109375" style="237" customWidth="1"/>
    <col min="34" max="34" width="12.5703125" style="237" customWidth="1"/>
    <col min="35" max="35" width="12.140625" style="237" customWidth="1"/>
    <col min="36" max="36" width="15.42578125" style="237" customWidth="1"/>
    <col min="37" max="37" width="12.5703125" style="237" customWidth="1"/>
    <col min="38" max="16384" width="9.140625" style="237"/>
  </cols>
  <sheetData>
    <row r="1" spans="2:38" ht="14.25" customHeight="1" thickBot="1" x14ac:dyDescent="0.25">
      <c r="B1" s="883" t="s">
        <v>175</v>
      </c>
      <c r="C1" s="884"/>
      <c r="D1" s="884"/>
      <c r="E1" s="884"/>
      <c r="F1" s="884"/>
      <c r="G1" s="884"/>
      <c r="H1" s="884"/>
      <c r="I1" s="884"/>
      <c r="J1" s="884"/>
      <c r="K1" s="884"/>
      <c r="L1" s="884"/>
      <c r="M1" s="884"/>
      <c r="N1" s="884"/>
      <c r="O1" s="884"/>
      <c r="P1" s="884"/>
      <c r="Q1" s="884"/>
      <c r="R1" s="884"/>
      <c r="S1" s="884"/>
      <c r="T1" s="884"/>
      <c r="U1" s="884"/>
      <c r="V1" s="884"/>
      <c r="W1" s="884"/>
      <c r="X1" s="884"/>
      <c r="Y1" s="884"/>
      <c r="Z1" s="884"/>
      <c r="AA1" s="884"/>
      <c r="AB1" s="884"/>
      <c r="AC1" s="884"/>
      <c r="AD1" s="884"/>
      <c r="AE1" s="884"/>
      <c r="AF1" s="884"/>
      <c r="AG1" s="884"/>
      <c r="AH1" s="884"/>
      <c r="AI1" s="884"/>
      <c r="AJ1" s="884"/>
      <c r="AK1" s="885"/>
    </row>
    <row r="2" spans="2:38" ht="18" customHeight="1" thickBot="1" x14ac:dyDescent="0.25">
      <c r="B2" s="886" t="s">
        <v>431</v>
      </c>
      <c r="C2" s="887"/>
      <c r="D2" s="887"/>
      <c r="E2" s="887"/>
      <c r="F2" s="887"/>
      <c r="G2" s="887"/>
      <c r="H2" s="887"/>
      <c r="I2" s="887"/>
      <c r="J2" s="887"/>
      <c r="K2" s="887"/>
      <c r="L2" s="887"/>
      <c r="M2" s="887"/>
      <c r="N2" s="887"/>
      <c r="O2" s="887"/>
      <c r="P2" s="887"/>
      <c r="Q2" s="887"/>
      <c r="R2" s="887"/>
      <c r="S2" s="887"/>
      <c r="T2" s="887"/>
      <c r="U2" s="887"/>
      <c r="V2" s="887"/>
      <c r="W2" s="887"/>
      <c r="X2" s="887"/>
      <c r="Y2" s="887"/>
      <c r="Z2" s="887"/>
      <c r="AA2" s="887"/>
      <c r="AB2" s="887"/>
      <c r="AC2" s="887"/>
      <c r="AD2" s="887"/>
      <c r="AE2" s="887"/>
      <c r="AF2" s="887"/>
      <c r="AG2" s="887"/>
      <c r="AH2" s="887"/>
      <c r="AI2" s="887"/>
      <c r="AJ2" s="887"/>
      <c r="AK2" s="888"/>
    </row>
    <row r="3" spans="2:38" s="238" customFormat="1" ht="32.25" customHeight="1" thickBot="1" x14ac:dyDescent="0.25">
      <c r="B3" s="795" t="s">
        <v>1</v>
      </c>
      <c r="C3" s="795" t="s">
        <v>2</v>
      </c>
      <c r="D3" s="795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3" t="s">
        <v>7</v>
      </c>
      <c r="AD3" s="173" t="s">
        <v>7</v>
      </c>
      <c r="AE3" s="173" t="s">
        <v>7</v>
      </c>
      <c r="AF3" s="173" t="s">
        <v>7</v>
      </c>
      <c r="AG3" s="174" t="s">
        <v>7</v>
      </c>
      <c r="AH3" s="122" t="s">
        <v>189</v>
      </c>
      <c r="AI3" s="873" t="s">
        <v>190</v>
      </c>
      <c r="AJ3" s="889" t="s">
        <v>121</v>
      </c>
      <c r="AK3" s="916" t="s">
        <v>122</v>
      </c>
      <c r="AL3" s="918" t="s">
        <v>170</v>
      </c>
    </row>
    <row r="4" spans="2:38" ht="15.75" customHeight="1" thickBot="1" x14ac:dyDescent="0.25">
      <c r="B4" s="796"/>
      <c r="C4" s="796"/>
      <c r="D4" s="796"/>
      <c r="E4" s="175">
        <v>26</v>
      </c>
      <c r="F4" s="176">
        <v>27</v>
      </c>
      <c r="G4" s="176">
        <v>55</v>
      </c>
      <c r="H4" s="176">
        <v>60</v>
      </c>
      <c r="I4" s="176">
        <v>66</v>
      </c>
      <c r="J4" s="176">
        <v>69</v>
      </c>
      <c r="K4" s="176">
        <v>72</v>
      </c>
      <c r="L4" s="176">
        <v>79</v>
      </c>
      <c r="M4" s="176">
        <v>102</v>
      </c>
      <c r="N4" s="176">
        <v>119</v>
      </c>
      <c r="O4" s="176">
        <v>126</v>
      </c>
      <c r="P4" s="176">
        <v>139</v>
      </c>
      <c r="Q4" s="176">
        <v>151</v>
      </c>
      <c r="R4" s="176">
        <v>158</v>
      </c>
      <c r="S4" s="176">
        <v>189</v>
      </c>
      <c r="T4" s="176">
        <v>202</v>
      </c>
      <c r="U4" s="176">
        <v>215</v>
      </c>
      <c r="V4" s="176">
        <v>225</v>
      </c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7"/>
      <c r="AH4" s="267">
        <f>COUNTA(E4:AG4)</f>
        <v>18</v>
      </c>
      <c r="AI4" s="875"/>
      <c r="AJ4" s="890"/>
      <c r="AK4" s="917"/>
      <c r="AL4" s="919"/>
    </row>
    <row r="5" spans="2:38" s="242" customFormat="1" ht="36" customHeight="1" thickBot="1" x14ac:dyDescent="0.25">
      <c r="B5" s="809" t="s">
        <v>330</v>
      </c>
      <c r="C5" s="847" t="s">
        <v>331</v>
      </c>
      <c r="D5" s="848"/>
      <c r="E5" s="48"/>
      <c r="F5" s="49">
        <v>1</v>
      </c>
      <c r="G5" s="49"/>
      <c r="H5" s="49"/>
      <c r="I5" s="49" t="s">
        <v>100</v>
      </c>
      <c r="J5" s="242" t="s">
        <v>106</v>
      </c>
      <c r="K5" s="50" t="s">
        <v>106</v>
      </c>
      <c r="L5" s="50" t="s">
        <v>106</v>
      </c>
      <c r="M5" s="50"/>
      <c r="N5" s="50" t="s">
        <v>106</v>
      </c>
      <c r="O5" s="50" t="s">
        <v>106</v>
      </c>
      <c r="P5" s="50" t="s">
        <v>106</v>
      </c>
      <c r="Q5" s="50" t="s">
        <v>106</v>
      </c>
      <c r="R5" s="50" t="s">
        <v>106</v>
      </c>
      <c r="S5" s="50" t="s">
        <v>106</v>
      </c>
      <c r="T5" s="50"/>
      <c r="U5" s="50" t="s">
        <v>106</v>
      </c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62"/>
      <c r="AH5" s="241">
        <f>COUNTA(E5:AG5)</f>
        <v>12</v>
      </c>
      <c r="AI5" s="852">
        <f>SUM(AH5:AH6)</f>
        <v>18</v>
      </c>
      <c r="AJ5" s="862">
        <f>SUM(AI5)</f>
        <v>18</v>
      </c>
      <c r="AK5" s="852">
        <f>SUM(AJ5:AJ37)</f>
        <v>88</v>
      </c>
      <c r="AL5" s="920">
        <f>SUM(AK5,AK40,AK51,AK58)</f>
        <v>141</v>
      </c>
    </row>
    <row r="6" spans="2:38" s="242" customFormat="1" ht="36" customHeight="1" thickBot="1" x14ac:dyDescent="0.25">
      <c r="B6" s="810"/>
      <c r="C6" s="843" t="s">
        <v>332</v>
      </c>
      <c r="D6" s="844"/>
      <c r="E6" s="51" t="s">
        <v>106</v>
      </c>
      <c r="F6" s="52"/>
      <c r="G6" s="52" t="s">
        <v>106</v>
      </c>
      <c r="H6" s="52" t="s">
        <v>106</v>
      </c>
      <c r="I6" s="52"/>
      <c r="J6" s="50"/>
      <c r="K6" s="53"/>
      <c r="L6" s="53"/>
      <c r="M6" s="53" t="s">
        <v>106</v>
      </c>
      <c r="N6" s="53"/>
      <c r="O6" s="53"/>
      <c r="P6" s="53"/>
      <c r="Q6" s="53"/>
      <c r="R6" s="53"/>
      <c r="S6" s="53"/>
      <c r="T6" s="53" t="s">
        <v>106</v>
      </c>
      <c r="U6" s="53"/>
      <c r="V6" s="53" t="s">
        <v>106</v>
      </c>
      <c r="W6" s="53"/>
      <c r="X6" s="53"/>
      <c r="Y6" s="53"/>
      <c r="Z6" s="53"/>
      <c r="AA6" s="53"/>
      <c r="AB6" s="53"/>
      <c r="AC6" s="53"/>
      <c r="AD6" s="53"/>
      <c r="AE6" s="53"/>
      <c r="AF6" s="53"/>
      <c r="AG6" s="63"/>
      <c r="AH6" s="244">
        <f>COUNTA(E6:AG6)</f>
        <v>6</v>
      </c>
      <c r="AI6" s="853"/>
      <c r="AJ6" s="864"/>
      <c r="AK6" s="861"/>
      <c r="AL6" s="920"/>
    </row>
    <row r="7" spans="2:38" ht="22.5" customHeight="1" x14ac:dyDescent="0.2">
      <c r="B7" s="912" t="s">
        <v>333</v>
      </c>
      <c r="C7" s="903" t="s">
        <v>334</v>
      </c>
      <c r="D7" s="245" t="s">
        <v>368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64"/>
      <c r="AH7" s="241">
        <f t="shared" ref="AH7:AH37" si="0">COUNTA(E7:AG7)</f>
        <v>0</v>
      </c>
      <c r="AI7" s="852">
        <f>SUM(AH7:AH8)</f>
        <v>0</v>
      </c>
      <c r="AJ7" s="865">
        <f>SUM(AI7:AI26)</f>
        <v>17</v>
      </c>
      <c r="AK7" s="861"/>
      <c r="AL7" s="920"/>
    </row>
    <row r="8" spans="2:38" ht="44.25" customHeight="1" thickBot="1" x14ac:dyDescent="0.25">
      <c r="B8" s="913"/>
      <c r="C8" s="895"/>
      <c r="D8" s="246" t="s">
        <v>369</v>
      </c>
      <c r="E8" s="56"/>
      <c r="F8" s="53"/>
      <c r="G8" s="53"/>
      <c r="H8" s="53"/>
      <c r="I8" s="53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65"/>
      <c r="AH8" s="244">
        <f t="shared" si="0"/>
        <v>0</v>
      </c>
      <c r="AI8" s="853"/>
      <c r="AJ8" s="866"/>
      <c r="AK8" s="861"/>
      <c r="AL8" s="920"/>
    </row>
    <row r="9" spans="2:38" ht="24" customHeight="1" thickBot="1" x14ac:dyDescent="0.25">
      <c r="B9" s="913"/>
      <c r="C9" s="247" t="s">
        <v>335</v>
      </c>
      <c r="D9" s="248" t="s">
        <v>370</v>
      </c>
      <c r="E9" s="58"/>
      <c r="F9" s="59"/>
      <c r="G9" s="59"/>
      <c r="H9" s="59"/>
      <c r="I9" s="59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6"/>
      <c r="AH9" s="122">
        <f t="shared" si="0"/>
        <v>0</v>
      </c>
      <c r="AI9" s="249">
        <f>SUM(AH9)</f>
        <v>0</v>
      </c>
      <c r="AJ9" s="866"/>
      <c r="AK9" s="861"/>
      <c r="AL9" s="920"/>
    </row>
    <row r="10" spans="2:38" ht="27" customHeight="1" x14ac:dyDescent="0.2">
      <c r="B10" s="913"/>
      <c r="C10" s="903" t="s">
        <v>336</v>
      </c>
      <c r="D10" s="245" t="s">
        <v>371</v>
      </c>
      <c r="E10" s="54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 t="s">
        <v>106</v>
      </c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62"/>
      <c r="AH10" s="241">
        <f t="shared" si="0"/>
        <v>1</v>
      </c>
      <c r="AI10" s="852">
        <f>SUM(AH10:AH12)</f>
        <v>1</v>
      </c>
      <c r="AJ10" s="866"/>
      <c r="AK10" s="861"/>
      <c r="AL10" s="920"/>
    </row>
    <row r="11" spans="2:38" ht="19.5" customHeight="1" x14ac:dyDescent="0.2">
      <c r="B11" s="913"/>
      <c r="C11" s="877"/>
      <c r="D11" s="250" t="s">
        <v>372</v>
      </c>
      <c r="E11" s="61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67"/>
      <c r="AH11" s="251">
        <f t="shared" si="0"/>
        <v>0</v>
      </c>
      <c r="AI11" s="861"/>
      <c r="AJ11" s="866"/>
      <c r="AK11" s="861"/>
      <c r="AL11" s="920"/>
    </row>
    <row r="12" spans="2:38" ht="20.25" customHeight="1" thickBot="1" x14ac:dyDescent="0.25">
      <c r="B12" s="913"/>
      <c r="C12" s="895"/>
      <c r="D12" s="246" t="s">
        <v>373</v>
      </c>
      <c r="E12" s="56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63"/>
      <c r="AH12" s="252">
        <f t="shared" si="0"/>
        <v>0</v>
      </c>
      <c r="AI12" s="853"/>
      <c r="AJ12" s="866"/>
      <c r="AK12" s="861"/>
      <c r="AL12" s="920"/>
    </row>
    <row r="13" spans="2:38" ht="19.5" customHeight="1" x14ac:dyDescent="0.2">
      <c r="B13" s="913"/>
      <c r="C13" s="903" t="s">
        <v>464</v>
      </c>
      <c r="D13" s="253" t="s">
        <v>374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62"/>
      <c r="AH13" s="254">
        <f t="shared" si="0"/>
        <v>0</v>
      </c>
      <c r="AI13" s="852">
        <f>SUM(AH13:AH14)</f>
        <v>0</v>
      </c>
      <c r="AJ13" s="866"/>
      <c r="AK13" s="861"/>
      <c r="AL13" s="920"/>
    </row>
    <row r="14" spans="2:38" ht="21" customHeight="1" thickBot="1" x14ac:dyDescent="0.25">
      <c r="B14" s="913"/>
      <c r="C14" s="895"/>
      <c r="D14" s="246" t="s">
        <v>375</v>
      </c>
      <c r="E14" s="56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63"/>
      <c r="AH14" s="252">
        <f t="shared" si="0"/>
        <v>0</v>
      </c>
      <c r="AI14" s="853"/>
      <c r="AJ14" s="866"/>
      <c r="AK14" s="861"/>
      <c r="AL14" s="920"/>
    </row>
    <row r="15" spans="2:38" ht="27.75" customHeight="1" x14ac:dyDescent="0.2">
      <c r="B15" s="913"/>
      <c r="C15" s="903" t="s">
        <v>348</v>
      </c>
      <c r="D15" s="253" t="s">
        <v>376</v>
      </c>
      <c r="E15" s="54"/>
      <c r="F15" s="50" t="s">
        <v>106</v>
      </c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62"/>
      <c r="AH15" s="254">
        <f t="shared" si="0"/>
        <v>1</v>
      </c>
      <c r="AI15" s="852">
        <f>SUM(AH15:AH20)</f>
        <v>2</v>
      </c>
      <c r="AJ15" s="866"/>
      <c r="AK15" s="861"/>
      <c r="AL15" s="920"/>
    </row>
    <row r="16" spans="2:38" ht="39.75" customHeight="1" x14ac:dyDescent="0.2">
      <c r="B16" s="913"/>
      <c r="C16" s="877"/>
      <c r="D16" s="253" t="s">
        <v>377</v>
      </c>
      <c r="E16" s="61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67"/>
      <c r="AH16" s="251">
        <f t="shared" si="0"/>
        <v>0</v>
      </c>
      <c r="AI16" s="861"/>
      <c r="AJ16" s="866"/>
      <c r="AK16" s="861"/>
      <c r="AL16" s="920"/>
    </row>
    <row r="17" spans="2:38" ht="24.75" customHeight="1" x14ac:dyDescent="0.2">
      <c r="B17" s="913"/>
      <c r="C17" s="877"/>
      <c r="D17" s="245" t="s">
        <v>496</v>
      </c>
      <c r="E17" s="61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 t="s">
        <v>106</v>
      </c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67"/>
      <c r="AH17" s="251">
        <f t="shared" si="0"/>
        <v>1</v>
      </c>
      <c r="AI17" s="861"/>
      <c r="AJ17" s="866"/>
      <c r="AK17" s="861"/>
      <c r="AL17" s="920"/>
    </row>
    <row r="18" spans="2:38" ht="27" customHeight="1" x14ac:dyDescent="0.2">
      <c r="B18" s="913"/>
      <c r="C18" s="877"/>
      <c r="D18" s="250" t="s">
        <v>434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67"/>
      <c r="AH18" s="251">
        <f t="shared" si="0"/>
        <v>0</v>
      </c>
      <c r="AI18" s="861"/>
      <c r="AJ18" s="866"/>
      <c r="AK18" s="861"/>
      <c r="AL18" s="920"/>
    </row>
    <row r="19" spans="2:38" ht="21" customHeight="1" x14ac:dyDescent="0.2">
      <c r="B19" s="913"/>
      <c r="C19" s="877"/>
      <c r="D19" s="255" t="s">
        <v>378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67"/>
      <c r="AH19" s="251">
        <f t="shared" si="0"/>
        <v>0</v>
      </c>
      <c r="AI19" s="861"/>
      <c r="AJ19" s="866"/>
      <c r="AK19" s="861"/>
      <c r="AL19" s="920"/>
    </row>
    <row r="20" spans="2:38" ht="21" customHeight="1" thickBot="1" x14ac:dyDescent="0.25">
      <c r="B20" s="913"/>
      <c r="C20" s="895"/>
      <c r="D20" s="246" t="s">
        <v>380</v>
      </c>
      <c r="E20" s="56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63"/>
      <c r="AH20" s="244">
        <f t="shared" si="0"/>
        <v>0</v>
      </c>
      <c r="AI20" s="853"/>
      <c r="AJ20" s="866"/>
      <c r="AK20" s="861"/>
      <c r="AL20" s="920"/>
    </row>
    <row r="21" spans="2:38" ht="21" customHeight="1" x14ac:dyDescent="0.2">
      <c r="B21" s="913"/>
      <c r="C21" s="903" t="s">
        <v>338</v>
      </c>
      <c r="D21" s="256" t="s">
        <v>381</v>
      </c>
      <c r="E21" s="47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68"/>
      <c r="AH21" s="241">
        <f t="shared" si="0"/>
        <v>0</v>
      </c>
      <c r="AI21" s="852">
        <f>SUM(AH21:AH23)</f>
        <v>2</v>
      </c>
      <c r="AJ21" s="866"/>
      <c r="AK21" s="861"/>
      <c r="AL21" s="920"/>
    </row>
    <row r="22" spans="2:38" ht="22.5" customHeight="1" x14ac:dyDescent="0.2">
      <c r="B22" s="913"/>
      <c r="C22" s="877"/>
      <c r="D22" s="257" t="s">
        <v>382</v>
      </c>
      <c r="E22" s="29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 t="s">
        <v>106</v>
      </c>
      <c r="U22" s="28"/>
      <c r="V22" s="28" t="s">
        <v>106</v>
      </c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67"/>
      <c r="AH22" s="251">
        <f t="shared" si="0"/>
        <v>2</v>
      </c>
      <c r="AI22" s="861"/>
      <c r="AJ22" s="866"/>
      <c r="AK22" s="861"/>
      <c r="AL22" s="920"/>
    </row>
    <row r="23" spans="2:38" ht="21.75" customHeight="1" thickBot="1" x14ac:dyDescent="0.25">
      <c r="B23" s="913"/>
      <c r="C23" s="915"/>
      <c r="D23" s="258" t="s">
        <v>383</v>
      </c>
      <c r="E23" s="29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67"/>
      <c r="AH23" s="252">
        <f t="shared" si="0"/>
        <v>0</v>
      </c>
      <c r="AI23" s="853"/>
      <c r="AJ23" s="866"/>
      <c r="AK23" s="861"/>
      <c r="AL23" s="920"/>
    </row>
    <row r="24" spans="2:38" ht="22.5" customHeight="1" x14ac:dyDescent="0.2">
      <c r="B24" s="913"/>
      <c r="C24" s="914" t="s">
        <v>339</v>
      </c>
      <c r="D24" s="250" t="s">
        <v>384</v>
      </c>
      <c r="E24" s="54"/>
      <c r="F24" s="50"/>
      <c r="G24" s="50"/>
      <c r="H24" s="50"/>
      <c r="I24" s="50"/>
      <c r="J24" s="50" t="s">
        <v>106</v>
      </c>
      <c r="K24" s="50"/>
      <c r="L24" s="50" t="s">
        <v>106</v>
      </c>
      <c r="M24" s="50"/>
      <c r="N24" s="50" t="s">
        <v>106</v>
      </c>
      <c r="O24" s="50" t="s">
        <v>106</v>
      </c>
      <c r="P24" s="50"/>
      <c r="Q24" s="50" t="s">
        <v>106</v>
      </c>
      <c r="R24" s="50" t="s">
        <v>106</v>
      </c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75"/>
      <c r="AH24" s="241">
        <f t="shared" si="0"/>
        <v>6</v>
      </c>
      <c r="AI24" s="852">
        <f>SUM(AH24:AH26)</f>
        <v>12</v>
      </c>
      <c r="AJ24" s="866"/>
      <c r="AK24" s="861"/>
      <c r="AL24" s="920"/>
    </row>
    <row r="25" spans="2:38" ht="20.25" customHeight="1" x14ac:dyDescent="0.2">
      <c r="B25" s="913"/>
      <c r="C25" s="877"/>
      <c r="D25" s="250" t="s">
        <v>385</v>
      </c>
      <c r="E25" s="61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 t="s">
        <v>106</v>
      </c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77"/>
      <c r="AH25" s="251">
        <f t="shared" si="0"/>
        <v>1</v>
      </c>
      <c r="AI25" s="861"/>
      <c r="AJ25" s="866"/>
      <c r="AK25" s="861"/>
      <c r="AL25" s="920"/>
    </row>
    <row r="26" spans="2:38" ht="20.25" customHeight="1" thickBot="1" x14ac:dyDescent="0.25">
      <c r="B26" s="913"/>
      <c r="C26" s="877"/>
      <c r="D26" s="259" t="s">
        <v>436</v>
      </c>
      <c r="E26" s="61" t="s">
        <v>106</v>
      </c>
      <c r="F26" s="28"/>
      <c r="G26" s="28" t="s">
        <v>106</v>
      </c>
      <c r="H26" s="28" t="s">
        <v>106</v>
      </c>
      <c r="I26" s="28" t="s">
        <v>100</v>
      </c>
      <c r="J26" s="28"/>
      <c r="K26" s="28"/>
      <c r="L26" s="28"/>
      <c r="M26" s="28" t="s">
        <v>106</v>
      </c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77"/>
      <c r="AH26" s="251">
        <f t="shared" si="0"/>
        <v>5</v>
      </c>
      <c r="AI26" s="861"/>
      <c r="AJ26" s="866"/>
      <c r="AK26" s="861"/>
      <c r="AL26" s="920"/>
    </row>
    <row r="27" spans="2:38" ht="21.75" customHeight="1" x14ac:dyDescent="0.2">
      <c r="B27" s="878" t="s">
        <v>420</v>
      </c>
      <c r="C27" s="903" t="s">
        <v>349</v>
      </c>
      <c r="D27" s="240" t="s">
        <v>386</v>
      </c>
      <c r="E27" s="71" t="s">
        <v>106</v>
      </c>
      <c r="F27" s="55"/>
      <c r="G27" s="55" t="s">
        <v>106</v>
      </c>
      <c r="H27" s="55" t="s">
        <v>106</v>
      </c>
      <c r="I27" s="55"/>
      <c r="J27" s="55" t="s">
        <v>106</v>
      </c>
      <c r="K27" s="55" t="s">
        <v>106</v>
      </c>
      <c r="L27" s="55" t="s">
        <v>106</v>
      </c>
      <c r="M27" s="55"/>
      <c r="N27" s="55"/>
      <c r="O27" s="55" t="s">
        <v>106</v>
      </c>
      <c r="P27" s="55" t="s">
        <v>106</v>
      </c>
      <c r="Q27" s="55"/>
      <c r="R27" s="55" t="s">
        <v>106</v>
      </c>
      <c r="S27" s="55"/>
      <c r="T27" s="55"/>
      <c r="U27" s="55" t="s">
        <v>106</v>
      </c>
      <c r="V27" s="55" t="s">
        <v>106</v>
      </c>
      <c r="W27" s="55"/>
      <c r="X27" s="55"/>
      <c r="Y27" s="50"/>
      <c r="Z27" s="50"/>
      <c r="AA27" s="50"/>
      <c r="AB27" s="50"/>
      <c r="AC27" s="50"/>
      <c r="AD27" s="50"/>
      <c r="AE27" s="50"/>
      <c r="AF27" s="50"/>
      <c r="AG27" s="75"/>
      <c r="AH27" s="241">
        <f t="shared" si="0"/>
        <v>11</v>
      </c>
      <c r="AI27" s="852">
        <f>SUM(AH27:AH29)</f>
        <v>16</v>
      </c>
      <c r="AJ27" s="862">
        <f>SUM(AI27:AI31)</f>
        <v>17</v>
      </c>
      <c r="AK27" s="861"/>
      <c r="AL27" s="920"/>
    </row>
    <row r="28" spans="2:38" ht="25.5" customHeight="1" x14ac:dyDescent="0.2">
      <c r="B28" s="876"/>
      <c r="C28" s="877"/>
      <c r="D28" s="260" t="s">
        <v>387</v>
      </c>
      <c r="E28" s="37"/>
      <c r="F28" s="30" t="s">
        <v>106</v>
      </c>
      <c r="G28" s="30"/>
      <c r="H28" s="30"/>
      <c r="I28" s="30" t="s">
        <v>100</v>
      </c>
      <c r="J28" s="30"/>
      <c r="K28" s="30"/>
      <c r="L28" s="30"/>
      <c r="M28" s="30" t="s">
        <v>106</v>
      </c>
      <c r="N28" s="30"/>
      <c r="O28" s="30"/>
      <c r="P28" s="30"/>
      <c r="Q28" s="30" t="s">
        <v>106</v>
      </c>
      <c r="R28" s="30"/>
      <c r="S28" s="30" t="s">
        <v>106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76"/>
      <c r="AH28" s="251">
        <f t="shared" si="0"/>
        <v>5</v>
      </c>
      <c r="AI28" s="861"/>
      <c r="AJ28" s="863"/>
      <c r="AK28" s="861"/>
      <c r="AL28" s="920"/>
    </row>
    <row r="29" spans="2:38" ht="27.75" customHeight="1" thickBot="1" x14ac:dyDescent="0.25">
      <c r="B29" s="876"/>
      <c r="C29" s="895"/>
      <c r="D29" s="243" t="s">
        <v>388</v>
      </c>
      <c r="E29" s="72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74"/>
      <c r="AH29" s="252">
        <f t="shared" si="0"/>
        <v>0</v>
      </c>
      <c r="AI29" s="853"/>
      <c r="AJ29" s="863"/>
      <c r="AK29" s="861"/>
      <c r="AL29" s="920"/>
    </row>
    <row r="30" spans="2:38" ht="39" customHeight="1" x14ac:dyDescent="0.2">
      <c r="B30" s="876"/>
      <c r="C30" s="903" t="s">
        <v>350</v>
      </c>
      <c r="D30" s="260" t="s">
        <v>389</v>
      </c>
      <c r="E30" s="71"/>
      <c r="F30" s="55"/>
      <c r="G30" s="55"/>
      <c r="H30" s="55"/>
      <c r="I30" s="55"/>
      <c r="J30" s="55"/>
      <c r="K30" s="55" t="s">
        <v>106</v>
      </c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73"/>
      <c r="AH30" s="241">
        <f t="shared" si="0"/>
        <v>1</v>
      </c>
      <c r="AI30" s="852">
        <f>SUM(AH30:AH31)</f>
        <v>1</v>
      </c>
      <c r="AJ30" s="863"/>
      <c r="AK30" s="861"/>
      <c r="AL30" s="920"/>
    </row>
    <row r="31" spans="2:38" ht="39.75" customHeight="1" thickBot="1" x14ac:dyDescent="0.25">
      <c r="B31" s="879"/>
      <c r="C31" s="895"/>
      <c r="D31" s="243" t="s">
        <v>390</v>
      </c>
      <c r="E31" s="72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74"/>
      <c r="AH31" s="267">
        <f t="shared" si="0"/>
        <v>0</v>
      </c>
      <c r="AI31" s="853"/>
      <c r="AJ31" s="864"/>
      <c r="AK31" s="861"/>
      <c r="AL31" s="920"/>
    </row>
    <row r="32" spans="2:38" ht="24.75" customHeight="1" x14ac:dyDescent="0.2">
      <c r="B32" s="878" t="s">
        <v>341</v>
      </c>
      <c r="C32" s="904" t="s">
        <v>351</v>
      </c>
      <c r="D32" s="905"/>
      <c r="E32" s="71" t="s">
        <v>106</v>
      </c>
      <c r="F32" s="55" t="s">
        <v>106</v>
      </c>
      <c r="G32" s="55" t="s">
        <v>106</v>
      </c>
      <c r="H32" s="55" t="s">
        <v>106</v>
      </c>
      <c r="I32" s="55" t="s">
        <v>100</v>
      </c>
      <c r="J32" s="55" t="s">
        <v>106</v>
      </c>
      <c r="K32" s="55" t="s">
        <v>106</v>
      </c>
      <c r="L32" s="55" t="s">
        <v>106</v>
      </c>
      <c r="M32" s="55" t="s">
        <v>106</v>
      </c>
      <c r="N32" s="55" t="s">
        <v>106</v>
      </c>
      <c r="O32" s="55" t="s">
        <v>106</v>
      </c>
      <c r="P32" s="55" t="s">
        <v>106</v>
      </c>
      <c r="Q32" s="55" t="s">
        <v>106</v>
      </c>
      <c r="R32" s="55" t="s">
        <v>106</v>
      </c>
      <c r="S32" s="55" t="s">
        <v>106</v>
      </c>
      <c r="T32" s="55" t="s">
        <v>106</v>
      </c>
      <c r="U32" s="55" t="s">
        <v>106</v>
      </c>
      <c r="V32" s="55" t="s">
        <v>106</v>
      </c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73"/>
      <c r="AH32" s="241">
        <f t="shared" si="0"/>
        <v>18</v>
      </c>
      <c r="AI32" s="852">
        <f>SUM(AH32:AH33)</f>
        <v>18</v>
      </c>
      <c r="AJ32" s="862">
        <f>SUM(AI32:AI33)</f>
        <v>18</v>
      </c>
      <c r="AK32" s="861"/>
      <c r="AL32" s="920"/>
    </row>
    <row r="33" spans="2:38" ht="27" customHeight="1" thickBot="1" x14ac:dyDescent="0.25">
      <c r="B33" s="879"/>
      <c r="C33" s="906" t="s">
        <v>352</v>
      </c>
      <c r="D33" s="907"/>
      <c r="E33" s="182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4"/>
      <c r="AH33" s="267">
        <f t="shared" si="0"/>
        <v>0</v>
      </c>
      <c r="AI33" s="853"/>
      <c r="AJ33" s="863"/>
      <c r="AK33" s="861"/>
      <c r="AL33" s="920"/>
    </row>
    <row r="34" spans="2:38" ht="36" customHeight="1" x14ac:dyDescent="0.2">
      <c r="B34" s="763" t="s">
        <v>494</v>
      </c>
      <c r="C34" s="904" t="s">
        <v>353</v>
      </c>
      <c r="D34" s="905"/>
      <c r="E34" s="71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64"/>
      <c r="AH34" s="241">
        <f t="shared" si="0"/>
        <v>0</v>
      </c>
      <c r="AI34" s="852">
        <f>SUM(AH34:AH35)</f>
        <v>0</v>
      </c>
      <c r="AJ34" s="862">
        <f>SUM(AI34:AI35)</f>
        <v>0</v>
      </c>
      <c r="AK34" s="861"/>
      <c r="AL34" s="920"/>
    </row>
    <row r="35" spans="2:38" ht="29.25" customHeight="1" thickBot="1" x14ac:dyDescent="0.25">
      <c r="B35" s="755"/>
      <c r="C35" s="881" t="s">
        <v>354</v>
      </c>
      <c r="D35" s="922"/>
      <c r="E35" s="182"/>
      <c r="F35" s="183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83"/>
      <c r="Z35" s="183"/>
      <c r="AA35" s="183"/>
      <c r="AB35" s="183"/>
      <c r="AC35" s="183"/>
      <c r="AD35" s="183"/>
      <c r="AE35" s="183"/>
      <c r="AF35" s="183"/>
      <c r="AG35" s="184"/>
      <c r="AH35" s="267">
        <f t="shared" si="0"/>
        <v>0</v>
      </c>
      <c r="AI35" s="853"/>
      <c r="AJ35" s="863"/>
      <c r="AK35" s="861"/>
      <c r="AL35" s="920"/>
    </row>
    <row r="36" spans="2:38" ht="27" customHeight="1" x14ac:dyDescent="0.2">
      <c r="B36" s="878" t="s">
        <v>342</v>
      </c>
      <c r="C36" s="891" t="s">
        <v>355</v>
      </c>
      <c r="D36" s="892"/>
      <c r="E36" s="120" t="s">
        <v>106</v>
      </c>
      <c r="F36" s="55" t="s">
        <v>106</v>
      </c>
      <c r="G36" s="55" t="s">
        <v>106</v>
      </c>
      <c r="H36" s="55" t="s">
        <v>106</v>
      </c>
      <c r="I36" s="55" t="s">
        <v>100</v>
      </c>
      <c r="J36" s="55" t="s">
        <v>106</v>
      </c>
      <c r="K36" s="55" t="s">
        <v>106</v>
      </c>
      <c r="L36" s="55" t="s">
        <v>106</v>
      </c>
      <c r="M36" s="55" t="s">
        <v>106</v>
      </c>
      <c r="N36" s="55" t="s">
        <v>106</v>
      </c>
      <c r="O36" s="55"/>
      <c r="P36" s="55" t="s">
        <v>106</v>
      </c>
      <c r="Q36" s="55"/>
      <c r="R36" s="55" t="s">
        <v>106</v>
      </c>
      <c r="S36" s="55"/>
      <c r="T36" s="55" t="s">
        <v>106</v>
      </c>
      <c r="U36" s="55" t="s">
        <v>106</v>
      </c>
      <c r="V36" s="55" t="s">
        <v>106</v>
      </c>
      <c r="W36" s="55"/>
      <c r="X36" s="55"/>
      <c r="Y36" s="50"/>
      <c r="Z36" s="50"/>
      <c r="AA36" s="50"/>
      <c r="AB36" s="50"/>
      <c r="AC36" s="50"/>
      <c r="AD36" s="50"/>
      <c r="AE36" s="50"/>
      <c r="AF36" s="50"/>
      <c r="AG36" s="62"/>
      <c r="AH36" s="241">
        <f t="shared" si="0"/>
        <v>15</v>
      </c>
      <c r="AI36" s="852">
        <f>SUM(AH36:AH37)</f>
        <v>18</v>
      </c>
      <c r="AJ36" s="862">
        <f>SUM(AI36)</f>
        <v>18</v>
      </c>
      <c r="AK36" s="861"/>
      <c r="AL36" s="920"/>
    </row>
    <row r="37" spans="2:38" ht="30.75" customHeight="1" thickBot="1" x14ac:dyDescent="0.25">
      <c r="B37" s="879"/>
      <c r="C37" s="893" t="s">
        <v>356</v>
      </c>
      <c r="D37" s="894"/>
      <c r="E37" s="121"/>
      <c r="F37" s="57"/>
      <c r="G37" s="57"/>
      <c r="H37" s="57"/>
      <c r="I37" s="57"/>
      <c r="J37" s="57"/>
      <c r="K37" s="57"/>
      <c r="L37" s="57"/>
      <c r="M37" s="57"/>
      <c r="N37" s="57"/>
      <c r="O37" s="57" t="s">
        <v>106</v>
      </c>
      <c r="P37" s="57"/>
      <c r="Q37" s="57" t="s">
        <v>106</v>
      </c>
      <c r="R37" s="57"/>
      <c r="S37" s="57" t="s">
        <v>106</v>
      </c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65"/>
      <c r="AH37" s="252">
        <f t="shared" si="0"/>
        <v>3</v>
      </c>
      <c r="AI37" s="853"/>
      <c r="AJ37" s="864"/>
      <c r="AK37" s="853"/>
      <c r="AL37" s="920"/>
    </row>
    <row r="38" spans="2:38" ht="20.25" customHeight="1" thickBot="1" x14ac:dyDescent="0.25">
      <c r="B38" s="854" t="s">
        <v>134</v>
      </c>
      <c r="C38" s="855"/>
      <c r="D38" s="855"/>
      <c r="E38" s="637">
        <f>COUNTA(E5:E37)</f>
        <v>5</v>
      </c>
      <c r="F38" s="638">
        <f t="shared" ref="F38:AG38" si="1">COUNTA(F5:F37)</f>
        <v>5</v>
      </c>
      <c r="G38" s="638">
        <f t="shared" si="1"/>
        <v>5</v>
      </c>
      <c r="H38" s="638">
        <f t="shared" si="1"/>
        <v>5</v>
      </c>
      <c r="I38" s="638">
        <f t="shared" si="1"/>
        <v>5</v>
      </c>
      <c r="J38" s="638">
        <f>COUNTA(J5:J37)</f>
        <v>5</v>
      </c>
      <c r="K38" s="638">
        <f t="shared" si="1"/>
        <v>5</v>
      </c>
      <c r="L38" s="638">
        <f t="shared" si="1"/>
        <v>5</v>
      </c>
      <c r="M38" s="638">
        <f t="shared" si="1"/>
        <v>5</v>
      </c>
      <c r="N38" s="638">
        <f t="shared" si="1"/>
        <v>4</v>
      </c>
      <c r="O38" s="638">
        <f t="shared" si="1"/>
        <v>5</v>
      </c>
      <c r="P38" s="638">
        <f t="shared" si="1"/>
        <v>5</v>
      </c>
      <c r="Q38" s="638">
        <f t="shared" si="1"/>
        <v>5</v>
      </c>
      <c r="R38" s="638">
        <f t="shared" si="1"/>
        <v>5</v>
      </c>
      <c r="S38" s="638">
        <f t="shared" si="1"/>
        <v>5</v>
      </c>
      <c r="T38" s="638">
        <f t="shared" si="1"/>
        <v>4</v>
      </c>
      <c r="U38" s="638">
        <f t="shared" si="1"/>
        <v>5</v>
      </c>
      <c r="V38" s="638">
        <f t="shared" si="1"/>
        <v>5</v>
      </c>
      <c r="W38" s="638">
        <f t="shared" si="1"/>
        <v>0</v>
      </c>
      <c r="X38" s="638">
        <f t="shared" si="1"/>
        <v>0</v>
      </c>
      <c r="Y38" s="638">
        <f t="shared" si="1"/>
        <v>0</v>
      </c>
      <c r="Z38" s="638">
        <f t="shared" si="1"/>
        <v>0</v>
      </c>
      <c r="AA38" s="638">
        <f t="shared" si="1"/>
        <v>0</v>
      </c>
      <c r="AB38" s="638">
        <f t="shared" si="1"/>
        <v>0</v>
      </c>
      <c r="AC38" s="638">
        <f t="shared" si="1"/>
        <v>0</v>
      </c>
      <c r="AD38" s="638">
        <f t="shared" si="1"/>
        <v>0</v>
      </c>
      <c r="AE38" s="638">
        <f t="shared" si="1"/>
        <v>0</v>
      </c>
      <c r="AF38" s="638">
        <f t="shared" si="1"/>
        <v>0</v>
      </c>
      <c r="AG38" s="639">
        <f t="shared" si="1"/>
        <v>0</v>
      </c>
      <c r="AH38" s="900">
        <f>SUM(E38:AG38)</f>
        <v>88</v>
      </c>
      <c r="AI38" s="901"/>
      <c r="AJ38" s="901"/>
      <c r="AK38" s="902"/>
      <c r="AL38" s="920"/>
    </row>
    <row r="39" spans="2:38" ht="29.25" customHeight="1" thickBot="1" x14ac:dyDescent="0.25">
      <c r="B39" s="871" t="s">
        <v>514</v>
      </c>
      <c r="C39" s="872"/>
      <c r="D39" s="872"/>
      <c r="E39" s="887"/>
      <c r="F39" s="887"/>
      <c r="G39" s="887"/>
      <c r="H39" s="887"/>
      <c r="I39" s="887"/>
      <c r="J39" s="887"/>
      <c r="K39" s="887"/>
      <c r="L39" s="887"/>
      <c r="M39" s="887"/>
      <c r="N39" s="887"/>
      <c r="O39" s="887"/>
      <c r="P39" s="887"/>
      <c r="Q39" s="887"/>
      <c r="R39" s="887"/>
      <c r="S39" s="887"/>
      <c r="T39" s="887"/>
      <c r="U39" s="887"/>
      <c r="V39" s="887"/>
      <c r="W39" s="887"/>
      <c r="X39" s="887"/>
      <c r="Y39" s="887"/>
      <c r="Z39" s="887"/>
      <c r="AA39" s="887"/>
      <c r="AB39" s="887"/>
      <c r="AC39" s="887"/>
      <c r="AD39" s="887"/>
      <c r="AE39" s="887"/>
      <c r="AF39" s="887"/>
      <c r="AG39" s="887"/>
      <c r="AH39" s="122" t="s">
        <v>189</v>
      </c>
      <c r="AI39" s="122" t="s">
        <v>191</v>
      </c>
      <c r="AJ39" s="261" t="s">
        <v>121</v>
      </c>
      <c r="AK39" s="262" t="s">
        <v>122</v>
      </c>
      <c r="AL39" s="920"/>
    </row>
    <row r="40" spans="2:38" ht="36.75" customHeight="1" thickBot="1" x14ac:dyDescent="0.25">
      <c r="B40" s="876" t="s">
        <v>343</v>
      </c>
      <c r="C40" s="263" t="s">
        <v>357</v>
      </c>
      <c r="D40" s="704" t="s">
        <v>422</v>
      </c>
      <c r="E40" s="79"/>
      <c r="F40" s="60"/>
      <c r="G40" s="60" t="s">
        <v>106</v>
      </c>
      <c r="H40" s="60"/>
      <c r="I40" s="60"/>
      <c r="J40" s="60" t="s">
        <v>106</v>
      </c>
      <c r="K40" s="60" t="s">
        <v>106</v>
      </c>
      <c r="L40" s="60" t="s">
        <v>106</v>
      </c>
      <c r="M40" s="60"/>
      <c r="N40" s="60" t="s">
        <v>106</v>
      </c>
      <c r="O40" s="60"/>
      <c r="P40" s="60"/>
      <c r="Q40" s="60" t="s">
        <v>106</v>
      </c>
      <c r="R40" s="60"/>
      <c r="S40" s="60" t="s">
        <v>106</v>
      </c>
      <c r="T40" s="60"/>
      <c r="U40" s="60" t="s">
        <v>106</v>
      </c>
      <c r="V40" s="60"/>
      <c r="W40" s="60"/>
      <c r="X40" s="60"/>
      <c r="Y40" s="59"/>
      <c r="Z40" s="59"/>
      <c r="AA40" s="59"/>
      <c r="AB40" s="80"/>
      <c r="AC40" s="59"/>
      <c r="AD40" s="80"/>
      <c r="AE40" s="80"/>
      <c r="AF40" s="80"/>
      <c r="AG40" s="59"/>
      <c r="AH40" s="254">
        <f>COUNTA(E40:AG40)</f>
        <v>8</v>
      </c>
      <c r="AI40" s="264">
        <f>SUM(AH40)</f>
        <v>8</v>
      </c>
      <c r="AJ40" s="923">
        <f>SUM(AI40:AI43)</f>
        <v>18</v>
      </c>
      <c r="AK40" s="873">
        <f>SUM(AJ40:AJ48)</f>
        <v>33</v>
      </c>
      <c r="AL40" s="920"/>
    </row>
    <row r="41" spans="2:38" ht="21" customHeight="1" x14ac:dyDescent="0.2">
      <c r="B41" s="876"/>
      <c r="C41" s="877" t="s">
        <v>358</v>
      </c>
      <c r="D41" s="265" t="s">
        <v>392</v>
      </c>
      <c r="E41" s="71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64"/>
      <c r="AH41" s="266">
        <f t="shared" ref="AH41:AH48" si="2">COUNTA(E41:AG41)</f>
        <v>0</v>
      </c>
      <c r="AI41" s="852">
        <f>SUM(AH41:AH43)</f>
        <v>10</v>
      </c>
      <c r="AJ41" s="924"/>
      <c r="AK41" s="874"/>
      <c r="AL41" s="920"/>
    </row>
    <row r="42" spans="2:38" ht="19.5" customHeight="1" x14ac:dyDescent="0.2">
      <c r="B42" s="876"/>
      <c r="C42" s="877"/>
      <c r="D42" s="268" t="s">
        <v>393</v>
      </c>
      <c r="E42" s="37" t="s">
        <v>106</v>
      </c>
      <c r="F42" s="30" t="s">
        <v>106</v>
      </c>
      <c r="G42" s="30"/>
      <c r="H42" s="30" t="s">
        <v>106</v>
      </c>
      <c r="I42" s="30" t="s">
        <v>100</v>
      </c>
      <c r="J42" s="30"/>
      <c r="K42" s="30"/>
      <c r="L42" s="30"/>
      <c r="M42" s="30" t="s">
        <v>106</v>
      </c>
      <c r="N42" s="30"/>
      <c r="O42" s="30"/>
      <c r="P42" s="30"/>
      <c r="Q42" s="30"/>
      <c r="R42" s="30" t="s">
        <v>106</v>
      </c>
      <c r="S42" s="30"/>
      <c r="T42" s="30" t="s">
        <v>106</v>
      </c>
      <c r="U42" s="30"/>
      <c r="V42" s="30" t="s">
        <v>106</v>
      </c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69"/>
      <c r="AH42" s="269">
        <f t="shared" si="2"/>
        <v>8</v>
      </c>
      <c r="AI42" s="861"/>
      <c r="AJ42" s="924"/>
      <c r="AK42" s="874"/>
      <c r="AL42" s="920"/>
    </row>
    <row r="43" spans="2:38" ht="21.75" customHeight="1" thickBot="1" x14ac:dyDescent="0.25">
      <c r="B43" s="876"/>
      <c r="C43" s="877"/>
      <c r="D43" s="268" t="s">
        <v>465</v>
      </c>
      <c r="E43" s="37"/>
      <c r="F43" s="30"/>
      <c r="G43" s="30"/>
      <c r="H43" s="30"/>
      <c r="I43" s="30"/>
      <c r="J43" s="30"/>
      <c r="K43" s="30"/>
      <c r="L43" s="30"/>
      <c r="M43" s="30"/>
      <c r="N43" s="30"/>
      <c r="O43" s="30" t="s">
        <v>106</v>
      </c>
      <c r="P43" s="30" t="s">
        <v>106</v>
      </c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69"/>
      <c r="AH43" s="269">
        <f t="shared" si="2"/>
        <v>2</v>
      </c>
      <c r="AI43" s="861"/>
      <c r="AJ43" s="924"/>
      <c r="AK43" s="874"/>
      <c r="AL43" s="920"/>
    </row>
    <row r="44" spans="2:38" ht="37.5" customHeight="1" x14ac:dyDescent="0.2">
      <c r="B44" s="878" t="s">
        <v>485</v>
      </c>
      <c r="C44" s="903" t="s">
        <v>359</v>
      </c>
      <c r="D44" s="240" t="s">
        <v>395</v>
      </c>
      <c r="E44" s="71" t="s">
        <v>106</v>
      </c>
      <c r="F44" s="55"/>
      <c r="G44" s="55" t="s">
        <v>106</v>
      </c>
      <c r="H44" s="55" t="s">
        <v>106</v>
      </c>
      <c r="I44" s="55"/>
      <c r="J44" s="55"/>
      <c r="K44" s="55"/>
      <c r="L44" s="55"/>
      <c r="M44" s="55"/>
      <c r="N44" s="55"/>
      <c r="O44" s="55"/>
      <c r="P44" s="55" t="s">
        <v>106</v>
      </c>
      <c r="Q44" s="55"/>
      <c r="R44" s="55" t="s">
        <v>106</v>
      </c>
      <c r="S44" s="55" t="s">
        <v>106</v>
      </c>
      <c r="T44" s="55" t="s">
        <v>106</v>
      </c>
      <c r="U44" s="55"/>
      <c r="V44" s="55" t="s">
        <v>106</v>
      </c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64"/>
      <c r="AH44" s="266">
        <f t="shared" si="2"/>
        <v>8</v>
      </c>
      <c r="AI44" s="852">
        <f>SUM(AH44:AH46)</f>
        <v>15</v>
      </c>
      <c r="AJ44" s="862">
        <f>SUM(AI44)</f>
        <v>15</v>
      </c>
      <c r="AK44" s="874"/>
      <c r="AL44" s="920"/>
    </row>
    <row r="45" spans="2:38" ht="36.75" customHeight="1" x14ac:dyDescent="0.2">
      <c r="B45" s="876"/>
      <c r="C45" s="877"/>
      <c r="D45" s="270" t="s">
        <v>396</v>
      </c>
      <c r="E45" s="3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69"/>
      <c r="AH45" s="269">
        <f t="shared" si="2"/>
        <v>0</v>
      </c>
      <c r="AI45" s="861"/>
      <c r="AJ45" s="863"/>
      <c r="AK45" s="874"/>
      <c r="AL45" s="920"/>
    </row>
    <row r="46" spans="2:38" ht="28.5" customHeight="1" thickBot="1" x14ac:dyDescent="0.25">
      <c r="B46" s="879"/>
      <c r="C46" s="895"/>
      <c r="D46" s="243" t="s">
        <v>423</v>
      </c>
      <c r="E46" s="72"/>
      <c r="F46" s="57" t="s">
        <v>106</v>
      </c>
      <c r="G46" s="57"/>
      <c r="H46" s="57"/>
      <c r="I46" s="57"/>
      <c r="J46" s="57"/>
      <c r="K46" s="57" t="s">
        <v>106</v>
      </c>
      <c r="L46" s="57" t="s">
        <v>106</v>
      </c>
      <c r="M46" s="57" t="s">
        <v>106</v>
      </c>
      <c r="N46" s="57" t="s">
        <v>106</v>
      </c>
      <c r="O46" s="57" t="s">
        <v>106</v>
      </c>
      <c r="P46" s="57"/>
      <c r="Q46" s="57" t="s">
        <v>106</v>
      </c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65"/>
      <c r="AH46" s="271">
        <f t="shared" si="2"/>
        <v>7</v>
      </c>
      <c r="AI46" s="853"/>
      <c r="AJ46" s="864"/>
      <c r="AK46" s="874"/>
      <c r="AL46" s="920"/>
    </row>
    <row r="47" spans="2:38" ht="39.75" customHeight="1" x14ac:dyDescent="0.2">
      <c r="B47" s="876" t="s">
        <v>486</v>
      </c>
      <c r="C47" s="762" t="s">
        <v>360</v>
      </c>
      <c r="D47" s="265" t="s">
        <v>459</v>
      </c>
      <c r="E47" s="119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81"/>
      <c r="AH47" s="266">
        <f t="shared" si="2"/>
        <v>0</v>
      </c>
      <c r="AI47" s="861">
        <f>SUM(AH47:AH48)</f>
        <v>0</v>
      </c>
      <c r="AJ47" s="865">
        <f>SUM(AI47)</f>
        <v>0</v>
      </c>
      <c r="AK47" s="874"/>
      <c r="AL47" s="920"/>
    </row>
    <row r="48" spans="2:38" ht="48.75" customHeight="1" thickBot="1" x14ac:dyDescent="0.25">
      <c r="B48" s="879"/>
      <c r="C48" s="766"/>
      <c r="D48" s="272" t="s">
        <v>440</v>
      </c>
      <c r="E48" s="158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70"/>
      <c r="AH48" s="271">
        <f t="shared" si="2"/>
        <v>0</v>
      </c>
      <c r="AI48" s="853"/>
      <c r="AJ48" s="867"/>
      <c r="AK48" s="875"/>
      <c r="AL48" s="920"/>
    </row>
    <row r="49" spans="1:38" ht="21" customHeight="1" thickBot="1" x14ac:dyDescent="0.25">
      <c r="B49" s="854" t="s">
        <v>134</v>
      </c>
      <c r="C49" s="855"/>
      <c r="D49" s="855"/>
      <c r="E49" s="634">
        <f t="shared" ref="E49:AG49" si="3">COUNTA(E40:E48)</f>
        <v>2</v>
      </c>
      <c r="F49" s="635">
        <f t="shared" si="3"/>
        <v>2</v>
      </c>
      <c r="G49" s="635">
        <f t="shared" si="3"/>
        <v>2</v>
      </c>
      <c r="H49" s="635">
        <f t="shared" si="3"/>
        <v>2</v>
      </c>
      <c r="I49" s="635">
        <f t="shared" si="3"/>
        <v>1</v>
      </c>
      <c r="J49" s="635">
        <f t="shared" si="3"/>
        <v>1</v>
      </c>
      <c r="K49" s="635">
        <f t="shared" si="3"/>
        <v>2</v>
      </c>
      <c r="L49" s="635">
        <f t="shared" si="3"/>
        <v>2</v>
      </c>
      <c r="M49" s="635">
        <f t="shared" si="3"/>
        <v>2</v>
      </c>
      <c r="N49" s="635">
        <f t="shared" si="3"/>
        <v>2</v>
      </c>
      <c r="O49" s="635">
        <f t="shared" si="3"/>
        <v>2</v>
      </c>
      <c r="P49" s="635">
        <f t="shared" si="3"/>
        <v>2</v>
      </c>
      <c r="Q49" s="635">
        <f t="shared" si="3"/>
        <v>2</v>
      </c>
      <c r="R49" s="635">
        <f t="shared" si="3"/>
        <v>2</v>
      </c>
      <c r="S49" s="635">
        <f t="shared" si="3"/>
        <v>2</v>
      </c>
      <c r="T49" s="635">
        <f t="shared" si="3"/>
        <v>2</v>
      </c>
      <c r="U49" s="635">
        <f t="shared" si="3"/>
        <v>1</v>
      </c>
      <c r="V49" s="635">
        <f t="shared" si="3"/>
        <v>2</v>
      </c>
      <c r="W49" s="635">
        <f t="shared" si="3"/>
        <v>0</v>
      </c>
      <c r="X49" s="635">
        <f t="shared" si="3"/>
        <v>0</v>
      </c>
      <c r="Y49" s="635">
        <f t="shared" si="3"/>
        <v>0</v>
      </c>
      <c r="Z49" s="635">
        <f t="shared" si="3"/>
        <v>0</v>
      </c>
      <c r="AA49" s="635">
        <f t="shared" si="3"/>
        <v>0</v>
      </c>
      <c r="AB49" s="635">
        <f t="shared" si="3"/>
        <v>0</v>
      </c>
      <c r="AC49" s="635">
        <f t="shared" si="3"/>
        <v>0</v>
      </c>
      <c r="AD49" s="635">
        <f t="shared" si="3"/>
        <v>0</v>
      </c>
      <c r="AE49" s="635">
        <f t="shared" si="3"/>
        <v>0</v>
      </c>
      <c r="AF49" s="635">
        <f t="shared" si="3"/>
        <v>0</v>
      </c>
      <c r="AG49" s="636">
        <f t="shared" si="3"/>
        <v>0</v>
      </c>
      <c r="AH49" s="856">
        <f>SUM(E49:AG49)</f>
        <v>33</v>
      </c>
      <c r="AI49" s="857"/>
      <c r="AJ49" s="857"/>
      <c r="AK49" s="858"/>
      <c r="AL49" s="920"/>
    </row>
    <row r="50" spans="1:38" ht="33.75" customHeight="1" thickBot="1" x14ac:dyDescent="0.25">
      <c r="B50" s="871" t="s">
        <v>499</v>
      </c>
      <c r="C50" s="872"/>
      <c r="D50" s="872"/>
      <c r="E50" s="887"/>
      <c r="F50" s="887"/>
      <c r="G50" s="887"/>
      <c r="H50" s="887"/>
      <c r="I50" s="887"/>
      <c r="J50" s="887"/>
      <c r="K50" s="887"/>
      <c r="L50" s="887"/>
      <c r="M50" s="887"/>
      <c r="N50" s="887"/>
      <c r="O50" s="887"/>
      <c r="P50" s="887"/>
      <c r="Q50" s="887"/>
      <c r="R50" s="887"/>
      <c r="S50" s="887"/>
      <c r="T50" s="887"/>
      <c r="U50" s="887"/>
      <c r="V50" s="887"/>
      <c r="W50" s="887"/>
      <c r="X50" s="887"/>
      <c r="Y50" s="887"/>
      <c r="Z50" s="887"/>
      <c r="AA50" s="887"/>
      <c r="AB50" s="887"/>
      <c r="AC50" s="887"/>
      <c r="AD50" s="887"/>
      <c r="AE50" s="887"/>
      <c r="AF50" s="887"/>
      <c r="AG50" s="888"/>
      <c r="AH50" s="122" t="s">
        <v>189</v>
      </c>
      <c r="AI50" s="122" t="s">
        <v>191</v>
      </c>
      <c r="AJ50" s="273" t="s">
        <v>121</v>
      </c>
      <c r="AK50" s="122" t="s">
        <v>122</v>
      </c>
      <c r="AL50" s="920"/>
    </row>
    <row r="51" spans="1:38" ht="27" customHeight="1" thickBot="1" x14ac:dyDescent="0.25">
      <c r="A51" s="274"/>
      <c r="B51" s="813" t="s">
        <v>501</v>
      </c>
      <c r="C51" s="279" t="s">
        <v>361</v>
      </c>
      <c r="D51" s="276" t="s">
        <v>401</v>
      </c>
      <c r="E51" s="82"/>
      <c r="F51" s="83" t="s">
        <v>106</v>
      </c>
      <c r="G51" s="83"/>
      <c r="H51" s="83"/>
      <c r="I51" s="83"/>
      <c r="J51" s="83"/>
      <c r="K51" s="83" t="s">
        <v>106</v>
      </c>
      <c r="L51" s="83"/>
      <c r="M51" s="83"/>
      <c r="N51" s="83" t="s">
        <v>106</v>
      </c>
      <c r="O51" s="83" t="s">
        <v>106</v>
      </c>
      <c r="P51" s="83" t="s">
        <v>106</v>
      </c>
      <c r="Q51" s="83" t="s">
        <v>106</v>
      </c>
      <c r="R51" s="83"/>
      <c r="S51" s="83"/>
      <c r="T51" s="83" t="s">
        <v>106</v>
      </c>
      <c r="U51" s="83"/>
      <c r="V51" s="83" t="s">
        <v>106</v>
      </c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262">
        <f>COUNTA(E51:AG51)</f>
        <v>8</v>
      </c>
      <c r="AI51" s="277">
        <f>SUM(AH51)</f>
        <v>8</v>
      </c>
      <c r="AJ51" s="865">
        <f>SUM(AI51:AI55)</f>
        <v>11</v>
      </c>
      <c r="AK51" s="865">
        <f>SUM(AJ51)</f>
        <v>11</v>
      </c>
      <c r="AL51" s="920"/>
    </row>
    <row r="52" spans="1:38" ht="22.5" customHeight="1" x14ac:dyDescent="0.2">
      <c r="A52" s="274"/>
      <c r="B52" s="813"/>
      <c r="C52" s="897" t="s">
        <v>362</v>
      </c>
      <c r="D52" s="278" t="s">
        <v>402</v>
      </c>
      <c r="E52" s="38"/>
      <c r="F52" s="39"/>
      <c r="G52" s="39"/>
      <c r="H52" s="39"/>
      <c r="I52" s="39"/>
      <c r="J52" s="39" t="s">
        <v>106</v>
      </c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266">
        <f>COUNTA(E52:AG52)</f>
        <v>1</v>
      </c>
      <c r="AI52" s="852">
        <f>SUM(AH52:AH54)</f>
        <v>2</v>
      </c>
      <c r="AJ52" s="866"/>
      <c r="AK52" s="866"/>
      <c r="AL52" s="920"/>
    </row>
    <row r="53" spans="1:38" ht="22.5" customHeight="1" x14ac:dyDescent="0.2">
      <c r="A53" s="274"/>
      <c r="B53" s="813"/>
      <c r="C53" s="868"/>
      <c r="D53" s="280" t="s">
        <v>487</v>
      </c>
      <c r="E53" s="38"/>
      <c r="F53" s="39"/>
      <c r="G53" s="39"/>
      <c r="H53" s="39"/>
      <c r="I53" s="39"/>
      <c r="J53" s="41" t="s">
        <v>106</v>
      </c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33">
        <f t="shared" ref="AH53:AH54" si="4">COUNTA(E53:AG53)</f>
        <v>1</v>
      </c>
      <c r="AI53" s="861"/>
      <c r="AJ53" s="866"/>
      <c r="AK53" s="866"/>
      <c r="AL53" s="920"/>
    </row>
    <row r="54" spans="1:38" ht="21" customHeight="1" thickBot="1" x14ac:dyDescent="0.25">
      <c r="A54" s="274"/>
      <c r="B54" s="813"/>
      <c r="C54" s="868"/>
      <c r="D54" s="280" t="s">
        <v>404</v>
      </c>
      <c r="E54" s="40"/>
      <c r="F54" s="41"/>
      <c r="G54" s="41"/>
      <c r="H54" s="41"/>
      <c r="I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269">
        <f t="shared" si="4"/>
        <v>0</v>
      </c>
      <c r="AI54" s="861"/>
      <c r="AJ54" s="866"/>
      <c r="AK54" s="866"/>
      <c r="AL54" s="920"/>
    </row>
    <row r="55" spans="1:38" ht="30.75" customHeight="1" thickBot="1" x14ac:dyDescent="0.25">
      <c r="A55" s="274"/>
      <c r="B55" s="813"/>
      <c r="C55" s="898" t="s">
        <v>466</v>
      </c>
      <c r="D55" s="899"/>
      <c r="E55" s="165"/>
      <c r="F55" s="166"/>
      <c r="G55" s="166"/>
      <c r="H55" s="166"/>
      <c r="I55" s="166"/>
      <c r="J55" s="166" t="s">
        <v>106</v>
      </c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262">
        <f t="shared" ref="AH55" si="5">COUNTA(E55:AG55)</f>
        <v>1</v>
      </c>
      <c r="AI55" s="277">
        <f t="shared" ref="AI55" si="6">SUM(AH55)</f>
        <v>1</v>
      </c>
      <c r="AJ55" s="867"/>
      <c r="AK55" s="867"/>
      <c r="AL55" s="920"/>
    </row>
    <row r="56" spans="1:38" ht="22.5" customHeight="1" thickBot="1" x14ac:dyDescent="0.25">
      <c r="A56" s="274"/>
      <c r="B56" s="854" t="s">
        <v>134</v>
      </c>
      <c r="C56" s="855"/>
      <c r="D56" s="855"/>
      <c r="E56" s="637">
        <f t="shared" ref="E56:AG56" si="7">COUNTA(E51:E55)</f>
        <v>0</v>
      </c>
      <c r="F56" s="638">
        <f t="shared" si="7"/>
        <v>1</v>
      </c>
      <c r="G56" s="638">
        <f t="shared" si="7"/>
        <v>0</v>
      </c>
      <c r="H56" s="638">
        <f t="shared" si="7"/>
        <v>0</v>
      </c>
      <c r="I56" s="638">
        <f t="shared" si="7"/>
        <v>0</v>
      </c>
      <c r="J56" s="638">
        <f t="shared" si="7"/>
        <v>3</v>
      </c>
      <c r="K56" s="638">
        <f t="shared" si="7"/>
        <v>1</v>
      </c>
      <c r="L56" s="638">
        <f t="shared" si="7"/>
        <v>0</v>
      </c>
      <c r="M56" s="638">
        <f t="shared" si="7"/>
        <v>0</v>
      </c>
      <c r="N56" s="638">
        <f t="shared" si="7"/>
        <v>1</v>
      </c>
      <c r="O56" s="638">
        <f t="shared" si="7"/>
        <v>1</v>
      </c>
      <c r="P56" s="638">
        <f t="shared" si="7"/>
        <v>1</v>
      </c>
      <c r="Q56" s="638">
        <f t="shared" si="7"/>
        <v>1</v>
      </c>
      <c r="R56" s="638">
        <f t="shared" si="7"/>
        <v>0</v>
      </c>
      <c r="S56" s="638">
        <f t="shared" si="7"/>
        <v>0</v>
      </c>
      <c r="T56" s="638">
        <f t="shared" si="7"/>
        <v>1</v>
      </c>
      <c r="U56" s="638">
        <f t="shared" si="7"/>
        <v>0</v>
      </c>
      <c r="V56" s="638">
        <f t="shared" si="7"/>
        <v>1</v>
      </c>
      <c r="W56" s="638">
        <f t="shared" si="7"/>
        <v>0</v>
      </c>
      <c r="X56" s="638">
        <f t="shared" si="7"/>
        <v>0</v>
      </c>
      <c r="Y56" s="638">
        <f t="shared" si="7"/>
        <v>0</v>
      </c>
      <c r="Z56" s="638">
        <f t="shared" si="7"/>
        <v>0</v>
      </c>
      <c r="AA56" s="638">
        <f t="shared" si="7"/>
        <v>0</v>
      </c>
      <c r="AB56" s="638">
        <f t="shared" si="7"/>
        <v>0</v>
      </c>
      <c r="AC56" s="638">
        <f t="shared" si="7"/>
        <v>0</v>
      </c>
      <c r="AD56" s="638">
        <f t="shared" si="7"/>
        <v>0</v>
      </c>
      <c r="AE56" s="638">
        <f t="shared" si="7"/>
        <v>0</v>
      </c>
      <c r="AF56" s="638">
        <f t="shared" si="7"/>
        <v>0</v>
      </c>
      <c r="AG56" s="639">
        <f t="shared" si="7"/>
        <v>0</v>
      </c>
      <c r="AH56" s="856">
        <f>SUM(E56:AG56)</f>
        <v>11</v>
      </c>
      <c r="AI56" s="857"/>
      <c r="AJ56" s="857"/>
      <c r="AK56" s="858"/>
      <c r="AL56" s="920"/>
    </row>
    <row r="57" spans="1:38" ht="33" customHeight="1" thickBot="1" x14ac:dyDescent="0.25">
      <c r="B57" s="871" t="s">
        <v>522</v>
      </c>
      <c r="C57" s="872"/>
      <c r="D57" s="872"/>
      <c r="E57" s="887"/>
      <c r="F57" s="887"/>
      <c r="G57" s="887"/>
      <c r="H57" s="887"/>
      <c r="I57" s="887"/>
      <c r="J57" s="887"/>
      <c r="K57" s="887"/>
      <c r="L57" s="887"/>
      <c r="M57" s="887"/>
      <c r="N57" s="887"/>
      <c r="O57" s="887"/>
      <c r="P57" s="887"/>
      <c r="Q57" s="887"/>
      <c r="R57" s="887"/>
      <c r="S57" s="887"/>
      <c r="T57" s="887"/>
      <c r="U57" s="887"/>
      <c r="V57" s="887"/>
      <c r="W57" s="887"/>
      <c r="X57" s="887"/>
      <c r="Y57" s="887"/>
      <c r="Z57" s="887"/>
      <c r="AA57" s="887"/>
      <c r="AB57" s="887"/>
      <c r="AC57" s="887"/>
      <c r="AD57" s="887"/>
      <c r="AE57" s="887"/>
      <c r="AF57" s="887"/>
      <c r="AG57" s="888"/>
      <c r="AH57" s="122" t="s">
        <v>189</v>
      </c>
      <c r="AI57" s="122" t="s">
        <v>191</v>
      </c>
      <c r="AJ57" s="281" t="s">
        <v>191</v>
      </c>
      <c r="AK57" s="122" t="s">
        <v>122</v>
      </c>
      <c r="AL57" s="920"/>
    </row>
    <row r="58" spans="1:38" ht="19.5" customHeight="1" x14ac:dyDescent="0.2">
      <c r="B58" s="859" t="s">
        <v>347</v>
      </c>
      <c r="C58" s="868" t="s">
        <v>364</v>
      </c>
      <c r="D58" s="278" t="s">
        <v>405</v>
      </c>
      <c r="E58" s="86"/>
      <c r="F58" s="87"/>
      <c r="G58" s="87"/>
      <c r="H58" s="87"/>
      <c r="I58" s="87"/>
      <c r="J58" s="87" t="s">
        <v>106</v>
      </c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266">
        <f t="shared" ref="AH58:AH69" si="8">COUNTA(E58:AG58)</f>
        <v>1</v>
      </c>
      <c r="AI58" s="852">
        <f>SUM(AH58:AH60)</f>
        <v>4</v>
      </c>
      <c r="AJ58" s="865">
        <f>SUM(AI58:AI69)</f>
        <v>9</v>
      </c>
      <c r="AK58" s="865">
        <f>SUM(AJ58)</f>
        <v>9</v>
      </c>
      <c r="AL58" s="920"/>
    </row>
    <row r="59" spans="1:38" ht="19.5" customHeight="1" x14ac:dyDescent="0.2">
      <c r="B59" s="859"/>
      <c r="C59" s="877"/>
      <c r="D59" s="282" t="s">
        <v>406</v>
      </c>
      <c r="E59" s="88"/>
      <c r="F59" s="41"/>
      <c r="G59" s="41"/>
      <c r="H59" s="41"/>
      <c r="I59" s="41" t="s">
        <v>100</v>
      </c>
      <c r="J59" s="41"/>
      <c r="K59" s="41"/>
      <c r="L59" s="41"/>
      <c r="M59" s="41" t="s">
        <v>106</v>
      </c>
      <c r="N59" s="41"/>
      <c r="O59" s="41"/>
      <c r="P59" s="41"/>
      <c r="Q59" s="41" t="s">
        <v>106</v>
      </c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269">
        <f t="shared" si="8"/>
        <v>3</v>
      </c>
      <c r="AI59" s="861"/>
      <c r="AJ59" s="866"/>
      <c r="AK59" s="866"/>
      <c r="AL59" s="920"/>
    </row>
    <row r="60" spans="1:38" ht="18" customHeight="1" thickBot="1" x14ac:dyDescent="0.25">
      <c r="B60" s="859"/>
      <c r="C60" s="895"/>
      <c r="D60" s="283" t="s">
        <v>407</v>
      </c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271">
        <f t="shared" si="8"/>
        <v>0</v>
      </c>
      <c r="AI60" s="853"/>
      <c r="AJ60" s="866"/>
      <c r="AK60" s="866"/>
      <c r="AL60" s="920"/>
    </row>
    <row r="61" spans="1:38" ht="37.5" customHeight="1" thickBot="1" x14ac:dyDescent="0.25">
      <c r="B61" s="859"/>
      <c r="C61" s="288" t="s">
        <v>426</v>
      </c>
      <c r="D61" s="289" t="s">
        <v>409</v>
      </c>
      <c r="E61" s="86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266">
        <f>COUNTA(E61:AG61)</f>
        <v>0</v>
      </c>
      <c r="AI61" s="328">
        <f>SUM(AH61:AH61)</f>
        <v>0</v>
      </c>
      <c r="AJ61" s="866"/>
      <c r="AK61" s="866"/>
      <c r="AL61" s="920"/>
    </row>
    <row r="62" spans="1:38" ht="24" customHeight="1" x14ac:dyDescent="0.2">
      <c r="B62" s="859"/>
      <c r="C62" s="868" t="s">
        <v>427</v>
      </c>
      <c r="D62" s="278" t="s">
        <v>410</v>
      </c>
      <c r="E62" s="86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266">
        <f t="shared" si="8"/>
        <v>0</v>
      </c>
      <c r="AI62" s="852">
        <f>SUM(AH62:AH67)</f>
        <v>0</v>
      </c>
      <c r="AJ62" s="866"/>
      <c r="AK62" s="866"/>
      <c r="AL62" s="920"/>
    </row>
    <row r="63" spans="1:38" ht="41.25" customHeight="1" x14ac:dyDescent="0.2">
      <c r="B63" s="859"/>
      <c r="C63" s="868"/>
      <c r="D63" s="278" t="s">
        <v>488</v>
      </c>
      <c r="E63" s="88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269">
        <f t="shared" si="8"/>
        <v>0</v>
      </c>
      <c r="AI63" s="861"/>
      <c r="AJ63" s="866"/>
      <c r="AK63" s="866"/>
      <c r="AL63" s="920"/>
    </row>
    <row r="64" spans="1:38" ht="29.25" customHeight="1" x14ac:dyDescent="0.2">
      <c r="B64" s="859"/>
      <c r="C64" s="868"/>
      <c r="D64" s="278" t="s">
        <v>484</v>
      </c>
      <c r="E64" s="88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269">
        <f t="shared" si="8"/>
        <v>0</v>
      </c>
      <c r="AI64" s="861"/>
      <c r="AJ64" s="866"/>
      <c r="AK64" s="866"/>
      <c r="AL64" s="920"/>
    </row>
    <row r="65" spans="1:38" ht="30.75" customHeight="1" x14ac:dyDescent="0.2">
      <c r="B65" s="859"/>
      <c r="C65" s="868"/>
      <c r="D65" s="282" t="s">
        <v>470</v>
      </c>
      <c r="E65" s="88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269">
        <f t="shared" si="8"/>
        <v>0</v>
      </c>
      <c r="AI65" s="861"/>
      <c r="AJ65" s="866"/>
      <c r="AK65" s="866"/>
      <c r="AL65" s="920"/>
    </row>
    <row r="66" spans="1:38" ht="21" customHeight="1" x14ac:dyDescent="0.2">
      <c r="B66" s="859"/>
      <c r="C66" s="868"/>
      <c r="D66" s="282" t="s">
        <v>414</v>
      </c>
      <c r="E66" s="88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269">
        <f t="shared" si="8"/>
        <v>0</v>
      </c>
      <c r="AI66" s="861"/>
      <c r="AJ66" s="866"/>
      <c r="AK66" s="866"/>
      <c r="AL66" s="920"/>
    </row>
    <row r="67" spans="1:38" ht="39" customHeight="1" thickBot="1" x14ac:dyDescent="0.25">
      <c r="B67" s="859"/>
      <c r="C67" s="869"/>
      <c r="D67" s="276" t="s">
        <v>415</v>
      </c>
      <c r="E67" s="89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271">
        <f t="shared" si="8"/>
        <v>0</v>
      </c>
      <c r="AI67" s="853"/>
      <c r="AJ67" s="866"/>
      <c r="AK67" s="866"/>
      <c r="AL67" s="920"/>
    </row>
    <row r="68" spans="1:38" ht="29.25" customHeight="1" x14ac:dyDescent="0.2">
      <c r="B68" s="859"/>
      <c r="C68" s="870" t="s">
        <v>367</v>
      </c>
      <c r="D68" s="284" t="s">
        <v>416</v>
      </c>
      <c r="E68" s="91"/>
      <c r="F68" s="92"/>
      <c r="G68" s="92"/>
      <c r="H68" s="92"/>
      <c r="I68" s="92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266">
        <f t="shared" si="8"/>
        <v>0</v>
      </c>
      <c r="AI68" s="926">
        <f>SUM(AH68:AH69)</f>
        <v>5</v>
      </c>
      <c r="AJ68" s="866"/>
      <c r="AK68" s="866"/>
      <c r="AL68" s="920"/>
    </row>
    <row r="69" spans="1:38" ht="30.75" customHeight="1" thickBot="1" x14ac:dyDescent="0.25">
      <c r="B69" s="860"/>
      <c r="C69" s="925"/>
      <c r="D69" s="283" t="s">
        <v>417</v>
      </c>
      <c r="E69" s="93"/>
      <c r="F69" s="94"/>
      <c r="G69" s="94"/>
      <c r="H69" s="94"/>
      <c r="I69" s="94" t="s">
        <v>100</v>
      </c>
      <c r="J69" s="90" t="s">
        <v>106</v>
      </c>
      <c r="K69" s="90"/>
      <c r="L69" s="90"/>
      <c r="M69" s="90" t="s">
        <v>106</v>
      </c>
      <c r="N69" s="90"/>
      <c r="O69" s="90" t="s">
        <v>106</v>
      </c>
      <c r="P69" s="90"/>
      <c r="Q69" s="90" t="s">
        <v>106</v>
      </c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271">
        <f t="shared" si="8"/>
        <v>5</v>
      </c>
      <c r="AI69" s="927"/>
      <c r="AJ69" s="867"/>
      <c r="AK69" s="867"/>
      <c r="AL69" s="921"/>
    </row>
    <row r="70" spans="1:38" ht="23.25" customHeight="1" thickBot="1" x14ac:dyDescent="0.25">
      <c r="A70" s="274"/>
      <c r="B70" s="929" t="s">
        <v>134</v>
      </c>
      <c r="C70" s="930"/>
      <c r="D70" s="930"/>
      <c r="E70" s="640">
        <f>COUNTA(E58:E69)</f>
        <v>0</v>
      </c>
      <c r="F70" s="641">
        <f t="shared" ref="F70:AG70" si="9">COUNTA(F58:F69)</f>
        <v>0</v>
      </c>
      <c r="G70" s="641">
        <f t="shared" si="9"/>
        <v>0</v>
      </c>
      <c r="H70" s="641">
        <f t="shared" si="9"/>
        <v>0</v>
      </c>
      <c r="I70" s="641">
        <f t="shared" si="9"/>
        <v>2</v>
      </c>
      <c r="J70" s="641">
        <f t="shared" si="9"/>
        <v>2</v>
      </c>
      <c r="K70" s="641">
        <f t="shared" si="9"/>
        <v>0</v>
      </c>
      <c r="L70" s="641">
        <f t="shared" si="9"/>
        <v>0</v>
      </c>
      <c r="M70" s="641">
        <f t="shared" si="9"/>
        <v>2</v>
      </c>
      <c r="N70" s="641">
        <f t="shared" si="9"/>
        <v>0</v>
      </c>
      <c r="O70" s="641">
        <f t="shared" si="9"/>
        <v>1</v>
      </c>
      <c r="P70" s="641">
        <f t="shared" si="9"/>
        <v>0</v>
      </c>
      <c r="Q70" s="641">
        <f t="shared" si="9"/>
        <v>2</v>
      </c>
      <c r="R70" s="641">
        <f t="shared" si="9"/>
        <v>0</v>
      </c>
      <c r="S70" s="641">
        <f t="shared" si="9"/>
        <v>0</v>
      </c>
      <c r="T70" s="641">
        <f t="shared" si="9"/>
        <v>0</v>
      </c>
      <c r="U70" s="641">
        <f t="shared" si="9"/>
        <v>0</v>
      </c>
      <c r="V70" s="641">
        <f t="shared" si="9"/>
        <v>0</v>
      </c>
      <c r="W70" s="641">
        <f t="shared" si="9"/>
        <v>0</v>
      </c>
      <c r="X70" s="641">
        <f t="shared" si="9"/>
        <v>0</v>
      </c>
      <c r="Y70" s="641">
        <f t="shared" si="9"/>
        <v>0</v>
      </c>
      <c r="Z70" s="641">
        <f t="shared" si="9"/>
        <v>0</v>
      </c>
      <c r="AA70" s="641">
        <f t="shared" si="9"/>
        <v>0</v>
      </c>
      <c r="AB70" s="641">
        <f t="shared" si="9"/>
        <v>0</v>
      </c>
      <c r="AC70" s="641">
        <f t="shared" si="9"/>
        <v>0</v>
      </c>
      <c r="AD70" s="641">
        <f t="shared" si="9"/>
        <v>0</v>
      </c>
      <c r="AE70" s="641">
        <f t="shared" si="9"/>
        <v>0</v>
      </c>
      <c r="AF70" s="641">
        <f t="shared" si="9"/>
        <v>0</v>
      </c>
      <c r="AG70" s="642">
        <f t="shared" si="9"/>
        <v>0</v>
      </c>
      <c r="AH70" s="856">
        <f>SUM(E70:AG70)</f>
        <v>9</v>
      </c>
      <c r="AI70" s="857"/>
      <c r="AJ70" s="857"/>
      <c r="AK70" s="858"/>
    </row>
    <row r="72" spans="1:38" x14ac:dyDescent="0.2">
      <c r="C72" s="237"/>
      <c r="D72" s="237"/>
    </row>
    <row r="73" spans="1:38" x14ac:dyDescent="0.2">
      <c r="C73" s="237"/>
      <c r="D73" s="237"/>
    </row>
    <row r="74" spans="1:38" x14ac:dyDescent="0.2">
      <c r="C74" s="237"/>
      <c r="D74" s="237"/>
    </row>
    <row r="75" spans="1:38" x14ac:dyDescent="0.2">
      <c r="C75" s="237"/>
      <c r="D75" s="237"/>
    </row>
    <row r="76" spans="1:38" x14ac:dyDescent="0.2">
      <c r="C76" s="237"/>
      <c r="D76" s="237"/>
    </row>
    <row r="77" spans="1:38" x14ac:dyDescent="0.2">
      <c r="C77" s="237"/>
      <c r="D77" s="237"/>
    </row>
    <row r="78" spans="1:38" x14ac:dyDescent="0.2">
      <c r="C78" s="237"/>
      <c r="D78" s="237"/>
    </row>
    <row r="79" spans="1:38" x14ac:dyDescent="0.2">
      <c r="C79" s="237"/>
      <c r="D79" s="237"/>
    </row>
    <row r="80" spans="1:38" x14ac:dyDescent="0.2">
      <c r="C80" s="237"/>
      <c r="D80" s="237"/>
    </row>
    <row r="81" spans="3:4" x14ac:dyDescent="0.2">
      <c r="C81" s="237"/>
      <c r="D81" s="237"/>
    </row>
    <row r="82" spans="3:4" x14ac:dyDescent="0.2">
      <c r="C82" s="237"/>
      <c r="D82" s="237"/>
    </row>
    <row r="83" spans="3:4" x14ac:dyDescent="0.2">
      <c r="C83" s="237"/>
      <c r="D83" s="237"/>
    </row>
    <row r="84" spans="3:4" x14ac:dyDescent="0.2">
      <c r="C84" s="237"/>
      <c r="D84" s="237"/>
    </row>
    <row r="85" spans="3:4" x14ac:dyDescent="0.2">
      <c r="C85" s="237"/>
      <c r="D85" s="237"/>
    </row>
    <row r="86" spans="3:4" x14ac:dyDescent="0.2">
      <c r="C86" s="237"/>
      <c r="D86" s="237"/>
    </row>
    <row r="87" spans="3:4" x14ac:dyDescent="0.2">
      <c r="C87" s="237"/>
      <c r="D87" s="237"/>
    </row>
    <row r="88" spans="3:4" x14ac:dyDescent="0.2">
      <c r="C88" s="237"/>
      <c r="D88" s="237"/>
    </row>
    <row r="89" spans="3:4" x14ac:dyDescent="0.2">
      <c r="C89" s="237"/>
      <c r="D89" s="237"/>
    </row>
    <row r="90" spans="3:4" x14ac:dyDescent="0.2">
      <c r="C90" s="237"/>
      <c r="D90" s="237"/>
    </row>
    <row r="91" spans="3:4" x14ac:dyDescent="0.2">
      <c r="C91" s="237"/>
      <c r="D91" s="237"/>
    </row>
    <row r="92" spans="3:4" x14ac:dyDescent="0.2">
      <c r="C92" s="237"/>
      <c r="D92" s="237"/>
    </row>
    <row r="93" spans="3:4" x14ac:dyDescent="0.2">
      <c r="C93" s="237"/>
      <c r="D93" s="237"/>
    </row>
    <row r="94" spans="3:4" x14ac:dyDescent="0.2">
      <c r="C94" s="237"/>
      <c r="D94" s="237"/>
    </row>
    <row r="98" spans="3:4" x14ac:dyDescent="0.2">
      <c r="C98" s="237"/>
      <c r="D98" s="237"/>
    </row>
    <row r="99" spans="3:4" x14ac:dyDescent="0.2">
      <c r="C99" s="237"/>
      <c r="D99" s="237"/>
    </row>
    <row r="100" spans="3:4" x14ac:dyDescent="0.2">
      <c r="C100" s="237"/>
      <c r="D100" s="237"/>
    </row>
    <row r="101" spans="3:4" x14ac:dyDescent="0.2">
      <c r="C101" s="237"/>
      <c r="D101" s="237"/>
    </row>
  </sheetData>
  <mergeCells count="90">
    <mergeCell ref="B70:D70"/>
    <mergeCell ref="AH70:AK70"/>
    <mergeCell ref="B56:D56"/>
    <mergeCell ref="AH56:AK56"/>
    <mergeCell ref="B57:AG57"/>
    <mergeCell ref="B58:B69"/>
    <mergeCell ref="C58:C60"/>
    <mergeCell ref="AI58:AI60"/>
    <mergeCell ref="AJ58:AJ69"/>
    <mergeCell ref="AK58:AK69"/>
    <mergeCell ref="C62:C67"/>
    <mergeCell ref="AI62:AI67"/>
    <mergeCell ref="C68:C69"/>
    <mergeCell ref="AI68:AI69"/>
    <mergeCell ref="B38:D38"/>
    <mergeCell ref="B49:D49"/>
    <mergeCell ref="AH49:AK49"/>
    <mergeCell ref="B50:AG50"/>
    <mergeCell ref="B51:B55"/>
    <mergeCell ref="AJ51:AJ55"/>
    <mergeCell ref="AK51:AK55"/>
    <mergeCell ref="C52:C54"/>
    <mergeCell ref="AI52:AI54"/>
    <mergeCell ref="C55:D55"/>
    <mergeCell ref="B39:AG39"/>
    <mergeCell ref="B40:B43"/>
    <mergeCell ref="AJ40:AJ43"/>
    <mergeCell ref="AK40:AK48"/>
    <mergeCell ref="C41:C43"/>
    <mergeCell ref="AI41:AI43"/>
    <mergeCell ref="B44:B46"/>
    <mergeCell ref="C44:C46"/>
    <mergeCell ref="AI44:AI46"/>
    <mergeCell ref="AJ44:AJ46"/>
    <mergeCell ref="B47:B48"/>
    <mergeCell ref="C47:C48"/>
    <mergeCell ref="AI47:AI48"/>
    <mergeCell ref="AJ47:AJ48"/>
    <mergeCell ref="AH38:AK38"/>
    <mergeCell ref="B32:B33"/>
    <mergeCell ref="C32:D32"/>
    <mergeCell ref="AI32:AI33"/>
    <mergeCell ref="AJ32:AJ33"/>
    <mergeCell ref="C33:D33"/>
    <mergeCell ref="B34:B35"/>
    <mergeCell ref="C34:D34"/>
    <mergeCell ref="AI34:AI35"/>
    <mergeCell ref="AJ34:AJ35"/>
    <mergeCell ref="C35:D35"/>
    <mergeCell ref="B36:B37"/>
    <mergeCell ref="C36:D36"/>
    <mergeCell ref="AI36:AI37"/>
    <mergeCell ref="AJ36:AJ37"/>
    <mergeCell ref="C37:D37"/>
    <mergeCell ref="AJ7:AJ26"/>
    <mergeCell ref="C10:C12"/>
    <mergeCell ref="AI10:AI12"/>
    <mergeCell ref="C13:C14"/>
    <mergeCell ref="AI13:AI14"/>
    <mergeCell ref="C15:C20"/>
    <mergeCell ref="AI15:AI20"/>
    <mergeCell ref="C21:C23"/>
    <mergeCell ref="AI21:AI23"/>
    <mergeCell ref="C24:C26"/>
    <mergeCell ref="AL3:AL4"/>
    <mergeCell ref="B5:B6"/>
    <mergeCell ref="AI5:AI6"/>
    <mergeCell ref="AJ5:AJ6"/>
    <mergeCell ref="AK5:AK37"/>
    <mergeCell ref="AL5:AL69"/>
    <mergeCell ref="B7:B26"/>
    <mergeCell ref="C7:C8"/>
    <mergeCell ref="AI7:AI8"/>
    <mergeCell ref="AI24:AI26"/>
    <mergeCell ref="B27:B31"/>
    <mergeCell ref="C27:C29"/>
    <mergeCell ref="AI27:AI29"/>
    <mergeCell ref="AJ27:AJ31"/>
    <mergeCell ref="C30:C31"/>
    <mergeCell ref="AI30:AI31"/>
    <mergeCell ref="C5:D5"/>
    <mergeCell ref="C6:D6"/>
    <mergeCell ref="B1:AK1"/>
    <mergeCell ref="B2:AK2"/>
    <mergeCell ref="B3:B4"/>
    <mergeCell ref="C3:C4"/>
    <mergeCell ref="D3:D4"/>
    <mergeCell ref="AI3:AI4"/>
    <mergeCell ref="AJ3:AJ4"/>
    <mergeCell ref="AK3:AK4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K15"/>
  <sheetViews>
    <sheetView workbookViewId="0">
      <selection activeCell="B2" sqref="B2:B3"/>
    </sheetView>
  </sheetViews>
  <sheetFormatPr defaultRowHeight="15" x14ac:dyDescent="0.25"/>
  <cols>
    <col min="2" max="2" width="29.5703125" customWidth="1"/>
    <col min="3" max="3" width="4.7109375" customWidth="1"/>
    <col min="4" max="4" width="6.5703125" customWidth="1"/>
    <col min="5" max="5" width="4.7109375" customWidth="1"/>
    <col min="6" max="6" width="5.85546875" customWidth="1"/>
    <col min="7" max="7" width="4.7109375" customWidth="1"/>
    <col min="8" max="8" width="5.28515625" customWidth="1"/>
    <col min="9" max="9" width="4.7109375" customWidth="1"/>
    <col min="10" max="10" width="6.140625" customWidth="1"/>
    <col min="11" max="11" width="4.7109375" customWidth="1"/>
    <col min="12" max="12" width="6" customWidth="1"/>
    <col min="13" max="13" width="4.7109375" customWidth="1"/>
    <col min="14" max="14" width="5.42578125" customWidth="1"/>
    <col min="15" max="15" width="4.7109375" customWidth="1"/>
    <col min="16" max="16" width="6.28515625" customWidth="1"/>
    <col min="17" max="17" width="4.7109375" customWidth="1"/>
    <col min="18" max="18" width="5.28515625" customWidth="1"/>
    <col min="19" max="19" width="4.7109375" customWidth="1"/>
    <col min="20" max="20" width="5.42578125" customWidth="1"/>
    <col min="21" max="21" width="4.7109375" customWidth="1"/>
    <col min="22" max="22" width="6" customWidth="1"/>
    <col min="23" max="23" width="4.7109375" customWidth="1"/>
    <col min="24" max="24" width="5.85546875" customWidth="1"/>
    <col min="25" max="25" width="4.7109375" customWidth="1"/>
    <col min="26" max="26" width="6" customWidth="1"/>
    <col min="30" max="30" width="7.5703125" customWidth="1"/>
    <col min="31" max="31" width="6.5703125" customWidth="1"/>
    <col min="32" max="32" width="8.28515625" customWidth="1"/>
    <col min="33" max="33" width="6.28515625" customWidth="1"/>
    <col min="36" max="36" width="19.42578125" customWidth="1"/>
  </cols>
  <sheetData>
    <row r="1" spans="2:37" ht="51.75" customHeight="1" thickBot="1" x14ac:dyDescent="0.3">
      <c r="AC1" s="498"/>
      <c r="AD1" s="938" t="str">
        <f>B5</f>
        <v>Questões do quotidiano</v>
      </c>
      <c r="AE1" s="939"/>
      <c r="AF1" s="940" t="str">
        <f>B6</f>
        <v>Questões do imaginário</v>
      </c>
      <c r="AG1" s="939"/>
      <c r="AJ1" s="941" t="s">
        <v>270</v>
      </c>
      <c r="AK1" s="942"/>
    </row>
    <row r="2" spans="2:37" ht="27" customHeight="1" thickBot="1" x14ac:dyDescent="0.3">
      <c r="B2" s="933" t="s">
        <v>300</v>
      </c>
      <c r="C2" s="935" t="s">
        <v>108</v>
      </c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7"/>
      <c r="AD2" s="504" t="s">
        <v>117</v>
      </c>
      <c r="AE2" s="505" t="s">
        <v>115</v>
      </c>
      <c r="AF2" s="506" t="s">
        <v>117</v>
      </c>
      <c r="AG2" s="507" t="s">
        <v>115</v>
      </c>
      <c r="AJ2" s="515" t="str">
        <f>AD1</f>
        <v>Questões do quotidiano</v>
      </c>
      <c r="AK2" s="513">
        <f>AD15</f>
        <v>195</v>
      </c>
    </row>
    <row r="3" spans="2:37" ht="25.5" customHeight="1" thickBot="1" x14ac:dyDescent="0.3">
      <c r="B3" s="934"/>
      <c r="C3" s="931" t="s">
        <v>109</v>
      </c>
      <c r="D3" s="932"/>
      <c r="E3" s="931" t="s">
        <v>110</v>
      </c>
      <c r="F3" s="932"/>
      <c r="G3" s="931" t="s">
        <v>111</v>
      </c>
      <c r="H3" s="932"/>
      <c r="I3" s="931" t="s">
        <v>112</v>
      </c>
      <c r="J3" s="932"/>
      <c r="K3" s="931" t="s">
        <v>113</v>
      </c>
      <c r="L3" s="932"/>
      <c r="M3" s="931" t="s">
        <v>114</v>
      </c>
      <c r="N3" s="932"/>
      <c r="O3" s="931" t="s">
        <v>176</v>
      </c>
      <c r="P3" s="932"/>
      <c r="Q3" s="931" t="s">
        <v>177</v>
      </c>
      <c r="R3" s="932"/>
      <c r="S3" s="931" t="s">
        <v>178</v>
      </c>
      <c r="T3" s="932"/>
      <c r="U3" s="931" t="s">
        <v>179</v>
      </c>
      <c r="V3" s="932"/>
      <c r="W3" s="931" t="s">
        <v>194</v>
      </c>
      <c r="X3" s="932"/>
      <c r="Y3" s="931" t="s">
        <v>180</v>
      </c>
      <c r="Z3" s="932"/>
      <c r="AC3" s="508" t="s">
        <v>109</v>
      </c>
      <c r="AD3" s="502">
        <f>C5</f>
        <v>17</v>
      </c>
      <c r="AE3" s="730">
        <f>AD3/$AD$15</f>
        <v>8.7179487179487175E-2</v>
      </c>
      <c r="AF3" s="503">
        <f>C6</f>
        <v>12</v>
      </c>
      <c r="AG3" s="731">
        <f>AF3/$AF$15</f>
        <v>8.3916083916083919E-2</v>
      </c>
      <c r="AJ3" s="685" t="str">
        <f>AF1</f>
        <v>Questões do imaginário</v>
      </c>
      <c r="AK3" s="514">
        <f>AF15</f>
        <v>143</v>
      </c>
    </row>
    <row r="4" spans="2:37" ht="23.25" customHeight="1" thickBot="1" x14ac:dyDescent="0.3">
      <c r="B4" s="523" t="s">
        <v>1</v>
      </c>
      <c r="C4" s="109" t="s">
        <v>117</v>
      </c>
      <c r="D4" s="110" t="s">
        <v>115</v>
      </c>
      <c r="E4" s="147" t="s">
        <v>117</v>
      </c>
      <c r="F4" s="110" t="s">
        <v>115</v>
      </c>
      <c r="G4" s="111" t="s">
        <v>117</v>
      </c>
      <c r="H4" s="305" t="s">
        <v>115</v>
      </c>
      <c r="I4" s="111" t="s">
        <v>117</v>
      </c>
      <c r="J4" s="110" t="s">
        <v>115</v>
      </c>
      <c r="K4" s="111" t="s">
        <v>117</v>
      </c>
      <c r="L4" s="110" t="s">
        <v>115</v>
      </c>
      <c r="M4" s="111" t="s">
        <v>117</v>
      </c>
      <c r="N4" s="110" t="s">
        <v>115</v>
      </c>
      <c r="O4" s="111" t="s">
        <v>117</v>
      </c>
      <c r="P4" s="110" t="s">
        <v>115</v>
      </c>
      <c r="Q4" s="111" t="s">
        <v>117</v>
      </c>
      <c r="R4" s="110" t="s">
        <v>115</v>
      </c>
      <c r="S4" s="111" t="s">
        <v>117</v>
      </c>
      <c r="T4" s="110" t="s">
        <v>115</v>
      </c>
      <c r="U4" s="111" t="s">
        <v>117</v>
      </c>
      <c r="V4" s="110" t="s">
        <v>115</v>
      </c>
      <c r="W4" s="111" t="s">
        <v>117</v>
      </c>
      <c r="X4" s="110" t="s">
        <v>115</v>
      </c>
      <c r="Y4" s="111" t="s">
        <v>117</v>
      </c>
      <c r="Z4" s="110" t="s">
        <v>115</v>
      </c>
      <c r="AC4" s="509" t="s">
        <v>110</v>
      </c>
      <c r="AD4" s="500">
        <f>E5</f>
        <v>9</v>
      </c>
      <c r="AE4" s="730">
        <f t="shared" ref="AE4:AE13" si="0">AD4/$AD$15</f>
        <v>4.6153846153846156E-2</v>
      </c>
      <c r="AF4" s="503">
        <f>E6</f>
        <v>16</v>
      </c>
      <c r="AG4" s="731">
        <f t="shared" ref="AG4:AG14" si="1">AF4/$AF$15</f>
        <v>0.11188811188811189</v>
      </c>
    </row>
    <row r="5" spans="2:37" ht="21.75" customHeight="1" x14ac:dyDescent="0.25">
      <c r="B5" s="525" t="s">
        <v>269</v>
      </c>
      <c r="C5" s="107">
        <f>'MANUAL A'!AH5</f>
        <v>17</v>
      </c>
      <c r="D5" s="526">
        <f>C5/$C$7</f>
        <v>0.58620689655172409</v>
      </c>
      <c r="E5" s="303">
        <f>'MANUAL B'!AD5</f>
        <v>9</v>
      </c>
      <c r="F5" s="528">
        <f>E5/$E$7</f>
        <v>0.36</v>
      </c>
      <c r="G5" s="303">
        <f>'MANUAL C'!AH5</f>
        <v>17</v>
      </c>
      <c r="H5" s="528">
        <f>G5/$G$7</f>
        <v>0.65384615384615385</v>
      </c>
      <c r="I5" s="303">
        <f>'MANUAL D'!AJ5</f>
        <v>12</v>
      </c>
      <c r="J5" s="528">
        <f>I5/$I$7</f>
        <v>0.38709677419354838</v>
      </c>
      <c r="K5" s="303">
        <f>'MANUAL E'!AH5</f>
        <v>12</v>
      </c>
      <c r="L5" s="528">
        <f>K5/$K$7</f>
        <v>0.5</v>
      </c>
      <c r="M5" s="303">
        <f>'MANUAL F'!AI5</f>
        <v>22</v>
      </c>
      <c r="N5" s="528">
        <f>M5/$M$7</f>
        <v>0.73333333333333328</v>
      </c>
      <c r="O5" s="303">
        <f>'Manual G'!AK5</f>
        <v>23</v>
      </c>
      <c r="P5" s="528">
        <f>O5/$O$7</f>
        <v>0.71875</v>
      </c>
      <c r="Q5" s="303">
        <f>'Manual H'!AG5</f>
        <v>10</v>
      </c>
      <c r="R5" s="306">
        <f>Q5/$Q$7</f>
        <v>0.43478260869565216</v>
      </c>
      <c r="S5" s="303">
        <f>'Manual I'!AI5</f>
        <v>17</v>
      </c>
      <c r="T5" s="306">
        <f>S5/$S$7</f>
        <v>0.73913043478260865</v>
      </c>
      <c r="U5" s="303">
        <f>'Manual J'!BB5</f>
        <v>29</v>
      </c>
      <c r="V5" s="306">
        <f>U5/$U$7</f>
        <v>0.59183673469387754</v>
      </c>
      <c r="W5" s="303">
        <f>'Manual K'!AG5</f>
        <v>15</v>
      </c>
      <c r="X5" s="306">
        <f>W5/$W$7</f>
        <v>0.5357142857142857</v>
      </c>
      <c r="Y5" s="303">
        <f>'Manual L'!AH5</f>
        <v>12</v>
      </c>
      <c r="Z5" s="306">
        <f>Y5/$Y$7</f>
        <v>0.66666666666666663</v>
      </c>
      <c r="AC5" s="509" t="s">
        <v>111</v>
      </c>
      <c r="AD5" s="500">
        <f>G5</f>
        <v>17</v>
      </c>
      <c r="AE5" s="730">
        <f t="shared" si="0"/>
        <v>8.7179487179487175E-2</v>
      </c>
      <c r="AF5" s="503">
        <f>G6</f>
        <v>9</v>
      </c>
      <c r="AG5" s="731">
        <f t="shared" si="1"/>
        <v>6.2937062937062943E-2</v>
      </c>
    </row>
    <row r="6" spans="2:37" ht="21" customHeight="1" thickBot="1" x14ac:dyDescent="0.3">
      <c r="B6" s="524" t="s">
        <v>489</v>
      </c>
      <c r="C6" s="107">
        <f>'MANUAL A'!AH6</f>
        <v>12</v>
      </c>
      <c r="D6" s="527">
        <f>C6/$C$7</f>
        <v>0.41379310344827586</v>
      </c>
      <c r="E6" s="304">
        <f>'MANUAL B'!AD6</f>
        <v>16</v>
      </c>
      <c r="F6" s="529">
        <f>E6/$E$7</f>
        <v>0.64</v>
      </c>
      <c r="G6" s="304">
        <f>'MANUAL C'!AH6</f>
        <v>9</v>
      </c>
      <c r="H6" s="530">
        <f>G6/$G$7</f>
        <v>0.34615384615384615</v>
      </c>
      <c r="I6" s="304">
        <f>'MANUAL D'!AJ6</f>
        <v>19</v>
      </c>
      <c r="J6" s="530">
        <f>I6/$I$7</f>
        <v>0.61290322580645162</v>
      </c>
      <c r="K6" s="304">
        <f>'MANUAL E'!AH6</f>
        <v>12</v>
      </c>
      <c r="L6" s="530">
        <f>K6/$K$7</f>
        <v>0.5</v>
      </c>
      <c r="M6" s="304">
        <f>'MANUAL F'!AI6</f>
        <v>8</v>
      </c>
      <c r="N6" s="530">
        <f>M6/$M$7</f>
        <v>0.26666666666666666</v>
      </c>
      <c r="O6" s="304">
        <f>'Manual G'!AK6</f>
        <v>9</v>
      </c>
      <c r="P6" s="530">
        <f>O6/$O$7</f>
        <v>0.28125</v>
      </c>
      <c r="Q6" s="304">
        <f>'Manual H'!AG6</f>
        <v>13</v>
      </c>
      <c r="R6" s="519">
        <f>Q6/$Q$7</f>
        <v>0.56521739130434778</v>
      </c>
      <c r="S6" s="304">
        <f>'Manual I'!AI6</f>
        <v>6</v>
      </c>
      <c r="T6" s="519">
        <f>S6/$S$7</f>
        <v>0.2608695652173913</v>
      </c>
      <c r="U6" s="304">
        <f>'Manual J'!BB6</f>
        <v>20</v>
      </c>
      <c r="V6" s="519">
        <f>U6/$U$7</f>
        <v>0.40816326530612246</v>
      </c>
      <c r="W6" s="304">
        <f>'Manual K'!AG6</f>
        <v>13</v>
      </c>
      <c r="X6" s="519">
        <f>W6/$W$7</f>
        <v>0.4642857142857143</v>
      </c>
      <c r="Y6" s="304">
        <f>'Manual L'!AH6</f>
        <v>6</v>
      </c>
      <c r="Z6" s="519">
        <f>Y6/$Y$7</f>
        <v>0.33333333333333331</v>
      </c>
      <c r="AC6" s="509" t="s">
        <v>112</v>
      </c>
      <c r="AD6" s="500">
        <f>I5</f>
        <v>12</v>
      </c>
      <c r="AE6" s="730">
        <f t="shared" si="0"/>
        <v>6.1538461538461542E-2</v>
      </c>
      <c r="AF6" s="503">
        <f>I6</f>
        <v>19</v>
      </c>
      <c r="AG6" s="731">
        <f t="shared" si="1"/>
        <v>0.13286713286713286</v>
      </c>
    </row>
    <row r="7" spans="2:37" ht="15.75" thickBot="1" x14ac:dyDescent="0.3">
      <c r="B7" s="146" t="s">
        <v>118</v>
      </c>
      <c r="C7" s="115">
        <f>SUM(C5:C6)</f>
        <v>29</v>
      </c>
      <c r="D7" s="116">
        <f>SUM(D5:D6)</f>
        <v>1</v>
      </c>
      <c r="E7" s="115">
        <f t="shared" ref="E7:Z7" si="2">SUM(E5:E6)</f>
        <v>25</v>
      </c>
      <c r="F7" s="302">
        <f t="shared" si="2"/>
        <v>1</v>
      </c>
      <c r="G7" s="115">
        <f t="shared" si="2"/>
        <v>26</v>
      </c>
      <c r="H7" s="302">
        <f t="shared" si="2"/>
        <v>1</v>
      </c>
      <c r="I7" s="115">
        <f t="shared" si="2"/>
        <v>31</v>
      </c>
      <c r="J7" s="116">
        <f t="shared" si="2"/>
        <v>1</v>
      </c>
      <c r="K7" s="115">
        <f t="shared" si="2"/>
        <v>24</v>
      </c>
      <c r="L7" s="116">
        <f t="shared" si="2"/>
        <v>1</v>
      </c>
      <c r="M7" s="117">
        <f t="shared" si="2"/>
        <v>30</v>
      </c>
      <c r="N7" s="116">
        <f t="shared" si="2"/>
        <v>1</v>
      </c>
      <c r="O7" s="115">
        <f t="shared" si="2"/>
        <v>32</v>
      </c>
      <c r="P7" s="116">
        <f t="shared" si="2"/>
        <v>1</v>
      </c>
      <c r="Q7" s="115">
        <f t="shared" si="2"/>
        <v>23</v>
      </c>
      <c r="R7" s="116">
        <f t="shared" si="2"/>
        <v>1</v>
      </c>
      <c r="S7" s="115">
        <f t="shared" si="2"/>
        <v>23</v>
      </c>
      <c r="T7" s="116">
        <f t="shared" si="2"/>
        <v>1</v>
      </c>
      <c r="U7" s="115">
        <f t="shared" si="2"/>
        <v>49</v>
      </c>
      <c r="V7" s="116">
        <f t="shared" si="2"/>
        <v>1</v>
      </c>
      <c r="W7" s="115">
        <f t="shared" si="2"/>
        <v>28</v>
      </c>
      <c r="X7" s="116">
        <f t="shared" si="2"/>
        <v>1</v>
      </c>
      <c r="Y7" s="115">
        <f t="shared" si="2"/>
        <v>18</v>
      </c>
      <c r="Z7" s="116">
        <f t="shared" si="2"/>
        <v>1</v>
      </c>
      <c r="AC7" s="509" t="s">
        <v>113</v>
      </c>
      <c r="AD7" s="500">
        <f>K5</f>
        <v>12</v>
      </c>
      <c r="AE7" s="730">
        <f t="shared" si="0"/>
        <v>6.1538461538461542E-2</v>
      </c>
      <c r="AF7" s="503">
        <f>K6</f>
        <v>12</v>
      </c>
      <c r="AG7" s="731">
        <f t="shared" si="1"/>
        <v>8.3916083916083919E-2</v>
      </c>
    </row>
    <row r="8" spans="2:37" x14ac:dyDescent="0.25">
      <c r="B8" s="520"/>
      <c r="C8" s="5"/>
      <c r="D8" s="521"/>
      <c r="E8" s="5"/>
      <c r="F8" s="521"/>
      <c r="G8" s="5"/>
      <c r="H8" s="521"/>
      <c r="I8" s="5"/>
      <c r="J8" s="521"/>
      <c r="K8" s="5"/>
      <c r="L8" s="521"/>
      <c r="M8" s="5"/>
      <c r="N8" s="521"/>
      <c r="O8" s="5"/>
      <c r="P8" s="521"/>
      <c r="Q8" s="5"/>
      <c r="R8" s="522"/>
      <c r="S8" s="5"/>
      <c r="T8" s="522"/>
      <c r="U8" s="5"/>
      <c r="V8" s="522"/>
      <c r="W8" s="5"/>
      <c r="X8" s="522"/>
      <c r="Y8" s="5"/>
      <c r="Z8" s="522"/>
      <c r="AC8" s="509" t="s">
        <v>114</v>
      </c>
      <c r="AD8" s="500">
        <f>M5</f>
        <v>22</v>
      </c>
      <c r="AE8" s="730">
        <f t="shared" si="0"/>
        <v>0.11282051282051282</v>
      </c>
      <c r="AF8" s="503">
        <f>M6</f>
        <v>8</v>
      </c>
      <c r="AG8" s="731">
        <f t="shared" si="1"/>
        <v>5.5944055944055944E-2</v>
      </c>
    </row>
    <row r="9" spans="2:37" x14ac:dyDescent="0.25">
      <c r="B9" s="520"/>
      <c r="C9" s="5"/>
      <c r="D9" s="521"/>
      <c r="E9" s="5"/>
      <c r="F9" s="521"/>
      <c r="G9" s="5"/>
      <c r="H9" s="521"/>
      <c r="I9" s="5"/>
      <c r="J9" s="521"/>
      <c r="K9" s="5"/>
      <c r="L9" s="521"/>
      <c r="M9" s="5"/>
      <c r="N9" s="521"/>
      <c r="O9" s="5"/>
      <c r="P9" s="521"/>
      <c r="Q9" s="5"/>
      <c r="R9" s="522"/>
      <c r="S9" s="5"/>
      <c r="T9" s="522"/>
      <c r="U9" s="5"/>
      <c r="V9" s="522"/>
      <c r="W9" s="5"/>
      <c r="X9" s="522"/>
      <c r="Y9" s="5"/>
      <c r="Z9" s="522"/>
      <c r="AC9" s="509" t="s">
        <v>176</v>
      </c>
      <c r="AD9" s="500">
        <f>O5</f>
        <v>23</v>
      </c>
      <c r="AE9" s="730">
        <f t="shared" si="0"/>
        <v>0.11794871794871795</v>
      </c>
      <c r="AF9" s="503">
        <f>O6</f>
        <v>9</v>
      </c>
      <c r="AG9" s="731">
        <f t="shared" si="1"/>
        <v>6.2937062937062943E-2</v>
      </c>
    </row>
    <row r="10" spans="2:37" x14ac:dyDescent="0.25">
      <c r="C10" s="5"/>
      <c r="E10" s="5"/>
      <c r="F10" s="521"/>
      <c r="G10" s="5"/>
      <c r="H10" s="521"/>
      <c r="I10" s="5"/>
      <c r="J10" s="521"/>
      <c r="K10" s="5"/>
      <c r="L10" s="521"/>
      <c r="M10" s="5"/>
      <c r="N10" s="521"/>
      <c r="O10" s="5"/>
      <c r="P10" s="521"/>
      <c r="Q10" s="5"/>
      <c r="R10" s="522"/>
      <c r="S10" s="5"/>
      <c r="T10" s="522"/>
      <c r="U10" s="5"/>
      <c r="V10" s="522"/>
      <c r="W10" s="5"/>
      <c r="X10" s="522"/>
      <c r="Y10" s="5"/>
      <c r="Z10" s="522"/>
      <c r="AC10" s="509" t="s">
        <v>177</v>
      </c>
      <c r="AD10" s="500">
        <f>Q5</f>
        <v>10</v>
      </c>
      <c r="AE10" s="730">
        <f t="shared" si="0"/>
        <v>5.128205128205128E-2</v>
      </c>
      <c r="AF10" s="503">
        <f>Q6</f>
        <v>13</v>
      </c>
      <c r="AG10" s="731">
        <f t="shared" si="1"/>
        <v>9.0909090909090912E-2</v>
      </c>
    </row>
    <row r="11" spans="2:37" x14ac:dyDescent="0.25">
      <c r="AC11" s="509" t="s">
        <v>178</v>
      </c>
      <c r="AD11" s="500">
        <f>S5</f>
        <v>17</v>
      </c>
      <c r="AE11" s="730">
        <f t="shared" si="0"/>
        <v>8.7179487179487175E-2</v>
      </c>
      <c r="AF11" s="503">
        <f>S6</f>
        <v>6</v>
      </c>
      <c r="AG11" s="731">
        <f t="shared" si="1"/>
        <v>4.195804195804196E-2</v>
      </c>
    </row>
    <row r="12" spans="2:37" x14ac:dyDescent="0.25">
      <c r="AC12" s="509" t="s">
        <v>179</v>
      </c>
      <c r="AD12" s="500">
        <f>U5</f>
        <v>29</v>
      </c>
      <c r="AE12" s="730">
        <f t="shared" si="0"/>
        <v>0.14871794871794872</v>
      </c>
      <c r="AF12" s="503">
        <f>U6</f>
        <v>20</v>
      </c>
      <c r="AG12" s="731">
        <f t="shared" si="1"/>
        <v>0.13986013986013987</v>
      </c>
    </row>
    <row r="13" spans="2:37" x14ac:dyDescent="0.25">
      <c r="AC13" s="509" t="s">
        <v>194</v>
      </c>
      <c r="AD13" s="500">
        <f>W5</f>
        <v>15</v>
      </c>
      <c r="AE13" s="730">
        <f t="shared" si="0"/>
        <v>7.6923076923076927E-2</v>
      </c>
      <c r="AF13" s="503">
        <f>W6</f>
        <v>13</v>
      </c>
      <c r="AG13" s="731">
        <f t="shared" si="1"/>
        <v>9.0909090909090912E-2</v>
      </c>
    </row>
    <row r="14" spans="2:37" ht="15.75" thickBot="1" x14ac:dyDescent="0.3">
      <c r="AC14" s="510" t="s">
        <v>180</v>
      </c>
      <c r="AD14" s="511">
        <f>Y5</f>
        <v>12</v>
      </c>
      <c r="AE14" s="730">
        <f>AD14/$AD$15</f>
        <v>6.1538461538461542E-2</v>
      </c>
      <c r="AF14" s="503">
        <f>Y6</f>
        <v>6</v>
      </c>
      <c r="AG14" s="731">
        <f t="shared" si="1"/>
        <v>4.195804195804196E-2</v>
      </c>
    </row>
    <row r="15" spans="2:37" ht="15.75" thickBot="1" x14ac:dyDescent="0.3">
      <c r="AC15" s="499" t="s">
        <v>118</v>
      </c>
      <c r="AD15" s="516">
        <f>SUM(AD3:AD14)</f>
        <v>195</v>
      </c>
      <c r="AE15" s="517">
        <f>SUM(AE3:AE14)</f>
        <v>1</v>
      </c>
      <c r="AF15" s="518">
        <f>SUM(AF3:AF14)</f>
        <v>143</v>
      </c>
      <c r="AG15" s="517">
        <f>SUM(AG3:AG14)</f>
        <v>1</v>
      </c>
    </row>
  </sheetData>
  <mergeCells count="17">
    <mergeCell ref="AJ1:AK1"/>
    <mergeCell ref="Y3:Z3"/>
    <mergeCell ref="C3:D3"/>
    <mergeCell ref="E3:F3"/>
    <mergeCell ref="G3:H3"/>
    <mergeCell ref="I3:J3"/>
    <mergeCell ref="K3:L3"/>
    <mergeCell ref="M3:N3"/>
    <mergeCell ref="O3:P3"/>
    <mergeCell ref="Q3:R3"/>
    <mergeCell ref="S3:T3"/>
    <mergeCell ref="U3:V3"/>
    <mergeCell ref="W3:X3"/>
    <mergeCell ref="B2:B3"/>
    <mergeCell ref="C2:Z2"/>
    <mergeCell ref="AD1:AE1"/>
    <mergeCell ref="AF1:AG1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P50"/>
  <sheetViews>
    <sheetView topLeftCell="AP1" zoomScaleNormal="100" workbookViewId="0">
      <selection activeCell="B28" sqref="B28"/>
    </sheetView>
  </sheetViews>
  <sheetFormatPr defaultRowHeight="15" x14ac:dyDescent="0.25"/>
  <cols>
    <col min="1" max="1" width="11.140625" customWidth="1"/>
    <col min="2" max="2" width="34.7109375" customWidth="1"/>
    <col min="3" max="5" width="5.85546875" customWidth="1"/>
    <col min="6" max="6" width="6" customWidth="1"/>
    <col min="7" max="26" width="5.85546875" customWidth="1"/>
    <col min="27" max="27" width="5.85546875" style="300" customWidth="1"/>
    <col min="28" max="28" width="37.42578125" style="300" customWidth="1"/>
    <col min="29" max="35" width="7.42578125" customWidth="1"/>
    <col min="36" max="36" width="7.5703125" customWidth="1"/>
    <col min="37" max="37" width="7.28515625" customWidth="1"/>
    <col min="38" max="38" width="7.140625" customWidth="1"/>
    <col min="39" max="39" width="7.7109375" customWidth="1"/>
    <col min="40" max="40" width="8.42578125" customWidth="1"/>
    <col min="43" max="43" width="7.28515625" customWidth="1"/>
    <col min="44" max="44" width="6.5703125" customWidth="1"/>
    <col min="45" max="45" width="6.42578125" customWidth="1"/>
    <col min="46" max="46" width="7" customWidth="1"/>
    <col min="47" max="47" width="6.7109375" customWidth="1"/>
    <col min="48" max="48" width="6.42578125" customWidth="1"/>
    <col min="49" max="49" width="6.7109375" customWidth="1"/>
    <col min="50" max="50" width="6.5703125" customWidth="1"/>
    <col min="51" max="51" width="7.140625" customWidth="1"/>
    <col min="52" max="52" width="6.28515625" customWidth="1"/>
    <col min="53" max="54" width="6.7109375" customWidth="1"/>
    <col min="55" max="55" width="7.85546875" customWidth="1"/>
    <col min="56" max="56" width="9.140625" customWidth="1"/>
    <col min="57" max="57" width="10.28515625" customWidth="1"/>
    <col min="58" max="58" width="50.42578125" customWidth="1"/>
    <col min="59" max="94" width="5.85546875" customWidth="1"/>
  </cols>
  <sheetData>
    <row r="1" spans="2:94" ht="15.75" customHeight="1" thickBot="1" x14ac:dyDescent="0.3">
      <c r="AB1" s="947" t="s">
        <v>207</v>
      </c>
      <c r="AC1" s="949" t="s">
        <v>119</v>
      </c>
      <c r="AD1" s="949"/>
      <c r="AE1" s="949"/>
      <c r="AF1" s="949"/>
      <c r="AG1" s="949"/>
      <c r="AH1" s="949"/>
      <c r="AI1" s="949"/>
      <c r="AJ1" s="949"/>
      <c r="AK1" s="949"/>
      <c r="AL1" s="949"/>
      <c r="AM1" s="949"/>
      <c r="AN1" s="949"/>
      <c r="AP1" s="955" t="s">
        <v>321</v>
      </c>
      <c r="AQ1" s="956"/>
      <c r="AR1" s="956"/>
      <c r="AS1" s="956"/>
      <c r="AT1" s="956"/>
      <c r="AU1" s="956"/>
      <c r="AV1" s="956"/>
      <c r="AW1" s="956"/>
      <c r="AX1" s="956"/>
      <c r="AY1" s="956"/>
      <c r="AZ1" s="956"/>
      <c r="BA1" s="956"/>
      <c r="BB1" s="956"/>
      <c r="BC1" s="956"/>
      <c r="BD1" s="957"/>
    </row>
    <row r="2" spans="2:94" ht="20.25" customHeight="1" thickBot="1" x14ac:dyDescent="0.3">
      <c r="B2" s="950" t="s">
        <v>207</v>
      </c>
      <c r="C2" s="935" t="s">
        <v>108</v>
      </c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7"/>
      <c r="AB2" s="947"/>
      <c r="AC2" s="948" t="s">
        <v>108</v>
      </c>
      <c r="AD2" s="948"/>
      <c r="AE2" s="948"/>
      <c r="AF2" s="948"/>
      <c r="AG2" s="948"/>
      <c r="AH2" s="948"/>
      <c r="AI2" s="948"/>
      <c r="AJ2" s="948"/>
      <c r="AK2" s="948"/>
      <c r="AL2" s="948"/>
      <c r="AM2" s="948"/>
      <c r="AN2" s="948"/>
      <c r="AP2" s="974" t="s">
        <v>108</v>
      </c>
      <c r="AQ2" s="958" t="s">
        <v>322</v>
      </c>
      <c r="AR2" s="959"/>
      <c r="AS2" s="958" t="s">
        <v>328</v>
      </c>
      <c r="AT2" s="959"/>
      <c r="AU2" s="958" t="s">
        <v>323</v>
      </c>
      <c r="AV2" s="959"/>
      <c r="AW2" s="962" t="s">
        <v>324</v>
      </c>
      <c r="AX2" s="963"/>
      <c r="AY2" s="962" t="s">
        <v>325</v>
      </c>
      <c r="AZ2" s="963"/>
      <c r="BA2" s="966" t="s">
        <v>326</v>
      </c>
      <c r="BB2" s="967"/>
      <c r="BC2" s="970" t="s">
        <v>327</v>
      </c>
      <c r="BD2" s="971"/>
      <c r="BF2" s="944" t="s">
        <v>250</v>
      </c>
      <c r="BG2" s="977" t="s">
        <v>108</v>
      </c>
      <c r="BH2" s="978"/>
      <c r="BI2" s="978"/>
      <c r="BJ2" s="978"/>
      <c r="BK2" s="978"/>
      <c r="BL2" s="978"/>
      <c r="BM2" s="978"/>
      <c r="BN2" s="978"/>
      <c r="BO2" s="978"/>
      <c r="BP2" s="978"/>
      <c r="BQ2" s="978"/>
      <c r="BR2" s="978"/>
      <c r="BS2" s="978"/>
      <c r="BT2" s="978"/>
      <c r="BU2" s="978"/>
      <c r="BV2" s="978"/>
      <c r="BW2" s="978"/>
      <c r="BX2" s="978"/>
      <c r="BY2" s="978"/>
      <c r="BZ2" s="978"/>
      <c r="CA2" s="978"/>
      <c r="CB2" s="978"/>
      <c r="CC2" s="978"/>
      <c r="CD2" s="978"/>
      <c r="CE2" s="978"/>
      <c r="CF2" s="978"/>
      <c r="CG2" s="978"/>
      <c r="CH2" s="978"/>
      <c r="CI2" s="978"/>
      <c r="CJ2" s="978"/>
      <c r="CK2" s="978"/>
      <c r="CL2" s="978"/>
      <c r="CM2" s="978"/>
      <c r="CN2" s="978"/>
      <c r="CO2" s="978"/>
      <c r="CP2" s="979"/>
    </row>
    <row r="3" spans="2:94" ht="20.25" customHeight="1" thickBot="1" x14ac:dyDescent="0.3">
      <c r="B3" s="951"/>
      <c r="C3" s="931" t="s">
        <v>109</v>
      </c>
      <c r="D3" s="932"/>
      <c r="E3" s="931" t="s">
        <v>110</v>
      </c>
      <c r="F3" s="932"/>
      <c r="G3" s="931" t="s">
        <v>111</v>
      </c>
      <c r="H3" s="932"/>
      <c r="I3" s="931" t="s">
        <v>112</v>
      </c>
      <c r="J3" s="932"/>
      <c r="K3" s="931" t="s">
        <v>113</v>
      </c>
      <c r="L3" s="932"/>
      <c r="M3" s="931" t="s">
        <v>114</v>
      </c>
      <c r="N3" s="932"/>
      <c r="O3" s="931" t="s">
        <v>176</v>
      </c>
      <c r="P3" s="932"/>
      <c r="Q3" s="931" t="s">
        <v>177</v>
      </c>
      <c r="R3" s="932"/>
      <c r="S3" s="931" t="s">
        <v>178</v>
      </c>
      <c r="T3" s="932"/>
      <c r="U3" s="931" t="s">
        <v>179</v>
      </c>
      <c r="V3" s="932"/>
      <c r="W3" s="931" t="s">
        <v>194</v>
      </c>
      <c r="X3" s="932"/>
      <c r="Y3" s="931" t="s">
        <v>180</v>
      </c>
      <c r="Z3" s="932"/>
      <c r="AA3" s="298"/>
      <c r="AB3" s="312"/>
      <c r="AC3" s="310" t="s">
        <v>109</v>
      </c>
      <c r="AD3" s="310" t="s">
        <v>110</v>
      </c>
      <c r="AE3" s="310" t="s">
        <v>111</v>
      </c>
      <c r="AF3" s="310" t="s">
        <v>112</v>
      </c>
      <c r="AG3" s="310" t="s">
        <v>113</v>
      </c>
      <c r="AH3" s="310" t="s">
        <v>114</v>
      </c>
      <c r="AI3" s="310" t="s">
        <v>176</v>
      </c>
      <c r="AJ3" s="310" t="s">
        <v>177</v>
      </c>
      <c r="AK3" s="310" t="s">
        <v>178</v>
      </c>
      <c r="AL3" s="310" t="s">
        <v>179</v>
      </c>
      <c r="AM3" s="310" t="s">
        <v>194</v>
      </c>
      <c r="AN3" s="310" t="s">
        <v>180</v>
      </c>
      <c r="AP3" s="975"/>
      <c r="AQ3" s="960"/>
      <c r="AR3" s="961"/>
      <c r="AS3" s="960"/>
      <c r="AT3" s="961"/>
      <c r="AU3" s="960"/>
      <c r="AV3" s="961"/>
      <c r="AW3" s="964"/>
      <c r="AX3" s="965"/>
      <c r="AY3" s="964"/>
      <c r="AZ3" s="965"/>
      <c r="BA3" s="968"/>
      <c r="BB3" s="969"/>
      <c r="BC3" s="972"/>
      <c r="BD3" s="973"/>
      <c r="BF3" s="945"/>
      <c r="BG3" s="980" t="s">
        <v>109</v>
      </c>
      <c r="BH3" s="981"/>
      <c r="BI3" s="982"/>
      <c r="BJ3" s="980" t="s">
        <v>110</v>
      </c>
      <c r="BK3" s="981"/>
      <c r="BL3" s="982"/>
      <c r="BM3" s="980" t="s">
        <v>111</v>
      </c>
      <c r="BN3" s="981"/>
      <c r="BO3" s="982"/>
      <c r="BP3" s="980" t="s">
        <v>112</v>
      </c>
      <c r="BQ3" s="981"/>
      <c r="BR3" s="982"/>
      <c r="BS3" s="980" t="s">
        <v>113</v>
      </c>
      <c r="BT3" s="981"/>
      <c r="BU3" s="982"/>
      <c r="BV3" s="980" t="s">
        <v>114</v>
      </c>
      <c r="BW3" s="981"/>
      <c r="BX3" s="982"/>
      <c r="BY3" s="980" t="s">
        <v>176</v>
      </c>
      <c r="BZ3" s="981"/>
      <c r="CA3" s="982"/>
      <c r="CB3" s="980" t="s">
        <v>177</v>
      </c>
      <c r="CC3" s="981"/>
      <c r="CD3" s="982"/>
      <c r="CE3" s="980" t="s">
        <v>178</v>
      </c>
      <c r="CF3" s="981"/>
      <c r="CG3" s="982"/>
      <c r="CH3" s="980" t="s">
        <v>179</v>
      </c>
      <c r="CI3" s="981"/>
      <c r="CJ3" s="982"/>
      <c r="CK3" s="980" t="s">
        <v>194</v>
      </c>
      <c r="CL3" s="981"/>
      <c r="CM3" s="982"/>
      <c r="CN3" s="980" t="s">
        <v>180</v>
      </c>
      <c r="CO3" s="981"/>
      <c r="CP3" s="982"/>
    </row>
    <row r="4" spans="2:94" ht="15.75" customHeight="1" thickBot="1" x14ac:dyDescent="0.3">
      <c r="B4" s="17" t="s">
        <v>1</v>
      </c>
      <c r="C4" s="109" t="s">
        <v>117</v>
      </c>
      <c r="D4" s="110" t="s">
        <v>115</v>
      </c>
      <c r="E4" s="147" t="s">
        <v>117</v>
      </c>
      <c r="F4" s="110" t="s">
        <v>115</v>
      </c>
      <c r="G4" s="111" t="s">
        <v>117</v>
      </c>
      <c r="H4" s="305" t="s">
        <v>115</v>
      </c>
      <c r="I4" s="111" t="s">
        <v>117</v>
      </c>
      <c r="J4" s="110" t="s">
        <v>115</v>
      </c>
      <c r="K4" s="111" t="s">
        <v>117</v>
      </c>
      <c r="L4" s="110" t="s">
        <v>115</v>
      </c>
      <c r="M4" s="111" t="s">
        <v>117</v>
      </c>
      <c r="N4" s="110" t="s">
        <v>115</v>
      </c>
      <c r="O4" s="111" t="s">
        <v>117</v>
      </c>
      <c r="P4" s="110" t="s">
        <v>115</v>
      </c>
      <c r="Q4" s="111" t="s">
        <v>117</v>
      </c>
      <c r="R4" s="110" t="s">
        <v>115</v>
      </c>
      <c r="S4" s="111" t="s">
        <v>117</v>
      </c>
      <c r="T4" s="110" t="s">
        <v>115</v>
      </c>
      <c r="U4" s="111" t="s">
        <v>117</v>
      </c>
      <c r="V4" s="110" t="s">
        <v>115</v>
      </c>
      <c r="W4" s="111" t="s">
        <v>117</v>
      </c>
      <c r="X4" s="110" t="s">
        <v>115</v>
      </c>
      <c r="Y4" s="111" t="s">
        <v>117</v>
      </c>
      <c r="Z4" s="110" t="s">
        <v>115</v>
      </c>
      <c r="AA4" s="298"/>
      <c r="AB4" s="311" t="str">
        <f t="shared" ref="AB4:AB9" si="0">B5</f>
        <v>1.Tema</v>
      </c>
      <c r="AC4" s="307">
        <f t="shared" ref="AC4:AC9" si="1">D5</f>
        <v>0.19463087248322147</v>
      </c>
      <c r="AD4" s="154">
        <f t="shared" ref="AD4:AD9" si="2">F5</f>
        <v>0.1984126984126984</v>
      </c>
      <c r="AE4" s="154">
        <f t="shared" ref="AE4:AE9" si="3">H5</f>
        <v>0.19847328244274809</v>
      </c>
      <c r="AF4" s="154">
        <f t="shared" ref="AF4:AF9" si="4">J5</f>
        <v>0.20945945945945946</v>
      </c>
      <c r="AG4" s="154">
        <f t="shared" ref="AG4:AG9" si="5">L5</f>
        <v>0.21052631578947367</v>
      </c>
      <c r="AH4" s="154">
        <f t="shared" ref="AH4:AH9" si="6">N5</f>
        <v>0.20408163265306123</v>
      </c>
      <c r="AI4" s="114">
        <f t="shared" ref="AI4:AI9" si="7">P5</f>
        <v>0.20125786163522014</v>
      </c>
      <c r="AJ4" s="228">
        <f t="shared" ref="AJ4:AJ9" si="8">R5</f>
        <v>0.19827586206896552</v>
      </c>
      <c r="AK4" s="228">
        <f t="shared" ref="AK4:AK9" si="9">T5</f>
        <v>0.2</v>
      </c>
      <c r="AL4" s="228">
        <f t="shared" ref="AL4:AL9" si="10">V5</f>
        <v>0.1991869918699187</v>
      </c>
      <c r="AM4" s="228">
        <f t="shared" ref="AM4:AM9" si="11">X5</f>
        <v>0.2</v>
      </c>
      <c r="AN4" s="228">
        <f t="shared" ref="AN4:AN9" si="12">Z5</f>
        <v>0.20454545454545456</v>
      </c>
      <c r="AP4" s="976"/>
      <c r="AQ4" s="706" t="s">
        <v>117</v>
      </c>
      <c r="AR4" s="548" t="s">
        <v>115</v>
      </c>
      <c r="AS4" s="549" t="s">
        <v>117</v>
      </c>
      <c r="AT4" s="550" t="s">
        <v>115</v>
      </c>
      <c r="AU4" s="551" t="s">
        <v>117</v>
      </c>
      <c r="AV4" s="552" t="s">
        <v>115</v>
      </c>
      <c r="AW4" s="549" t="s">
        <v>117</v>
      </c>
      <c r="AX4" s="553" t="s">
        <v>115</v>
      </c>
      <c r="AY4" s="549" t="s">
        <v>117</v>
      </c>
      <c r="AZ4" s="548" t="s">
        <v>115</v>
      </c>
      <c r="BA4" s="549" t="s">
        <v>117</v>
      </c>
      <c r="BB4" s="548" t="s">
        <v>115</v>
      </c>
      <c r="BC4" s="549" t="s">
        <v>117</v>
      </c>
      <c r="BD4" s="548" t="s">
        <v>115</v>
      </c>
      <c r="BF4" s="945"/>
      <c r="BG4" s="342" t="s">
        <v>491</v>
      </c>
      <c r="BH4" s="707" t="s">
        <v>117</v>
      </c>
      <c r="BI4" s="314" t="s">
        <v>115</v>
      </c>
      <c r="BJ4" s="342" t="s">
        <v>491</v>
      </c>
      <c r="BK4" s="707" t="s">
        <v>117</v>
      </c>
      <c r="BL4" s="314" t="s">
        <v>115</v>
      </c>
      <c r="BM4" s="342" t="s">
        <v>491</v>
      </c>
      <c r="BN4" s="707" t="s">
        <v>117</v>
      </c>
      <c r="BO4" s="314" t="s">
        <v>115</v>
      </c>
      <c r="BP4" s="342" t="s">
        <v>491</v>
      </c>
      <c r="BQ4" s="707" t="s">
        <v>117</v>
      </c>
      <c r="BR4" s="314" t="s">
        <v>115</v>
      </c>
      <c r="BS4" s="342" t="s">
        <v>491</v>
      </c>
      <c r="BT4" s="707" t="s">
        <v>117</v>
      </c>
      <c r="BU4" s="314" t="s">
        <v>115</v>
      </c>
      <c r="BV4" s="342" t="s">
        <v>491</v>
      </c>
      <c r="BW4" s="707" t="s">
        <v>117</v>
      </c>
      <c r="BX4" s="314" t="s">
        <v>115</v>
      </c>
      <c r="BY4" s="342" t="s">
        <v>491</v>
      </c>
      <c r="BZ4" s="707" t="s">
        <v>117</v>
      </c>
      <c r="CA4" s="314" t="s">
        <v>115</v>
      </c>
      <c r="CB4" s="342" t="s">
        <v>491</v>
      </c>
      <c r="CC4" s="707" t="s">
        <v>117</v>
      </c>
      <c r="CD4" s="314" t="s">
        <v>115</v>
      </c>
      <c r="CE4" s="342" t="s">
        <v>491</v>
      </c>
      <c r="CF4" s="707" t="s">
        <v>117</v>
      </c>
      <c r="CG4" s="314" t="s">
        <v>115</v>
      </c>
      <c r="CH4" s="342" t="s">
        <v>491</v>
      </c>
      <c r="CI4" s="707" t="s">
        <v>117</v>
      </c>
      <c r="CJ4" s="314" t="s">
        <v>115</v>
      </c>
      <c r="CK4" s="342" t="s">
        <v>491</v>
      </c>
      <c r="CL4" s="707" t="s">
        <v>117</v>
      </c>
      <c r="CM4" s="314" t="s">
        <v>115</v>
      </c>
      <c r="CN4" s="342" t="s">
        <v>491</v>
      </c>
      <c r="CO4" s="707" t="s">
        <v>117</v>
      </c>
      <c r="CP4" s="314" t="s">
        <v>115</v>
      </c>
    </row>
    <row r="5" spans="2:94" ht="18" customHeight="1" x14ac:dyDescent="0.25">
      <c r="B5" s="6" t="str">
        <f>'MANUAL A'!B5:B6</f>
        <v>1.Tema</v>
      </c>
      <c r="C5" s="107">
        <f>'MANUAL A'!$AJ$5</f>
        <v>29</v>
      </c>
      <c r="D5" s="149">
        <f t="shared" ref="D5:D10" si="13">C5/$C$11</f>
        <v>0.19463087248322147</v>
      </c>
      <c r="E5" s="303">
        <f>'MANUAL B'!$AF$5</f>
        <v>25</v>
      </c>
      <c r="F5" s="148">
        <f t="shared" ref="F5:F10" si="14">E5/$E$11</f>
        <v>0.1984126984126984</v>
      </c>
      <c r="G5" s="303">
        <f>'MANUAL C'!$AJ$5</f>
        <v>26</v>
      </c>
      <c r="H5" s="148">
        <f t="shared" ref="H5:H10" si="15">G5/$G$11</f>
        <v>0.19847328244274809</v>
      </c>
      <c r="I5" s="303">
        <f>'MANUAL D'!$AL$5</f>
        <v>31</v>
      </c>
      <c r="J5" s="148">
        <f t="shared" ref="J5:J10" si="16">I5/$I$11</f>
        <v>0.20945945945945946</v>
      </c>
      <c r="K5" s="303">
        <f>'MANUAL E'!$AJ$5</f>
        <v>24</v>
      </c>
      <c r="L5" s="148">
        <f t="shared" ref="L5:L10" si="17">K5/$K$11</f>
        <v>0.21052631578947367</v>
      </c>
      <c r="M5" s="303">
        <f>'MANUAL F'!$AK$5</f>
        <v>30</v>
      </c>
      <c r="N5" s="148">
        <f t="shared" ref="N5:N10" si="18">M5/$M$11</f>
        <v>0.20408163265306123</v>
      </c>
      <c r="O5" s="303">
        <f>'Manual G'!$AM$5</f>
        <v>32</v>
      </c>
      <c r="P5" s="148">
        <f t="shared" ref="P5:P10" si="19">O5/$O$11</f>
        <v>0.20125786163522014</v>
      </c>
      <c r="Q5" s="303">
        <f>'Manual H'!$AI$5</f>
        <v>23</v>
      </c>
      <c r="R5" s="306">
        <f>Q5/$Q$11</f>
        <v>0.19827586206896552</v>
      </c>
      <c r="S5" s="303">
        <f>'Manual I'!$AK$5</f>
        <v>23</v>
      </c>
      <c r="T5" s="306">
        <f>S5/$S$11</f>
        <v>0.2</v>
      </c>
      <c r="U5" s="303">
        <f>'Manual J'!$BD$5</f>
        <v>49</v>
      </c>
      <c r="V5" s="306">
        <f>U5/$U$11</f>
        <v>0.1991869918699187</v>
      </c>
      <c r="W5" s="303">
        <f>'Manual K'!AI5</f>
        <v>28</v>
      </c>
      <c r="X5" s="306">
        <f>W5/$W$11</f>
        <v>0.2</v>
      </c>
      <c r="Y5" s="303">
        <f>'Manual L'!AJ5</f>
        <v>18</v>
      </c>
      <c r="Z5" s="306">
        <f>Y5/$Y$11</f>
        <v>0.20454545454545456</v>
      </c>
      <c r="AB5" s="311" t="str">
        <f t="shared" si="0"/>
        <v>2.  Intenção discursiva</v>
      </c>
      <c r="AC5" s="307">
        <f t="shared" si="1"/>
        <v>0.19463087248322147</v>
      </c>
      <c r="AD5" s="154">
        <f t="shared" si="2"/>
        <v>0.1984126984126984</v>
      </c>
      <c r="AE5" s="154">
        <f t="shared" si="3"/>
        <v>0.20610687022900764</v>
      </c>
      <c r="AF5" s="154">
        <f t="shared" si="4"/>
        <v>0.21621621621621623</v>
      </c>
      <c r="AG5" s="154">
        <f t="shared" si="5"/>
        <v>0.20175438596491227</v>
      </c>
      <c r="AH5" s="154">
        <f t="shared" si="6"/>
        <v>0.20408163265306123</v>
      </c>
      <c r="AI5" s="114">
        <f t="shared" si="7"/>
        <v>0.19496855345911951</v>
      </c>
      <c r="AJ5" s="228">
        <f t="shared" si="8"/>
        <v>0.20689655172413793</v>
      </c>
      <c r="AK5" s="228">
        <f t="shared" si="9"/>
        <v>0.2</v>
      </c>
      <c r="AL5" s="228">
        <f t="shared" si="10"/>
        <v>0.1991869918699187</v>
      </c>
      <c r="AM5" s="228">
        <f t="shared" si="11"/>
        <v>0.2</v>
      </c>
      <c r="AN5" s="228">
        <f t="shared" si="12"/>
        <v>0.19318181818181818</v>
      </c>
      <c r="AP5" s="554" t="s">
        <v>109</v>
      </c>
      <c r="AQ5" s="555">
        <f>C18</f>
        <v>1</v>
      </c>
      <c r="AR5" s="556">
        <f t="shared" ref="AR5:AR16" si="20">AQ5/AQ$17</f>
        <v>9.0909090909090912E-2</v>
      </c>
      <c r="AS5" s="557">
        <f>C19</f>
        <v>1</v>
      </c>
      <c r="AT5" s="558">
        <f t="shared" ref="AT5:AT16" si="21">AS5/AS$17</f>
        <v>0.125</v>
      </c>
      <c r="AU5" s="559">
        <f>C20</f>
        <v>3</v>
      </c>
      <c r="AV5" s="560">
        <f t="shared" ref="AV5:AV16" si="22">AU5/AU$17</f>
        <v>7.3170731707317069E-2</v>
      </c>
      <c r="AW5" s="557">
        <f>C21</f>
        <v>0</v>
      </c>
      <c r="AX5" s="558">
        <f t="shared" ref="AX5:AX16" si="23">AW5/AW$17</f>
        <v>0</v>
      </c>
      <c r="AY5" s="557">
        <f>C22</f>
        <v>7</v>
      </c>
      <c r="AZ5" s="556">
        <f t="shared" ref="AZ5:AZ16" si="24">AY5/AY$17</f>
        <v>0.17499999999999999</v>
      </c>
      <c r="BA5" s="557">
        <f>C23</f>
        <v>2</v>
      </c>
      <c r="BB5" s="556">
        <f t="shared" ref="BB5:BB16" si="25">BA5/BA$17</f>
        <v>7.407407407407407E-2</v>
      </c>
      <c r="BC5" s="557">
        <f>C24</f>
        <v>15</v>
      </c>
      <c r="BD5" s="556">
        <f t="shared" ref="BD5:BD16" si="26">BC5/BC$17</f>
        <v>7.9787234042553196E-2</v>
      </c>
      <c r="BF5" s="708" t="str">
        <f>'MANUAL A'!D7</f>
        <v>2.1.1. Guião de entrevista</v>
      </c>
      <c r="BG5" s="986">
        <f>'MANUAL A'!AH4</f>
        <v>29</v>
      </c>
      <c r="BH5" s="710">
        <f>'MANUAL A'!AH7</f>
        <v>1</v>
      </c>
      <c r="BI5" s="711">
        <f t="shared" ref="BI5:BI25" si="27">BH5/BH$25</f>
        <v>3.4482758620689655E-2</v>
      </c>
      <c r="BJ5" s="986">
        <f>'MANUAL B'!AD4</f>
        <v>25</v>
      </c>
      <c r="BK5" s="710">
        <f>'MANUAL B'!AD7</f>
        <v>0</v>
      </c>
      <c r="BL5" s="711">
        <f t="shared" ref="BL5:BL25" si="28">BK5/BK$25</f>
        <v>0</v>
      </c>
      <c r="BM5" s="986">
        <f>'MANUAL C'!AH4</f>
        <v>26</v>
      </c>
      <c r="BN5" s="710">
        <f>'MANUAL C'!AH7</f>
        <v>0</v>
      </c>
      <c r="BO5" s="711">
        <f t="shared" ref="BO5:BO25" si="29">BN5/BN$25</f>
        <v>0</v>
      </c>
      <c r="BP5" s="986">
        <f>'MANUAL D'!AJ4</f>
        <v>31</v>
      </c>
      <c r="BQ5" s="710">
        <f>'MANUAL D'!AJ7</f>
        <v>0</v>
      </c>
      <c r="BR5" s="711">
        <f t="shared" ref="BR5:BR25" si="30">BQ5/BQ$25</f>
        <v>0</v>
      </c>
      <c r="BS5" s="986">
        <f>'MANUAL E'!AH4</f>
        <v>24</v>
      </c>
      <c r="BT5" s="710">
        <f>'MANUAL E'!AH7</f>
        <v>1</v>
      </c>
      <c r="BU5" s="711">
        <f t="shared" ref="BU5:BU25" si="31">BT5/BT$25</f>
        <v>4.3478260869565216E-2</v>
      </c>
      <c r="BV5" s="986">
        <f>'MANUAL F'!AI4</f>
        <v>30</v>
      </c>
      <c r="BW5" s="710">
        <f>'MANUAL F'!AI7</f>
        <v>1</v>
      </c>
      <c r="BX5" s="711">
        <f t="shared" ref="BX5:BX25" si="32">BW5/BW$25</f>
        <v>3.3333333333333333E-2</v>
      </c>
      <c r="BY5" s="983">
        <f>'Manual G'!AK4</f>
        <v>32</v>
      </c>
      <c r="BZ5" s="712">
        <f>'Manual G'!AK7</f>
        <v>0</v>
      </c>
      <c r="CA5" s="711">
        <f t="shared" ref="CA5:CA25" si="33">BZ5/BZ$25</f>
        <v>0</v>
      </c>
      <c r="CB5" s="986">
        <f>'Manual H'!AG4</f>
        <v>23</v>
      </c>
      <c r="CC5" s="710">
        <f>'Manual H'!AG7</f>
        <v>0</v>
      </c>
      <c r="CD5" s="711">
        <f t="shared" ref="CD5:CD25" si="34">CC5/CC$25</f>
        <v>0</v>
      </c>
      <c r="CE5" s="983">
        <f>'Manual I'!AI4</f>
        <v>23</v>
      </c>
      <c r="CF5" s="712">
        <f>'Manual I'!AI7</f>
        <v>0</v>
      </c>
      <c r="CG5" s="713">
        <f t="shared" ref="CG5:CG25" si="35">CF5/CF$25</f>
        <v>0</v>
      </c>
      <c r="CH5" s="983">
        <f>'Manual J'!BB4</f>
        <v>49</v>
      </c>
      <c r="CI5" s="712">
        <f>'Manual J'!BB7</f>
        <v>0</v>
      </c>
      <c r="CJ5" s="711">
        <f t="shared" ref="CJ5:CJ25" si="36">CI5/CI$25</f>
        <v>0</v>
      </c>
      <c r="CK5" s="983">
        <f>'Manual K'!AG4</f>
        <v>28</v>
      </c>
      <c r="CL5" s="712">
        <f>'Manual K'!AG7</f>
        <v>0</v>
      </c>
      <c r="CM5" s="711">
        <f t="shared" ref="CM5:CM25" si="37">CL5/CL$25</f>
        <v>0</v>
      </c>
      <c r="CN5" s="983">
        <f>'Manual L'!AH4</f>
        <v>18</v>
      </c>
      <c r="CO5" s="712">
        <f>'Manual L'!AH7</f>
        <v>0</v>
      </c>
      <c r="CP5" s="711">
        <f t="shared" ref="CP5:CP25" si="38">CO5/CO$25</f>
        <v>0</v>
      </c>
    </row>
    <row r="6" spans="2:94" ht="18" customHeight="1" x14ac:dyDescent="0.25">
      <c r="B6" s="10" t="str">
        <f>'MANUAL A'!B7</f>
        <v>2.  Intenção discursiva</v>
      </c>
      <c r="C6" s="108">
        <f>'MANUAL A'!$AJ$7</f>
        <v>29</v>
      </c>
      <c r="D6" s="150">
        <f t="shared" si="13"/>
        <v>0.19463087248322147</v>
      </c>
      <c r="E6" s="103">
        <f>'MANUAL B'!$AF$7</f>
        <v>25</v>
      </c>
      <c r="F6" s="152">
        <f t="shared" si="14"/>
        <v>0.1984126984126984</v>
      </c>
      <c r="G6" s="103">
        <f>'MANUAL C'!$AJ$7</f>
        <v>27</v>
      </c>
      <c r="H6" s="148">
        <f t="shared" si="15"/>
        <v>0.20610687022900764</v>
      </c>
      <c r="I6" s="103">
        <f>'MANUAL D'!$AL$7</f>
        <v>32</v>
      </c>
      <c r="J6" s="148">
        <f t="shared" si="16"/>
        <v>0.21621621621621623</v>
      </c>
      <c r="K6" s="103">
        <f>'MANUAL E'!$AJ$7</f>
        <v>23</v>
      </c>
      <c r="L6" s="148">
        <f t="shared" si="17"/>
        <v>0.20175438596491227</v>
      </c>
      <c r="M6" s="103">
        <f>'MANUAL F'!$AK$7</f>
        <v>30</v>
      </c>
      <c r="N6" s="148">
        <f t="shared" si="18"/>
        <v>0.20408163265306123</v>
      </c>
      <c r="O6" s="103">
        <f>'Manual G'!$AM$7</f>
        <v>31</v>
      </c>
      <c r="P6" s="148">
        <f t="shared" si="19"/>
        <v>0.19496855345911951</v>
      </c>
      <c r="Q6" s="103">
        <f>'Manual H'!$AI$7</f>
        <v>24</v>
      </c>
      <c r="R6" s="306">
        <f t="shared" ref="R6:R10" si="39">Q6/$Q$11</f>
        <v>0.20689655172413793</v>
      </c>
      <c r="S6" s="103">
        <f>'Manual I'!$AK$7</f>
        <v>23</v>
      </c>
      <c r="T6" s="306">
        <f t="shared" ref="T6:T10" si="40">S6/$S$11</f>
        <v>0.2</v>
      </c>
      <c r="U6" s="103">
        <f>'Manual J'!$BD$7</f>
        <v>49</v>
      </c>
      <c r="V6" s="306">
        <f t="shared" ref="V6:V10" si="41">U6/$U$11</f>
        <v>0.1991869918699187</v>
      </c>
      <c r="W6" s="103">
        <f>'Manual K'!AI7</f>
        <v>28</v>
      </c>
      <c r="X6" s="306">
        <f t="shared" ref="X6:X10" si="42">W6/$W$11</f>
        <v>0.2</v>
      </c>
      <c r="Y6" s="103">
        <f>'Manual L'!AJ7</f>
        <v>17</v>
      </c>
      <c r="Z6" s="306">
        <f t="shared" ref="Z6:Z10" si="43">Y6/$Y$11</f>
        <v>0.19318181818181818</v>
      </c>
      <c r="AB6" s="311" t="str">
        <f t="shared" si="0"/>
        <v>3.  Destinatários</v>
      </c>
      <c r="AC6" s="307">
        <f t="shared" si="1"/>
        <v>0.19463087248322147</v>
      </c>
      <c r="AD6" s="154">
        <f t="shared" si="2"/>
        <v>0.1984126984126984</v>
      </c>
      <c r="AE6" s="154">
        <f t="shared" si="3"/>
        <v>0.20610687022900764</v>
      </c>
      <c r="AF6" s="154">
        <f t="shared" si="4"/>
        <v>0.20945945945945946</v>
      </c>
      <c r="AG6" s="154">
        <f t="shared" si="5"/>
        <v>0.20175438596491227</v>
      </c>
      <c r="AH6" s="154">
        <f t="shared" si="6"/>
        <v>0.21088435374149661</v>
      </c>
      <c r="AI6" s="114">
        <f t="shared" si="7"/>
        <v>0.19496855345911951</v>
      </c>
      <c r="AJ6" s="228">
        <f t="shared" si="8"/>
        <v>0.19827586206896552</v>
      </c>
      <c r="AK6" s="228">
        <f t="shared" si="9"/>
        <v>0.2</v>
      </c>
      <c r="AL6" s="228">
        <f t="shared" si="10"/>
        <v>0.1910569105691057</v>
      </c>
      <c r="AM6" s="228">
        <f t="shared" si="11"/>
        <v>0.2</v>
      </c>
      <c r="AN6" s="228">
        <f t="shared" si="12"/>
        <v>0.19318181818181818</v>
      </c>
      <c r="AP6" s="561" t="s">
        <v>110</v>
      </c>
      <c r="AQ6" s="562">
        <f>E18</f>
        <v>1</v>
      </c>
      <c r="AR6" s="556">
        <f t="shared" si="20"/>
        <v>9.0909090909090912E-2</v>
      </c>
      <c r="AS6" s="563">
        <f>E19</f>
        <v>0</v>
      </c>
      <c r="AT6" s="558">
        <f t="shared" si="21"/>
        <v>0</v>
      </c>
      <c r="AU6" s="563">
        <f>E20</f>
        <v>5</v>
      </c>
      <c r="AV6" s="564">
        <f t="shared" si="22"/>
        <v>0.12195121951219512</v>
      </c>
      <c r="AW6" s="563">
        <f>E21</f>
        <v>2</v>
      </c>
      <c r="AX6" s="558">
        <f t="shared" si="23"/>
        <v>8.6956521739130432E-2</v>
      </c>
      <c r="AY6" s="563">
        <f>E22</f>
        <v>4</v>
      </c>
      <c r="AZ6" s="556">
        <f t="shared" si="24"/>
        <v>0.1</v>
      </c>
      <c r="BA6" s="563">
        <f>E23</f>
        <v>1</v>
      </c>
      <c r="BB6" s="556">
        <f t="shared" si="25"/>
        <v>3.7037037037037035E-2</v>
      </c>
      <c r="BC6" s="563">
        <f>E24</f>
        <v>12</v>
      </c>
      <c r="BD6" s="556">
        <f t="shared" si="26"/>
        <v>6.3829787234042548E-2</v>
      </c>
      <c r="BF6" s="709" t="str">
        <f>'MANUAL A'!D8</f>
        <v>2.1.2. Outros textos conversacionais  (criar diálogos na narrativa)</v>
      </c>
      <c r="BG6" s="987"/>
      <c r="BH6" s="714">
        <f>'MANUAL A'!AH8</f>
        <v>0</v>
      </c>
      <c r="BI6" s="715">
        <f t="shared" si="27"/>
        <v>0</v>
      </c>
      <c r="BJ6" s="987"/>
      <c r="BK6" s="714">
        <f>'MANUAL B'!AD8</f>
        <v>1</v>
      </c>
      <c r="BL6" s="715">
        <f t="shared" si="28"/>
        <v>0.04</v>
      </c>
      <c r="BM6" s="987"/>
      <c r="BN6" s="714">
        <f>'MANUAL C'!AH8</f>
        <v>1</v>
      </c>
      <c r="BO6" s="715">
        <f t="shared" si="29"/>
        <v>3.7037037037037035E-2</v>
      </c>
      <c r="BP6" s="987"/>
      <c r="BQ6" s="714">
        <f>'MANUAL D'!AJ8</f>
        <v>0</v>
      </c>
      <c r="BR6" s="715">
        <f t="shared" si="30"/>
        <v>0</v>
      </c>
      <c r="BS6" s="987"/>
      <c r="BT6" s="714">
        <f>'MANUAL E'!AH8</f>
        <v>0</v>
      </c>
      <c r="BU6" s="715">
        <f t="shared" si="31"/>
        <v>0</v>
      </c>
      <c r="BV6" s="987"/>
      <c r="BW6" s="714">
        <f>'MANUAL F'!AI8</f>
        <v>2</v>
      </c>
      <c r="BX6" s="715">
        <f t="shared" si="32"/>
        <v>6.6666666666666666E-2</v>
      </c>
      <c r="BY6" s="984"/>
      <c r="BZ6" s="716">
        <f>'Manual G'!AK8</f>
        <v>0</v>
      </c>
      <c r="CA6" s="715">
        <f t="shared" si="33"/>
        <v>0</v>
      </c>
      <c r="CB6" s="987"/>
      <c r="CC6" s="714">
        <f>'Manual H'!AG8</f>
        <v>1</v>
      </c>
      <c r="CD6" s="715">
        <f t="shared" si="34"/>
        <v>4.1666666666666664E-2</v>
      </c>
      <c r="CE6" s="984"/>
      <c r="CF6" s="716">
        <f>'Manual I'!AI8</f>
        <v>0</v>
      </c>
      <c r="CG6" s="717">
        <f t="shared" si="35"/>
        <v>0</v>
      </c>
      <c r="CH6" s="984"/>
      <c r="CI6" s="716">
        <f>'Manual J'!BB8</f>
        <v>0</v>
      </c>
      <c r="CJ6" s="715">
        <f t="shared" si="36"/>
        <v>0</v>
      </c>
      <c r="CK6" s="984"/>
      <c r="CL6" s="716">
        <f>'Manual K'!AG8</f>
        <v>3</v>
      </c>
      <c r="CM6" s="715">
        <f t="shared" si="37"/>
        <v>0.10714285714285714</v>
      </c>
      <c r="CN6" s="984"/>
      <c r="CO6" s="716">
        <f>'Manual L'!AH8</f>
        <v>0</v>
      </c>
      <c r="CP6" s="715">
        <f t="shared" si="38"/>
        <v>0</v>
      </c>
    </row>
    <row r="7" spans="2:94" ht="18" customHeight="1" x14ac:dyDescent="0.25">
      <c r="B7" s="10" t="str">
        <f>'MANUAL A'!B27</f>
        <v>3.  Destinatários</v>
      </c>
      <c r="C7" s="108">
        <f>'MANUAL A'!$AJ$27</f>
        <v>29</v>
      </c>
      <c r="D7" s="150">
        <f t="shared" si="13"/>
        <v>0.19463087248322147</v>
      </c>
      <c r="E7" s="103">
        <f>'MANUAL B'!$AF$27</f>
        <v>25</v>
      </c>
      <c r="F7" s="152">
        <f t="shared" si="14"/>
        <v>0.1984126984126984</v>
      </c>
      <c r="G7" s="103">
        <f>'MANUAL C'!$AJ$27</f>
        <v>27</v>
      </c>
      <c r="H7" s="148">
        <f t="shared" si="15"/>
        <v>0.20610687022900764</v>
      </c>
      <c r="I7" s="103">
        <f>'MANUAL D'!$AL$27</f>
        <v>31</v>
      </c>
      <c r="J7" s="148">
        <f t="shared" si="16"/>
        <v>0.20945945945945946</v>
      </c>
      <c r="K7" s="103">
        <f>'MANUAL E'!$AJ$27</f>
        <v>23</v>
      </c>
      <c r="L7" s="148">
        <f t="shared" si="17"/>
        <v>0.20175438596491227</v>
      </c>
      <c r="M7" s="103">
        <f>'MANUAL F'!$AK$27</f>
        <v>31</v>
      </c>
      <c r="N7" s="148">
        <f t="shared" si="18"/>
        <v>0.21088435374149661</v>
      </c>
      <c r="O7" s="103">
        <f>'Manual G'!$AM$27</f>
        <v>31</v>
      </c>
      <c r="P7" s="148">
        <f t="shared" si="19"/>
        <v>0.19496855345911951</v>
      </c>
      <c r="Q7" s="103">
        <f>'Manual H'!$AI$27</f>
        <v>23</v>
      </c>
      <c r="R7" s="306">
        <f t="shared" si="39"/>
        <v>0.19827586206896552</v>
      </c>
      <c r="S7" s="103">
        <f>'Manual I'!$AK$27</f>
        <v>23</v>
      </c>
      <c r="T7" s="306">
        <f t="shared" si="40"/>
        <v>0.2</v>
      </c>
      <c r="U7" s="103">
        <f>'Manual J'!$BD$27</f>
        <v>47</v>
      </c>
      <c r="V7" s="306">
        <f t="shared" si="41"/>
        <v>0.1910569105691057</v>
      </c>
      <c r="W7" s="103">
        <f>'Manual K'!AI27</f>
        <v>28</v>
      </c>
      <c r="X7" s="306">
        <f t="shared" si="42"/>
        <v>0.2</v>
      </c>
      <c r="Y7" s="103">
        <f>'Manual L'!AJ27</f>
        <v>17</v>
      </c>
      <c r="Z7" s="306">
        <f t="shared" si="43"/>
        <v>0.19318181818181818</v>
      </c>
      <c r="AB7" s="311" t="str">
        <f t="shared" si="0"/>
        <v>4. Suportes de escrita</v>
      </c>
      <c r="AC7" s="307">
        <f t="shared" si="1"/>
        <v>0.19463087248322147</v>
      </c>
      <c r="AD7" s="154">
        <f t="shared" si="2"/>
        <v>0.1984126984126984</v>
      </c>
      <c r="AE7" s="154">
        <f t="shared" si="3"/>
        <v>0.16030534351145037</v>
      </c>
      <c r="AF7" s="154">
        <f t="shared" si="4"/>
        <v>0.1554054054054054</v>
      </c>
      <c r="AG7" s="154">
        <f t="shared" si="5"/>
        <v>0.17543859649122806</v>
      </c>
      <c r="AH7" s="154">
        <f t="shared" si="6"/>
        <v>0.17006802721088435</v>
      </c>
      <c r="AI7" s="114">
        <f t="shared" si="7"/>
        <v>0.20125786163522014</v>
      </c>
      <c r="AJ7" s="228">
        <f t="shared" si="8"/>
        <v>0.19827586206896552</v>
      </c>
      <c r="AK7" s="228">
        <f t="shared" si="9"/>
        <v>0</v>
      </c>
      <c r="AL7" s="228">
        <f t="shared" si="10"/>
        <v>0.1991869918699187</v>
      </c>
      <c r="AM7" s="228">
        <f t="shared" si="11"/>
        <v>0.2</v>
      </c>
      <c r="AN7" s="228">
        <f t="shared" si="12"/>
        <v>0.20454545454545456</v>
      </c>
      <c r="AP7" s="561" t="s">
        <v>111</v>
      </c>
      <c r="AQ7" s="562">
        <f>G18</f>
        <v>1</v>
      </c>
      <c r="AR7" s="556">
        <f t="shared" si="20"/>
        <v>9.0909090909090912E-2</v>
      </c>
      <c r="AS7" s="563">
        <f>G19</f>
        <v>0</v>
      </c>
      <c r="AT7" s="558">
        <f t="shared" si="21"/>
        <v>0</v>
      </c>
      <c r="AU7" s="563">
        <f>G20</f>
        <v>3</v>
      </c>
      <c r="AV7" s="564">
        <f t="shared" si="22"/>
        <v>7.3170731707317069E-2</v>
      </c>
      <c r="AW7" s="563">
        <f>G21</f>
        <v>1</v>
      </c>
      <c r="AX7" s="558">
        <f t="shared" si="23"/>
        <v>4.3478260869565216E-2</v>
      </c>
      <c r="AY7" s="563">
        <f>G22</f>
        <v>1</v>
      </c>
      <c r="AZ7" s="556">
        <f t="shared" si="24"/>
        <v>2.5000000000000001E-2</v>
      </c>
      <c r="BA7" s="563">
        <f>G23</f>
        <v>0</v>
      </c>
      <c r="BB7" s="556">
        <f t="shared" si="25"/>
        <v>0</v>
      </c>
      <c r="BC7" s="563">
        <f>G24</f>
        <v>21</v>
      </c>
      <c r="BD7" s="556">
        <f t="shared" si="26"/>
        <v>0.11170212765957446</v>
      </c>
      <c r="BF7" s="709" t="str">
        <f>'MANUAL A'!D9</f>
        <v>2.2.1. Exposição</v>
      </c>
      <c r="BG7" s="987"/>
      <c r="BH7" s="714">
        <f>'MANUAL A'!AH9</f>
        <v>1</v>
      </c>
      <c r="BI7" s="715">
        <f t="shared" si="27"/>
        <v>3.4482758620689655E-2</v>
      </c>
      <c r="BJ7" s="987"/>
      <c r="BK7" s="714">
        <f>'MANUAL B'!AD9</f>
        <v>0</v>
      </c>
      <c r="BL7" s="715">
        <f t="shared" si="28"/>
        <v>0</v>
      </c>
      <c r="BM7" s="987"/>
      <c r="BN7" s="714">
        <f>'MANUAL C'!AH9</f>
        <v>0</v>
      </c>
      <c r="BO7" s="715">
        <f t="shared" si="29"/>
        <v>0</v>
      </c>
      <c r="BP7" s="987"/>
      <c r="BQ7" s="714">
        <f>'MANUAL D'!AJ9</f>
        <v>0</v>
      </c>
      <c r="BR7" s="715">
        <f t="shared" si="30"/>
        <v>0</v>
      </c>
      <c r="BS7" s="987"/>
      <c r="BT7" s="714">
        <f>'MANUAL E'!AH9</f>
        <v>1</v>
      </c>
      <c r="BU7" s="715">
        <f t="shared" si="31"/>
        <v>4.3478260869565216E-2</v>
      </c>
      <c r="BV7" s="987"/>
      <c r="BW7" s="714">
        <f>'MANUAL F'!AI9</f>
        <v>0</v>
      </c>
      <c r="BX7" s="715">
        <f t="shared" si="32"/>
        <v>0</v>
      </c>
      <c r="BY7" s="984"/>
      <c r="BZ7" s="716">
        <f>'Manual G'!AK9</f>
        <v>1</v>
      </c>
      <c r="CA7" s="715">
        <f t="shared" si="33"/>
        <v>3.2258064516129031E-2</v>
      </c>
      <c r="CB7" s="987"/>
      <c r="CC7" s="714">
        <f>'Manual H'!AG9</f>
        <v>0</v>
      </c>
      <c r="CD7" s="715">
        <f t="shared" si="34"/>
        <v>0</v>
      </c>
      <c r="CE7" s="984"/>
      <c r="CF7" s="716">
        <f>'Manual I'!AI9</f>
        <v>1</v>
      </c>
      <c r="CG7" s="717">
        <f t="shared" si="35"/>
        <v>4.3478260869565216E-2</v>
      </c>
      <c r="CH7" s="984"/>
      <c r="CI7" s="716">
        <f>'Manual J'!BB9</f>
        <v>4</v>
      </c>
      <c r="CJ7" s="715">
        <f t="shared" si="36"/>
        <v>8.1632653061224483E-2</v>
      </c>
      <c r="CK7" s="984"/>
      <c r="CL7" s="716">
        <f>'Manual K'!AG9</f>
        <v>0</v>
      </c>
      <c r="CM7" s="715">
        <f t="shared" si="37"/>
        <v>0</v>
      </c>
      <c r="CN7" s="984"/>
      <c r="CO7" s="716">
        <f>'Manual L'!AH9</f>
        <v>0</v>
      </c>
      <c r="CP7" s="715">
        <f t="shared" si="38"/>
        <v>0</v>
      </c>
    </row>
    <row r="8" spans="2:94" ht="18" customHeight="1" x14ac:dyDescent="0.25">
      <c r="B8" s="10" t="str">
        <f>'MANUAL A'!B32</f>
        <v>4. Suportes de escrita</v>
      </c>
      <c r="C8" s="103">
        <f>'MANUAL A'!$AJ$32</f>
        <v>29</v>
      </c>
      <c r="D8" s="151">
        <f t="shared" si="13"/>
        <v>0.19463087248322147</v>
      </c>
      <c r="E8" s="103">
        <f>'MANUAL B'!$AF$32</f>
        <v>25</v>
      </c>
      <c r="F8" s="153">
        <f t="shared" si="14"/>
        <v>0.1984126984126984</v>
      </c>
      <c r="G8" s="103">
        <f>'MANUAL C'!$AJ$32</f>
        <v>21</v>
      </c>
      <c r="H8" s="148">
        <f t="shared" si="15"/>
        <v>0.16030534351145037</v>
      </c>
      <c r="I8" s="103">
        <f>'MANUAL D'!$AL$32</f>
        <v>23</v>
      </c>
      <c r="J8" s="148">
        <f t="shared" si="16"/>
        <v>0.1554054054054054</v>
      </c>
      <c r="K8" s="103">
        <f>'MANUAL E'!$AJ$32</f>
        <v>20</v>
      </c>
      <c r="L8" s="148">
        <f t="shared" si="17"/>
        <v>0.17543859649122806</v>
      </c>
      <c r="M8" s="103">
        <f>'MANUAL F'!$AK$32</f>
        <v>25</v>
      </c>
      <c r="N8" s="148">
        <f t="shared" si="18"/>
        <v>0.17006802721088435</v>
      </c>
      <c r="O8" s="103">
        <f>'Manual G'!$AM$32</f>
        <v>32</v>
      </c>
      <c r="P8" s="148">
        <f t="shared" si="19"/>
        <v>0.20125786163522014</v>
      </c>
      <c r="Q8" s="103">
        <f>'Manual H'!$AI$32</f>
        <v>23</v>
      </c>
      <c r="R8" s="306">
        <f t="shared" si="39"/>
        <v>0.19827586206896552</v>
      </c>
      <c r="S8" s="103">
        <f>'Manual I'!$AK$34</f>
        <v>0</v>
      </c>
      <c r="T8" s="306">
        <f t="shared" si="40"/>
        <v>0</v>
      </c>
      <c r="U8" s="103">
        <f>'Manual J'!$BD$32</f>
        <v>49</v>
      </c>
      <c r="V8" s="306">
        <f t="shared" si="41"/>
        <v>0.1991869918699187</v>
      </c>
      <c r="W8" s="103">
        <f>'Manual K'!AI32</f>
        <v>28</v>
      </c>
      <c r="X8" s="306">
        <f t="shared" si="42"/>
        <v>0.2</v>
      </c>
      <c r="Y8" s="103">
        <f>'Manual L'!AJ32</f>
        <v>18</v>
      </c>
      <c r="Z8" s="306">
        <f t="shared" si="43"/>
        <v>0.20454545454545456</v>
      </c>
      <c r="AB8" s="311" t="str">
        <f t="shared" si="0"/>
        <v>5. Meios de difusão do texto</v>
      </c>
      <c r="AC8" s="307">
        <f t="shared" si="1"/>
        <v>2.6845637583892617E-2</v>
      </c>
      <c r="AD8" s="154">
        <f t="shared" si="2"/>
        <v>1.5873015873015872E-2</v>
      </c>
      <c r="AE8" s="154">
        <f t="shared" si="3"/>
        <v>3.0534351145038167E-2</v>
      </c>
      <c r="AF8" s="154">
        <f t="shared" si="4"/>
        <v>6.7567567567567571E-3</v>
      </c>
      <c r="AG8" s="154">
        <f t="shared" si="5"/>
        <v>0</v>
      </c>
      <c r="AH8" s="154">
        <f t="shared" si="6"/>
        <v>6.8027210884353739E-3</v>
      </c>
      <c r="AI8" s="114">
        <f t="shared" si="7"/>
        <v>6.2893081761006293E-3</v>
      </c>
      <c r="AJ8" s="228">
        <f t="shared" si="8"/>
        <v>0</v>
      </c>
      <c r="AK8" s="228">
        <f t="shared" si="9"/>
        <v>0.2</v>
      </c>
      <c r="AL8" s="228">
        <f t="shared" si="10"/>
        <v>1.2195121951219513E-2</v>
      </c>
      <c r="AM8" s="228">
        <f t="shared" si="11"/>
        <v>0</v>
      </c>
      <c r="AN8" s="228">
        <f t="shared" si="12"/>
        <v>0</v>
      </c>
      <c r="AP8" s="561" t="s">
        <v>112</v>
      </c>
      <c r="AQ8" s="565">
        <f>I18</f>
        <v>0</v>
      </c>
      <c r="AR8" s="556">
        <f t="shared" si="20"/>
        <v>0</v>
      </c>
      <c r="AS8" s="563">
        <f>I19</f>
        <v>0</v>
      </c>
      <c r="AT8" s="558">
        <f t="shared" si="21"/>
        <v>0</v>
      </c>
      <c r="AU8" s="563">
        <f>I20</f>
        <v>11</v>
      </c>
      <c r="AV8" s="564">
        <f t="shared" si="22"/>
        <v>0.26829268292682928</v>
      </c>
      <c r="AW8" s="563">
        <f>I21</f>
        <v>5</v>
      </c>
      <c r="AX8" s="558">
        <f t="shared" si="23"/>
        <v>0.21739130434782608</v>
      </c>
      <c r="AY8" s="563">
        <f>I22</f>
        <v>2</v>
      </c>
      <c r="AZ8" s="556">
        <f t="shared" si="24"/>
        <v>0.05</v>
      </c>
      <c r="BA8" s="563">
        <f>I23</f>
        <v>3</v>
      </c>
      <c r="BB8" s="556">
        <f t="shared" si="25"/>
        <v>0.1111111111111111</v>
      </c>
      <c r="BC8" s="563">
        <f>I24</f>
        <v>11</v>
      </c>
      <c r="BD8" s="556">
        <f t="shared" si="26"/>
        <v>5.8510638297872342E-2</v>
      </c>
      <c r="BF8" s="709" t="str">
        <f>'MANUAL A'!D10</f>
        <v>2.3.1. Retrato físico e/ou psicológico</v>
      </c>
      <c r="BG8" s="987"/>
      <c r="BH8" s="714">
        <f>'MANUAL A'!AH10</f>
        <v>2</v>
      </c>
      <c r="BI8" s="715">
        <f t="shared" si="27"/>
        <v>6.8965517241379309E-2</v>
      </c>
      <c r="BJ8" s="987"/>
      <c r="BK8" s="714">
        <f>'MANUAL B'!AD10</f>
        <v>2</v>
      </c>
      <c r="BL8" s="715">
        <f t="shared" si="28"/>
        <v>0.08</v>
      </c>
      <c r="BM8" s="987"/>
      <c r="BN8" s="714">
        <f>'MANUAL C'!AH10</f>
        <v>3</v>
      </c>
      <c r="BO8" s="715">
        <f t="shared" si="29"/>
        <v>0.1111111111111111</v>
      </c>
      <c r="BP8" s="987"/>
      <c r="BQ8" s="714">
        <f>'MANUAL D'!AJ10</f>
        <v>6</v>
      </c>
      <c r="BR8" s="715">
        <f t="shared" si="30"/>
        <v>0.1875</v>
      </c>
      <c r="BS8" s="987"/>
      <c r="BT8" s="714">
        <f>'MANUAL E'!AH10</f>
        <v>1</v>
      </c>
      <c r="BU8" s="715">
        <f t="shared" si="31"/>
        <v>4.3478260869565216E-2</v>
      </c>
      <c r="BV8" s="987"/>
      <c r="BW8" s="714">
        <f>'MANUAL F'!AI10</f>
        <v>2</v>
      </c>
      <c r="BX8" s="715">
        <f t="shared" si="32"/>
        <v>6.6666666666666666E-2</v>
      </c>
      <c r="BY8" s="984"/>
      <c r="BZ8" s="716">
        <f>'Manual G'!AK10</f>
        <v>2</v>
      </c>
      <c r="CA8" s="715">
        <f t="shared" si="33"/>
        <v>6.4516129032258063E-2</v>
      </c>
      <c r="CB8" s="987"/>
      <c r="CC8" s="714">
        <f>'Manual H'!AG10</f>
        <v>2</v>
      </c>
      <c r="CD8" s="715">
        <f t="shared" si="34"/>
        <v>8.3333333333333329E-2</v>
      </c>
      <c r="CE8" s="984"/>
      <c r="CF8" s="716">
        <f>'Manual I'!AI10</f>
        <v>1</v>
      </c>
      <c r="CG8" s="717">
        <f t="shared" si="35"/>
        <v>4.3478260869565216E-2</v>
      </c>
      <c r="CH8" s="984"/>
      <c r="CI8" s="716">
        <f>'Manual J'!BB10</f>
        <v>0</v>
      </c>
      <c r="CJ8" s="715">
        <f t="shared" si="36"/>
        <v>0</v>
      </c>
      <c r="CK8" s="984"/>
      <c r="CL8" s="716">
        <f>'Manual K'!AG10</f>
        <v>1</v>
      </c>
      <c r="CM8" s="715">
        <f t="shared" si="37"/>
        <v>3.5714285714285712E-2</v>
      </c>
      <c r="CN8" s="984"/>
      <c r="CO8" s="716">
        <f>'Manual L'!AH10</f>
        <v>1</v>
      </c>
      <c r="CP8" s="715">
        <f t="shared" si="38"/>
        <v>5.8823529411764705E-2</v>
      </c>
    </row>
    <row r="9" spans="2:94" ht="18" customHeight="1" x14ac:dyDescent="0.25">
      <c r="B9" s="10" t="str">
        <f>'MANUAL A'!B34</f>
        <v>5. Meios de difusão do texto</v>
      </c>
      <c r="C9" s="103">
        <f>'MANUAL A'!$AJ$34</f>
        <v>4</v>
      </c>
      <c r="D9" s="151">
        <f t="shared" si="13"/>
        <v>2.6845637583892617E-2</v>
      </c>
      <c r="E9" s="103">
        <f>'MANUAL B'!$AF$34</f>
        <v>2</v>
      </c>
      <c r="F9" s="153">
        <f t="shared" si="14"/>
        <v>1.5873015873015872E-2</v>
      </c>
      <c r="G9" s="103">
        <f>'MANUAL C'!$AJ$34</f>
        <v>4</v>
      </c>
      <c r="H9" s="148">
        <f t="shared" si="15"/>
        <v>3.0534351145038167E-2</v>
      </c>
      <c r="I9" s="103">
        <f>'MANUAL D'!$AL$34</f>
        <v>1</v>
      </c>
      <c r="J9" s="148">
        <f t="shared" si="16"/>
        <v>6.7567567567567571E-3</v>
      </c>
      <c r="K9" s="103">
        <f>'MANUAL E'!$AJ$34</f>
        <v>0</v>
      </c>
      <c r="L9" s="148">
        <f t="shared" si="17"/>
        <v>0</v>
      </c>
      <c r="M9" s="103">
        <f>'MANUAL F'!$AK$34</f>
        <v>1</v>
      </c>
      <c r="N9" s="148">
        <f t="shared" si="18"/>
        <v>6.8027210884353739E-3</v>
      </c>
      <c r="O9" s="103">
        <f>'Manual G'!$AM$34</f>
        <v>1</v>
      </c>
      <c r="P9" s="148">
        <f t="shared" si="19"/>
        <v>6.2893081761006293E-3</v>
      </c>
      <c r="Q9" s="103">
        <f>'Manual H'!$AI$34</f>
        <v>0</v>
      </c>
      <c r="R9" s="306">
        <f t="shared" si="39"/>
        <v>0</v>
      </c>
      <c r="S9" s="103">
        <f>'Manual I'!$AK$36</f>
        <v>23</v>
      </c>
      <c r="T9" s="306">
        <f t="shared" si="40"/>
        <v>0.2</v>
      </c>
      <c r="U9" s="103">
        <f>'Manual J'!$BD$34</f>
        <v>3</v>
      </c>
      <c r="V9" s="306">
        <f t="shared" si="41"/>
        <v>1.2195121951219513E-2</v>
      </c>
      <c r="W9" s="103">
        <f>'Manual K'!AI34</f>
        <v>0</v>
      </c>
      <c r="X9" s="306">
        <f t="shared" si="42"/>
        <v>0</v>
      </c>
      <c r="Y9" s="103">
        <f>'Manual L'!AJ34</f>
        <v>0</v>
      </c>
      <c r="Z9" s="306">
        <f t="shared" si="43"/>
        <v>0</v>
      </c>
      <c r="AB9" s="311" t="str">
        <f t="shared" si="0"/>
        <v>6. Modalidade do trabalho</v>
      </c>
      <c r="AC9" s="307">
        <f t="shared" si="1"/>
        <v>0.19463087248322147</v>
      </c>
      <c r="AD9" s="154">
        <f t="shared" si="2"/>
        <v>0.19047619047619047</v>
      </c>
      <c r="AE9" s="154">
        <f t="shared" si="3"/>
        <v>0.19847328244274809</v>
      </c>
      <c r="AF9" s="154">
        <f t="shared" si="4"/>
        <v>0.20270270270270271</v>
      </c>
      <c r="AG9" s="154">
        <f t="shared" si="5"/>
        <v>0.21052631578947367</v>
      </c>
      <c r="AH9" s="154">
        <f t="shared" si="6"/>
        <v>0.20408163265306123</v>
      </c>
      <c r="AI9" s="114">
        <f t="shared" si="7"/>
        <v>0.20125786163522014</v>
      </c>
      <c r="AJ9" s="228">
        <f t="shared" si="8"/>
        <v>0.19827586206896552</v>
      </c>
      <c r="AK9" s="228">
        <f t="shared" si="9"/>
        <v>0.2</v>
      </c>
      <c r="AL9" s="228">
        <f t="shared" si="10"/>
        <v>0.1991869918699187</v>
      </c>
      <c r="AM9" s="228">
        <f t="shared" si="11"/>
        <v>0.2</v>
      </c>
      <c r="AN9" s="228">
        <f t="shared" si="12"/>
        <v>0.20454545454545456</v>
      </c>
      <c r="AP9" s="561" t="s">
        <v>113</v>
      </c>
      <c r="AQ9" s="565">
        <f>K18</f>
        <v>1</v>
      </c>
      <c r="AR9" s="556">
        <f t="shared" si="20"/>
        <v>9.0909090909090912E-2</v>
      </c>
      <c r="AS9" s="563">
        <f>K19</f>
        <v>1</v>
      </c>
      <c r="AT9" s="558">
        <f t="shared" si="21"/>
        <v>0.125</v>
      </c>
      <c r="AU9" s="563">
        <f>K20</f>
        <v>1</v>
      </c>
      <c r="AV9" s="564">
        <f t="shared" si="22"/>
        <v>2.4390243902439025E-2</v>
      </c>
      <c r="AW9" s="563">
        <f>K21</f>
        <v>2</v>
      </c>
      <c r="AX9" s="558">
        <f t="shared" si="23"/>
        <v>8.6956521739130432E-2</v>
      </c>
      <c r="AY9" s="563">
        <f>K22</f>
        <v>4</v>
      </c>
      <c r="AZ9" s="556">
        <f t="shared" si="24"/>
        <v>0.1</v>
      </c>
      <c r="BA9" s="563">
        <f>K23</f>
        <v>2</v>
      </c>
      <c r="BB9" s="556">
        <f t="shared" si="25"/>
        <v>7.407407407407407E-2</v>
      </c>
      <c r="BC9" s="563">
        <f>K24</f>
        <v>12</v>
      </c>
      <c r="BD9" s="556">
        <f t="shared" si="26"/>
        <v>6.3829787234042548E-2</v>
      </c>
      <c r="BF9" s="709" t="str">
        <f>'MANUAL A'!D11</f>
        <v>2.3.2. Espaços</v>
      </c>
      <c r="BG9" s="987"/>
      <c r="BH9" s="714">
        <f>'MANUAL A'!AH11</f>
        <v>0</v>
      </c>
      <c r="BI9" s="715">
        <f t="shared" si="27"/>
        <v>0</v>
      </c>
      <c r="BJ9" s="987"/>
      <c r="BK9" s="714">
        <f>'MANUAL B'!AD11</f>
        <v>2</v>
      </c>
      <c r="BL9" s="715">
        <f t="shared" si="28"/>
        <v>0.08</v>
      </c>
      <c r="BM9" s="987"/>
      <c r="BN9" s="714">
        <f>'MANUAL C'!AH11</f>
        <v>0</v>
      </c>
      <c r="BO9" s="715">
        <f t="shared" si="29"/>
        <v>0</v>
      </c>
      <c r="BP9" s="987"/>
      <c r="BQ9" s="714">
        <f>'MANUAL D'!AJ11</f>
        <v>2</v>
      </c>
      <c r="BR9" s="715">
        <f t="shared" si="30"/>
        <v>6.25E-2</v>
      </c>
      <c r="BS9" s="987"/>
      <c r="BT9" s="714">
        <f>'MANUAL E'!AH11</f>
        <v>0</v>
      </c>
      <c r="BU9" s="715">
        <f t="shared" si="31"/>
        <v>0</v>
      </c>
      <c r="BV9" s="987"/>
      <c r="BW9" s="714">
        <f>'MANUAL F'!AI11</f>
        <v>1</v>
      </c>
      <c r="BX9" s="715">
        <f t="shared" si="32"/>
        <v>3.3333333333333333E-2</v>
      </c>
      <c r="BY9" s="984"/>
      <c r="BZ9" s="716">
        <f>'Manual G'!AK11</f>
        <v>1</v>
      </c>
      <c r="CA9" s="715">
        <f t="shared" si="33"/>
        <v>3.2258064516129031E-2</v>
      </c>
      <c r="CB9" s="987"/>
      <c r="CC9" s="714">
        <f>'Manual H'!AG11</f>
        <v>1</v>
      </c>
      <c r="CD9" s="715">
        <f t="shared" si="34"/>
        <v>4.1666666666666664E-2</v>
      </c>
      <c r="CE9" s="984"/>
      <c r="CF9" s="716">
        <f>'Manual I'!AI11</f>
        <v>1</v>
      </c>
      <c r="CG9" s="717">
        <f t="shared" si="35"/>
        <v>4.3478260869565216E-2</v>
      </c>
      <c r="CH9" s="984"/>
      <c r="CI9" s="716">
        <f>'Manual J'!BB11</f>
        <v>0</v>
      </c>
      <c r="CJ9" s="715">
        <f t="shared" si="36"/>
        <v>0</v>
      </c>
      <c r="CK9" s="984"/>
      <c r="CL9" s="716">
        <f>'Manual K'!AG11</f>
        <v>0</v>
      </c>
      <c r="CM9" s="715">
        <f t="shared" si="37"/>
        <v>0</v>
      </c>
      <c r="CN9" s="984"/>
      <c r="CO9" s="716">
        <f>'Manual L'!AH11</f>
        <v>0</v>
      </c>
      <c r="CP9" s="715">
        <f t="shared" si="38"/>
        <v>0</v>
      </c>
    </row>
    <row r="10" spans="2:94" ht="18" customHeight="1" thickBot="1" x14ac:dyDescent="0.3">
      <c r="B10" s="10" t="str">
        <f>'MANUAL A'!B36</f>
        <v>6. Modalidade do trabalho</v>
      </c>
      <c r="C10" s="304">
        <f>'MANUAL A'!$AJ$36</f>
        <v>29</v>
      </c>
      <c r="D10" s="151">
        <f t="shared" si="13"/>
        <v>0.19463087248322147</v>
      </c>
      <c r="E10" s="304">
        <f>'MANUAL B'!$AF$36</f>
        <v>24</v>
      </c>
      <c r="F10" s="153">
        <f t="shared" si="14"/>
        <v>0.19047619047619047</v>
      </c>
      <c r="G10" s="304">
        <f>'MANUAL C'!$AJ$36</f>
        <v>26</v>
      </c>
      <c r="H10" s="308">
        <f t="shared" si="15"/>
        <v>0.19847328244274809</v>
      </c>
      <c r="I10" s="309">
        <f>'MANUAL D'!$AL$36</f>
        <v>30</v>
      </c>
      <c r="J10" s="308">
        <f t="shared" si="16"/>
        <v>0.20270270270270271</v>
      </c>
      <c r="K10" s="309">
        <f>'MANUAL E'!$AJ$36</f>
        <v>24</v>
      </c>
      <c r="L10" s="308">
        <f t="shared" si="17"/>
        <v>0.21052631578947367</v>
      </c>
      <c r="M10" s="309">
        <f>'MANUAL F'!$AK$36</f>
        <v>30</v>
      </c>
      <c r="N10" s="308">
        <f t="shared" si="18"/>
        <v>0.20408163265306123</v>
      </c>
      <c r="O10" s="309">
        <f>'Manual G'!$AM$36</f>
        <v>32</v>
      </c>
      <c r="P10" s="308">
        <f t="shared" si="19"/>
        <v>0.20125786163522014</v>
      </c>
      <c r="Q10" s="309">
        <f>'Manual H'!$AI$36</f>
        <v>23</v>
      </c>
      <c r="R10" s="306">
        <f t="shared" si="39"/>
        <v>0.19827586206896552</v>
      </c>
      <c r="S10" s="309">
        <f>'Manual I'!$AK$5</f>
        <v>23</v>
      </c>
      <c r="T10" s="306">
        <f t="shared" si="40"/>
        <v>0.2</v>
      </c>
      <c r="U10" s="309">
        <f>'Manual J'!$BD$36</f>
        <v>49</v>
      </c>
      <c r="V10" s="306">
        <f t="shared" si="41"/>
        <v>0.1991869918699187</v>
      </c>
      <c r="W10" s="309">
        <f>'Manual K'!AI36</f>
        <v>28</v>
      </c>
      <c r="X10" s="306">
        <f t="shared" si="42"/>
        <v>0.2</v>
      </c>
      <c r="Y10" s="309">
        <f>'Manual L'!AJ36</f>
        <v>18</v>
      </c>
      <c r="Z10" s="306">
        <f t="shared" si="43"/>
        <v>0.20454545454545456</v>
      </c>
      <c r="AP10" s="561" t="s">
        <v>114</v>
      </c>
      <c r="AQ10" s="565">
        <f>M18</f>
        <v>3</v>
      </c>
      <c r="AR10" s="556">
        <f t="shared" si="20"/>
        <v>0.27272727272727271</v>
      </c>
      <c r="AS10" s="563">
        <f>M19</f>
        <v>0</v>
      </c>
      <c r="AT10" s="558">
        <f t="shared" si="21"/>
        <v>0</v>
      </c>
      <c r="AU10" s="563">
        <f>M20</f>
        <v>4</v>
      </c>
      <c r="AV10" s="564">
        <f t="shared" si="22"/>
        <v>9.7560975609756101E-2</v>
      </c>
      <c r="AW10" s="563">
        <f>M21</f>
        <v>2</v>
      </c>
      <c r="AX10" s="558">
        <f t="shared" si="23"/>
        <v>8.6956521739130432E-2</v>
      </c>
      <c r="AY10" s="563">
        <f>M22</f>
        <v>4</v>
      </c>
      <c r="AZ10" s="556">
        <f t="shared" si="24"/>
        <v>0.1</v>
      </c>
      <c r="BA10" s="563">
        <f>M23</f>
        <v>4</v>
      </c>
      <c r="BB10" s="556">
        <f t="shared" si="25"/>
        <v>0.14814814814814814</v>
      </c>
      <c r="BC10" s="563">
        <f>M24</f>
        <v>13</v>
      </c>
      <c r="BD10" s="556">
        <f t="shared" si="26"/>
        <v>6.9148936170212769E-2</v>
      </c>
      <c r="BF10" s="709" t="str">
        <f>'MANUAL A'!D12</f>
        <v xml:space="preserve">2.3.3. Coisas/objetos </v>
      </c>
      <c r="BG10" s="987"/>
      <c r="BH10" s="714">
        <f>'MANUAL A'!AH12</f>
        <v>1</v>
      </c>
      <c r="BI10" s="715">
        <f t="shared" si="27"/>
        <v>3.4482758620689655E-2</v>
      </c>
      <c r="BJ10" s="987"/>
      <c r="BK10" s="714">
        <f>'MANUAL B'!AD12</f>
        <v>1</v>
      </c>
      <c r="BL10" s="715">
        <f t="shared" si="28"/>
        <v>0.04</v>
      </c>
      <c r="BM10" s="987"/>
      <c r="BN10" s="714">
        <f>'MANUAL C'!AH12</f>
        <v>0</v>
      </c>
      <c r="BO10" s="715">
        <f t="shared" si="29"/>
        <v>0</v>
      </c>
      <c r="BP10" s="987"/>
      <c r="BQ10" s="714">
        <f>'MANUAL D'!AJ12</f>
        <v>3</v>
      </c>
      <c r="BR10" s="715">
        <f t="shared" si="30"/>
        <v>9.375E-2</v>
      </c>
      <c r="BS10" s="987"/>
      <c r="BT10" s="714">
        <f>'MANUAL E'!AH12</f>
        <v>0</v>
      </c>
      <c r="BU10" s="715">
        <f t="shared" si="31"/>
        <v>0</v>
      </c>
      <c r="BV10" s="987"/>
      <c r="BW10" s="714">
        <f>'MANUAL F'!AI12</f>
        <v>1</v>
      </c>
      <c r="BX10" s="715">
        <f t="shared" si="32"/>
        <v>3.3333333333333333E-2</v>
      </c>
      <c r="BY10" s="984"/>
      <c r="BZ10" s="716">
        <f>'Manual G'!AK12</f>
        <v>1</v>
      </c>
      <c r="CA10" s="715">
        <f t="shared" si="33"/>
        <v>3.2258064516129031E-2</v>
      </c>
      <c r="CB10" s="987"/>
      <c r="CC10" s="714">
        <f>'Manual H'!AG12</f>
        <v>1</v>
      </c>
      <c r="CD10" s="715">
        <f t="shared" si="34"/>
        <v>4.1666666666666664E-2</v>
      </c>
      <c r="CE10" s="984"/>
      <c r="CF10" s="716">
        <f>'Manual I'!AI12</f>
        <v>1</v>
      </c>
      <c r="CG10" s="717">
        <f t="shared" si="35"/>
        <v>4.3478260869565216E-2</v>
      </c>
      <c r="CH10" s="984"/>
      <c r="CI10" s="716">
        <f>'Manual J'!BB12</f>
        <v>1</v>
      </c>
      <c r="CJ10" s="715">
        <f t="shared" si="36"/>
        <v>2.0408163265306121E-2</v>
      </c>
      <c r="CK10" s="984"/>
      <c r="CL10" s="716">
        <f>'Manual K'!AG12</f>
        <v>0</v>
      </c>
      <c r="CM10" s="715">
        <f t="shared" si="37"/>
        <v>0</v>
      </c>
      <c r="CN10" s="984"/>
      <c r="CO10" s="716">
        <f>'Manual L'!AH12</f>
        <v>0</v>
      </c>
      <c r="CP10" s="715">
        <f t="shared" si="38"/>
        <v>0</v>
      </c>
    </row>
    <row r="11" spans="2:94" ht="18" customHeight="1" thickBot="1" x14ac:dyDescent="0.3">
      <c r="B11" s="146" t="s">
        <v>118</v>
      </c>
      <c r="C11" s="115">
        <f t="shared" ref="C11:Z11" si="44">SUM(C5:C10)</f>
        <v>149</v>
      </c>
      <c r="D11" s="116">
        <f>SUM(D5:D10)</f>
        <v>1</v>
      </c>
      <c r="E11" s="115">
        <f t="shared" si="44"/>
        <v>126</v>
      </c>
      <c r="F11" s="302">
        <f>SUM(F5:F10)</f>
        <v>1</v>
      </c>
      <c r="G11" s="115">
        <f>SUM(G5:G10)</f>
        <v>131</v>
      </c>
      <c r="H11" s="302">
        <f>SUM(H5:H10)</f>
        <v>1</v>
      </c>
      <c r="I11" s="115">
        <f t="shared" si="44"/>
        <v>148</v>
      </c>
      <c r="J11" s="116">
        <f>SUM(J5:J10)</f>
        <v>1</v>
      </c>
      <c r="K11" s="115">
        <f t="shared" si="44"/>
        <v>114</v>
      </c>
      <c r="L11" s="116">
        <f t="shared" si="44"/>
        <v>0.99999999999999989</v>
      </c>
      <c r="M11" s="117">
        <f t="shared" si="44"/>
        <v>147</v>
      </c>
      <c r="N11" s="116">
        <f t="shared" si="44"/>
        <v>1</v>
      </c>
      <c r="O11" s="115">
        <f t="shared" si="44"/>
        <v>159</v>
      </c>
      <c r="P11" s="116">
        <f t="shared" si="44"/>
        <v>1</v>
      </c>
      <c r="Q11" s="115">
        <f t="shared" si="44"/>
        <v>116</v>
      </c>
      <c r="R11" s="116">
        <f>SUM(R5:R10)</f>
        <v>1</v>
      </c>
      <c r="S11" s="115">
        <f t="shared" si="44"/>
        <v>115</v>
      </c>
      <c r="T11" s="116">
        <f t="shared" si="44"/>
        <v>1</v>
      </c>
      <c r="U11" s="115">
        <f t="shared" si="44"/>
        <v>246</v>
      </c>
      <c r="V11" s="116">
        <f t="shared" si="44"/>
        <v>1</v>
      </c>
      <c r="W11" s="115">
        <f t="shared" si="44"/>
        <v>140</v>
      </c>
      <c r="X11" s="116">
        <f t="shared" si="44"/>
        <v>1</v>
      </c>
      <c r="Y11" s="115">
        <f t="shared" si="44"/>
        <v>88</v>
      </c>
      <c r="Z11" s="116">
        <f t="shared" si="44"/>
        <v>1</v>
      </c>
      <c r="AA11" s="299"/>
      <c r="AB11" s="299"/>
      <c r="AP11" s="561" t="s">
        <v>176</v>
      </c>
      <c r="AQ11" s="565">
        <f>O18</f>
        <v>0</v>
      </c>
      <c r="AR11" s="556">
        <f t="shared" si="20"/>
        <v>0</v>
      </c>
      <c r="AS11" s="563">
        <f>O19</f>
        <v>1</v>
      </c>
      <c r="AT11" s="558">
        <f t="shared" si="21"/>
        <v>0.125</v>
      </c>
      <c r="AU11" s="563">
        <f>O20</f>
        <v>4</v>
      </c>
      <c r="AV11" s="564">
        <f t="shared" si="22"/>
        <v>9.7560975609756101E-2</v>
      </c>
      <c r="AW11" s="563">
        <f>O21</f>
        <v>3</v>
      </c>
      <c r="AX11" s="558">
        <f t="shared" si="23"/>
        <v>0.13043478260869565</v>
      </c>
      <c r="AY11" s="563">
        <f>O22</f>
        <v>6</v>
      </c>
      <c r="AZ11" s="556">
        <f t="shared" si="24"/>
        <v>0.15</v>
      </c>
      <c r="BA11" s="563">
        <f>O23</f>
        <v>3</v>
      </c>
      <c r="BB11" s="556">
        <f t="shared" si="25"/>
        <v>0.1111111111111111</v>
      </c>
      <c r="BC11" s="563">
        <f>O24</f>
        <v>14</v>
      </c>
      <c r="BD11" s="556">
        <f t="shared" si="26"/>
        <v>7.4468085106382975E-2</v>
      </c>
      <c r="BF11" s="709" t="str">
        <f>'MANUAL A'!D13</f>
        <v>2.4.1. Comentário</v>
      </c>
      <c r="BG11" s="987"/>
      <c r="BH11" s="714">
        <f>'MANUAL A'!AH13</f>
        <v>0</v>
      </c>
      <c r="BI11" s="715">
        <f t="shared" si="27"/>
        <v>0</v>
      </c>
      <c r="BJ11" s="987"/>
      <c r="BK11" s="714">
        <f>'MANUAL B'!AD13</f>
        <v>1</v>
      </c>
      <c r="BL11" s="715">
        <f t="shared" si="28"/>
        <v>0.04</v>
      </c>
      <c r="BM11" s="987"/>
      <c r="BN11" s="714">
        <f>'MANUAL C'!AH13</f>
        <v>0</v>
      </c>
      <c r="BO11" s="715">
        <f t="shared" si="29"/>
        <v>0</v>
      </c>
      <c r="BP11" s="987"/>
      <c r="BQ11" s="714">
        <f>'MANUAL D'!AJ13</f>
        <v>0</v>
      </c>
      <c r="BR11" s="715">
        <f t="shared" si="30"/>
        <v>0</v>
      </c>
      <c r="BS11" s="987"/>
      <c r="BT11" s="714">
        <f>'MANUAL E'!AH13</f>
        <v>0</v>
      </c>
      <c r="BU11" s="715">
        <f t="shared" si="31"/>
        <v>0</v>
      </c>
      <c r="BV11" s="987"/>
      <c r="BW11" s="714">
        <f>'MANUAL F'!AI13</f>
        <v>0</v>
      </c>
      <c r="BX11" s="715">
        <f t="shared" si="32"/>
        <v>0</v>
      </c>
      <c r="BY11" s="984"/>
      <c r="BZ11" s="716">
        <f>'Manual G'!AK13</f>
        <v>0</v>
      </c>
      <c r="CA11" s="715">
        <f t="shared" si="33"/>
        <v>0</v>
      </c>
      <c r="CB11" s="987"/>
      <c r="CC11" s="714">
        <f>'Manual H'!AG13</f>
        <v>0</v>
      </c>
      <c r="CD11" s="715">
        <f t="shared" si="34"/>
        <v>0</v>
      </c>
      <c r="CE11" s="984"/>
      <c r="CF11" s="716">
        <f>'Manual I'!AI13</f>
        <v>0</v>
      </c>
      <c r="CG11" s="717">
        <f t="shared" si="35"/>
        <v>0</v>
      </c>
      <c r="CH11" s="984"/>
      <c r="CI11" s="716">
        <f>'Manual J'!BB13</f>
        <v>0</v>
      </c>
      <c r="CJ11" s="715">
        <f t="shared" si="36"/>
        <v>0</v>
      </c>
      <c r="CK11" s="984"/>
      <c r="CL11" s="716">
        <f>'Manual K'!AG13</f>
        <v>0</v>
      </c>
      <c r="CM11" s="715">
        <f t="shared" si="37"/>
        <v>0</v>
      </c>
      <c r="CN11" s="984"/>
      <c r="CO11" s="716">
        <f>'Manual L'!AH13</f>
        <v>0</v>
      </c>
      <c r="CP11" s="715">
        <f t="shared" si="38"/>
        <v>0</v>
      </c>
    </row>
    <row r="12" spans="2:94" ht="18" customHeight="1" x14ac:dyDescent="0.25">
      <c r="AP12" s="561" t="s">
        <v>177</v>
      </c>
      <c r="AQ12" s="565">
        <f>Q18</f>
        <v>1</v>
      </c>
      <c r="AR12" s="556">
        <f t="shared" si="20"/>
        <v>9.0909090909090912E-2</v>
      </c>
      <c r="AS12" s="563">
        <f>Q19</f>
        <v>0</v>
      </c>
      <c r="AT12" s="558">
        <f t="shared" si="21"/>
        <v>0</v>
      </c>
      <c r="AU12" s="563">
        <f>Q20</f>
        <v>4</v>
      </c>
      <c r="AV12" s="564">
        <f t="shared" si="22"/>
        <v>9.7560975609756101E-2</v>
      </c>
      <c r="AW12" s="563">
        <f>Q21</f>
        <v>1</v>
      </c>
      <c r="AX12" s="558">
        <f t="shared" si="23"/>
        <v>4.3478260869565216E-2</v>
      </c>
      <c r="AY12" s="563">
        <f>Q22</f>
        <v>1</v>
      </c>
      <c r="AZ12" s="556">
        <f t="shared" si="24"/>
        <v>2.5000000000000001E-2</v>
      </c>
      <c r="BA12" s="563">
        <f>Q23</f>
        <v>1</v>
      </c>
      <c r="BB12" s="556">
        <f t="shared" si="25"/>
        <v>3.7037037037037035E-2</v>
      </c>
      <c r="BC12" s="563">
        <f>Q24</f>
        <v>16</v>
      </c>
      <c r="BD12" s="556">
        <f t="shared" si="26"/>
        <v>8.5106382978723402E-2</v>
      </c>
      <c r="BF12" s="709" t="str">
        <f>'MANUAL A'!D14</f>
        <v>2.4.2. Texto de opinião</v>
      </c>
      <c r="BG12" s="987"/>
      <c r="BH12" s="714">
        <f>'MANUAL A'!AH14</f>
        <v>0</v>
      </c>
      <c r="BI12" s="715">
        <f t="shared" si="27"/>
        <v>0</v>
      </c>
      <c r="BJ12" s="987"/>
      <c r="BK12" s="714">
        <f>'MANUAL B'!AD14</f>
        <v>1</v>
      </c>
      <c r="BL12" s="715">
        <f t="shared" si="28"/>
        <v>0.04</v>
      </c>
      <c r="BM12" s="987"/>
      <c r="BN12" s="714">
        <f>'MANUAL C'!AH14</f>
        <v>1</v>
      </c>
      <c r="BO12" s="715">
        <f t="shared" si="29"/>
        <v>3.7037037037037035E-2</v>
      </c>
      <c r="BP12" s="987"/>
      <c r="BQ12" s="714">
        <f>'MANUAL D'!AJ14</f>
        <v>5</v>
      </c>
      <c r="BR12" s="715">
        <f t="shared" si="30"/>
        <v>0.15625</v>
      </c>
      <c r="BS12" s="987"/>
      <c r="BT12" s="714">
        <f>'MANUAL E'!AH14</f>
        <v>2</v>
      </c>
      <c r="BU12" s="715">
        <f t="shared" si="31"/>
        <v>8.6956521739130432E-2</v>
      </c>
      <c r="BV12" s="987"/>
      <c r="BW12" s="714">
        <f>'MANUAL F'!AI14</f>
        <v>2</v>
      </c>
      <c r="BX12" s="715">
        <f t="shared" si="32"/>
        <v>6.6666666666666666E-2</v>
      </c>
      <c r="BY12" s="984"/>
      <c r="BZ12" s="716">
        <f>'Manual G'!AK14</f>
        <v>3</v>
      </c>
      <c r="CA12" s="715">
        <f t="shared" si="33"/>
        <v>9.6774193548387094E-2</v>
      </c>
      <c r="CB12" s="987"/>
      <c r="CC12" s="714">
        <f>'Manual H'!AG14</f>
        <v>1</v>
      </c>
      <c r="CD12" s="715">
        <f t="shared" si="34"/>
        <v>4.1666666666666664E-2</v>
      </c>
      <c r="CE12" s="984"/>
      <c r="CF12" s="716">
        <f>'Manual I'!AI14</f>
        <v>2</v>
      </c>
      <c r="CG12" s="717">
        <f t="shared" si="35"/>
        <v>8.6956521739130432E-2</v>
      </c>
      <c r="CH12" s="984"/>
      <c r="CI12" s="716">
        <f>'Manual J'!BB14</f>
        <v>2</v>
      </c>
      <c r="CJ12" s="715">
        <f t="shared" si="36"/>
        <v>4.0816326530612242E-2</v>
      </c>
      <c r="CK12" s="984"/>
      <c r="CL12" s="716">
        <f>'Manual K'!AG14</f>
        <v>3</v>
      </c>
      <c r="CM12" s="715">
        <f t="shared" si="37"/>
        <v>0.10714285714285714</v>
      </c>
      <c r="CN12" s="984"/>
      <c r="CO12" s="716">
        <f>'Manual L'!AH14</f>
        <v>0</v>
      </c>
      <c r="CP12" s="715">
        <f t="shared" si="38"/>
        <v>0</v>
      </c>
    </row>
    <row r="13" spans="2:94" ht="18" customHeight="1" x14ac:dyDescent="0.25">
      <c r="AP13" s="561" t="s">
        <v>178</v>
      </c>
      <c r="AQ13" s="565">
        <f>S18</f>
        <v>0</v>
      </c>
      <c r="AR13" s="556">
        <f t="shared" si="20"/>
        <v>0</v>
      </c>
      <c r="AS13" s="563">
        <f>S19</f>
        <v>1</v>
      </c>
      <c r="AT13" s="558">
        <f t="shared" si="21"/>
        <v>0.125</v>
      </c>
      <c r="AU13" s="563">
        <f>S20</f>
        <v>3</v>
      </c>
      <c r="AV13" s="564">
        <f t="shared" si="22"/>
        <v>7.3170731707317069E-2</v>
      </c>
      <c r="AW13" s="563">
        <f>S21</f>
        <v>2</v>
      </c>
      <c r="AX13" s="558">
        <f t="shared" si="23"/>
        <v>8.6956521739130432E-2</v>
      </c>
      <c r="AY13" s="563">
        <f>S22</f>
        <v>4</v>
      </c>
      <c r="AZ13" s="556">
        <f t="shared" si="24"/>
        <v>0.1</v>
      </c>
      <c r="BA13" s="563">
        <f>S23</f>
        <v>3</v>
      </c>
      <c r="BB13" s="556">
        <f t="shared" si="25"/>
        <v>0.1111111111111111</v>
      </c>
      <c r="BC13" s="563">
        <f>S24</f>
        <v>10</v>
      </c>
      <c r="BD13" s="556">
        <f t="shared" si="26"/>
        <v>5.3191489361702128E-2</v>
      </c>
      <c r="BF13" s="709" t="str">
        <f>'MANUAL A'!D15</f>
        <v>2.5.1. Receita de culinária</v>
      </c>
      <c r="BG13" s="987"/>
      <c r="BH13" s="714">
        <f>'MANUAL A'!AH15</f>
        <v>0</v>
      </c>
      <c r="BI13" s="715">
        <f t="shared" si="27"/>
        <v>0</v>
      </c>
      <c r="BJ13" s="987"/>
      <c r="BK13" s="714">
        <f>'MANUAL B'!AD15</f>
        <v>1</v>
      </c>
      <c r="BL13" s="715">
        <f t="shared" si="28"/>
        <v>0.04</v>
      </c>
      <c r="BM13" s="987"/>
      <c r="BN13" s="714">
        <f>'MANUAL C'!AH15</f>
        <v>0</v>
      </c>
      <c r="BO13" s="715">
        <f t="shared" si="29"/>
        <v>0</v>
      </c>
      <c r="BP13" s="987"/>
      <c r="BQ13" s="714">
        <f>'MANUAL D'!AJ15</f>
        <v>0</v>
      </c>
      <c r="BR13" s="715">
        <f t="shared" si="30"/>
        <v>0</v>
      </c>
      <c r="BS13" s="987"/>
      <c r="BT13" s="714">
        <f>'MANUAL E'!AH15</f>
        <v>1</v>
      </c>
      <c r="BU13" s="715">
        <f t="shared" si="31"/>
        <v>4.3478260869565216E-2</v>
      </c>
      <c r="BV13" s="987"/>
      <c r="BW13" s="714">
        <f>'MANUAL F'!AI15</f>
        <v>1</v>
      </c>
      <c r="BX13" s="715">
        <f t="shared" si="32"/>
        <v>3.3333333333333333E-2</v>
      </c>
      <c r="BY13" s="984"/>
      <c r="BZ13" s="716">
        <f>'Manual G'!AK15</f>
        <v>1</v>
      </c>
      <c r="CA13" s="715">
        <f t="shared" si="33"/>
        <v>3.2258064516129031E-2</v>
      </c>
      <c r="CB13" s="987"/>
      <c r="CC13" s="714">
        <f>'Manual H'!AG15</f>
        <v>0</v>
      </c>
      <c r="CD13" s="715">
        <f t="shared" si="34"/>
        <v>0</v>
      </c>
      <c r="CE13" s="984"/>
      <c r="CF13" s="716">
        <f>'Manual I'!AI15</f>
        <v>0</v>
      </c>
      <c r="CG13" s="717">
        <f t="shared" si="35"/>
        <v>0</v>
      </c>
      <c r="CH13" s="984"/>
      <c r="CI13" s="716">
        <f>'Manual J'!BB15</f>
        <v>1</v>
      </c>
      <c r="CJ13" s="715">
        <f t="shared" si="36"/>
        <v>2.0408163265306121E-2</v>
      </c>
      <c r="CK13" s="984"/>
      <c r="CL13" s="716">
        <f>'Manual K'!AG15</f>
        <v>1</v>
      </c>
      <c r="CM13" s="715">
        <f t="shared" si="37"/>
        <v>3.5714285714285712E-2</v>
      </c>
      <c r="CN13" s="984"/>
      <c r="CO13" s="716">
        <f>'Manual L'!AH15</f>
        <v>1</v>
      </c>
      <c r="CP13" s="715">
        <f t="shared" si="38"/>
        <v>5.8823529411764705E-2</v>
      </c>
    </row>
    <row r="14" spans="2:94" ht="18" customHeight="1" thickBot="1" x14ac:dyDescent="0.3">
      <c r="AP14" s="561" t="s">
        <v>179</v>
      </c>
      <c r="AQ14" s="565">
        <f>U18</f>
        <v>0</v>
      </c>
      <c r="AR14" s="556">
        <f t="shared" si="20"/>
        <v>0</v>
      </c>
      <c r="AS14" s="563">
        <f>U19</f>
        <v>4</v>
      </c>
      <c r="AT14" s="558">
        <f t="shared" si="21"/>
        <v>0.5</v>
      </c>
      <c r="AU14" s="563">
        <f>U20</f>
        <v>1</v>
      </c>
      <c r="AV14" s="564">
        <f t="shared" si="22"/>
        <v>2.4390243902439025E-2</v>
      </c>
      <c r="AW14" s="563">
        <f>U21</f>
        <v>2</v>
      </c>
      <c r="AX14" s="558">
        <f t="shared" si="23"/>
        <v>8.6956521739130432E-2</v>
      </c>
      <c r="AY14" s="563">
        <f>U22</f>
        <v>4</v>
      </c>
      <c r="AZ14" s="556">
        <f t="shared" si="24"/>
        <v>0.1</v>
      </c>
      <c r="BA14" s="563">
        <f>U23</f>
        <v>5</v>
      </c>
      <c r="BB14" s="556">
        <f t="shared" si="25"/>
        <v>0.18518518518518517</v>
      </c>
      <c r="BC14" s="563">
        <f>U24</f>
        <v>33</v>
      </c>
      <c r="BD14" s="556">
        <f t="shared" si="26"/>
        <v>0.17553191489361702</v>
      </c>
      <c r="BF14" s="709" t="str">
        <f>'MANUAL A'!D16</f>
        <v>2.5.2. Regras de utilização / normas de conduta</v>
      </c>
      <c r="BG14" s="987"/>
      <c r="BH14" s="714">
        <f>'MANUAL A'!AH16</f>
        <v>1</v>
      </c>
      <c r="BI14" s="715">
        <f t="shared" si="27"/>
        <v>3.4482758620689655E-2</v>
      </c>
      <c r="BJ14" s="987"/>
      <c r="BK14" s="714">
        <f>'MANUAL B'!AD16</f>
        <v>0</v>
      </c>
      <c r="BL14" s="715">
        <f t="shared" si="28"/>
        <v>0</v>
      </c>
      <c r="BM14" s="987"/>
      <c r="BN14" s="714">
        <f>'MANUAL C'!AH16</f>
        <v>0</v>
      </c>
      <c r="BO14" s="715">
        <f t="shared" si="29"/>
        <v>0</v>
      </c>
      <c r="BP14" s="987"/>
      <c r="BQ14" s="714">
        <f>'MANUAL D'!AJ16</f>
        <v>0</v>
      </c>
      <c r="BR14" s="715">
        <f t="shared" si="30"/>
        <v>0</v>
      </c>
      <c r="BS14" s="987"/>
      <c r="BT14" s="714">
        <f>'MANUAL E'!AH16</f>
        <v>0</v>
      </c>
      <c r="BU14" s="715">
        <f t="shared" si="31"/>
        <v>0</v>
      </c>
      <c r="BV14" s="987"/>
      <c r="BW14" s="714">
        <f>'MANUAL F'!AI16</f>
        <v>0</v>
      </c>
      <c r="BX14" s="715">
        <f t="shared" si="32"/>
        <v>0</v>
      </c>
      <c r="BY14" s="984"/>
      <c r="BZ14" s="716">
        <f>'Manual G'!AK16</f>
        <v>0</v>
      </c>
      <c r="CA14" s="715">
        <f t="shared" si="33"/>
        <v>0</v>
      </c>
      <c r="CB14" s="987"/>
      <c r="CC14" s="714">
        <f>'Manual H'!AG16</f>
        <v>0</v>
      </c>
      <c r="CD14" s="715">
        <f t="shared" si="34"/>
        <v>0</v>
      </c>
      <c r="CE14" s="984"/>
      <c r="CF14" s="716">
        <f>'Manual I'!AI16</f>
        <v>1</v>
      </c>
      <c r="CG14" s="717">
        <f t="shared" si="35"/>
        <v>4.3478260869565216E-2</v>
      </c>
      <c r="CH14" s="984"/>
      <c r="CI14" s="716">
        <f>'Manual J'!BB16</f>
        <v>0</v>
      </c>
      <c r="CJ14" s="715">
        <f t="shared" si="36"/>
        <v>0</v>
      </c>
      <c r="CK14" s="984"/>
      <c r="CL14" s="716">
        <f>'Manual K'!AG16</f>
        <v>0</v>
      </c>
      <c r="CM14" s="715">
        <f t="shared" si="37"/>
        <v>0</v>
      </c>
      <c r="CN14" s="984"/>
      <c r="CO14" s="716">
        <f>'Manual L'!AH16</f>
        <v>0</v>
      </c>
      <c r="CP14" s="715">
        <f t="shared" si="38"/>
        <v>0</v>
      </c>
    </row>
    <row r="15" spans="2:94" ht="18" customHeight="1" thickBot="1" x14ac:dyDescent="0.3">
      <c r="B15" s="944" t="s">
        <v>250</v>
      </c>
      <c r="C15" s="935" t="s">
        <v>108</v>
      </c>
      <c r="D15" s="936"/>
      <c r="E15" s="936"/>
      <c r="F15" s="936"/>
      <c r="G15" s="936"/>
      <c r="H15" s="936"/>
      <c r="I15" s="936"/>
      <c r="J15" s="936"/>
      <c r="K15" s="936"/>
      <c r="L15" s="936"/>
      <c r="M15" s="936"/>
      <c r="N15" s="936"/>
      <c r="O15" s="936"/>
      <c r="P15" s="936"/>
      <c r="Q15" s="936"/>
      <c r="R15" s="936"/>
      <c r="S15" s="936"/>
      <c r="T15" s="936"/>
      <c r="U15" s="936"/>
      <c r="V15" s="936"/>
      <c r="W15" s="936"/>
      <c r="X15" s="936"/>
      <c r="Y15" s="936"/>
      <c r="Z15" s="937"/>
      <c r="AB15" s="944" t="s">
        <v>250</v>
      </c>
      <c r="AC15" s="943" t="s">
        <v>119</v>
      </c>
      <c r="AD15" s="943"/>
      <c r="AE15" s="943"/>
      <c r="AF15" s="943"/>
      <c r="AG15" s="943"/>
      <c r="AH15" s="943"/>
      <c r="AI15" s="943"/>
      <c r="AJ15" s="943"/>
      <c r="AK15" s="943"/>
      <c r="AL15" s="943"/>
      <c r="AM15" s="943"/>
      <c r="AN15" s="943"/>
      <c r="AP15" s="561" t="s">
        <v>194</v>
      </c>
      <c r="AQ15" s="565">
        <f>W18</f>
        <v>3</v>
      </c>
      <c r="AR15" s="556">
        <f t="shared" si="20"/>
        <v>0.27272727272727271</v>
      </c>
      <c r="AS15" s="563">
        <f>W19</f>
        <v>0</v>
      </c>
      <c r="AT15" s="558">
        <f t="shared" si="21"/>
        <v>0</v>
      </c>
      <c r="AU15" s="563">
        <f>W20</f>
        <v>1</v>
      </c>
      <c r="AV15" s="564">
        <f t="shared" si="22"/>
        <v>2.4390243902439025E-2</v>
      </c>
      <c r="AW15" s="563">
        <f>W21</f>
        <v>3</v>
      </c>
      <c r="AX15" s="558">
        <f t="shared" si="23"/>
        <v>0.13043478260869565</v>
      </c>
      <c r="AY15" s="563">
        <f>W22</f>
        <v>1</v>
      </c>
      <c r="AZ15" s="556">
        <f t="shared" si="24"/>
        <v>2.5000000000000001E-2</v>
      </c>
      <c r="BA15" s="563">
        <f>W23</f>
        <v>1</v>
      </c>
      <c r="BB15" s="556">
        <f t="shared" si="25"/>
        <v>3.7037037037037035E-2</v>
      </c>
      <c r="BC15" s="563">
        <f>W24</f>
        <v>19</v>
      </c>
      <c r="BD15" s="556">
        <f t="shared" si="26"/>
        <v>0.10106382978723404</v>
      </c>
      <c r="BF15" s="709" t="str">
        <f>'MANUAL A'!D17</f>
        <v xml:space="preserve">2.5.3. Aviso / lembrete / recado </v>
      </c>
      <c r="BG15" s="987"/>
      <c r="BH15" s="714">
        <f>'MANUAL A'!AH17</f>
        <v>3</v>
      </c>
      <c r="BI15" s="715">
        <f t="shared" si="27"/>
        <v>0.10344827586206896</v>
      </c>
      <c r="BJ15" s="987"/>
      <c r="BK15" s="714">
        <f>'MANUAL B'!AD17</f>
        <v>1</v>
      </c>
      <c r="BL15" s="715">
        <f t="shared" si="28"/>
        <v>0.04</v>
      </c>
      <c r="BM15" s="987"/>
      <c r="BN15" s="714">
        <f>'MANUAL C'!AH17</f>
        <v>1</v>
      </c>
      <c r="BO15" s="715">
        <f t="shared" si="29"/>
        <v>3.7037037037037035E-2</v>
      </c>
      <c r="BP15" s="987"/>
      <c r="BQ15" s="714">
        <f>'MANUAL D'!AJ17</f>
        <v>2</v>
      </c>
      <c r="BR15" s="715">
        <f t="shared" si="30"/>
        <v>6.25E-2</v>
      </c>
      <c r="BS15" s="987"/>
      <c r="BT15" s="714">
        <f>'MANUAL E'!AH17</f>
        <v>1</v>
      </c>
      <c r="BU15" s="715">
        <f t="shared" si="31"/>
        <v>4.3478260869565216E-2</v>
      </c>
      <c r="BV15" s="987"/>
      <c r="BW15" s="714">
        <f>'MANUAL F'!AI17</f>
        <v>1</v>
      </c>
      <c r="BX15" s="715">
        <f t="shared" si="32"/>
        <v>3.3333333333333333E-2</v>
      </c>
      <c r="BY15" s="984"/>
      <c r="BZ15" s="716">
        <f>'Manual G'!AK17</f>
        <v>3</v>
      </c>
      <c r="CA15" s="715">
        <f t="shared" si="33"/>
        <v>9.6774193548387094E-2</v>
      </c>
      <c r="CB15" s="987"/>
      <c r="CC15" s="714">
        <f>'Manual H'!AG17</f>
        <v>0</v>
      </c>
      <c r="CD15" s="715">
        <f t="shared" si="34"/>
        <v>0</v>
      </c>
      <c r="CE15" s="984"/>
      <c r="CF15" s="716">
        <f>'Manual I'!AI17</f>
        <v>3</v>
      </c>
      <c r="CG15" s="717">
        <f t="shared" si="35"/>
        <v>0.13043478260869565</v>
      </c>
      <c r="CH15" s="984"/>
      <c r="CI15" s="716">
        <f>'Manual J'!BB17</f>
        <v>1</v>
      </c>
      <c r="CJ15" s="715">
        <f t="shared" si="36"/>
        <v>2.0408163265306121E-2</v>
      </c>
      <c r="CK15" s="984"/>
      <c r="CL15" s="716">
        <f>'Manual K'!AG17</f>
        <v>0</v>
      </c>
      <c r="CM15" s="715">
        <f t="shared" si="37"/>
        <v>0</v>
      </c>
      <c r="CN15" s="984"/>
      <c r="CO15" s="716">
        <f>'Manual L'!AH17</f>
        <v>1</v>
      </c>
      <c r="CP15" s="715">
        <f t="shared" si="38"/>
        <v>5.8823529411764705E-2</v>
      </c>
    </row>
    <row r="16" spans="2:94" ht="18" customHeight="1" thickBot="1" x14ac:dyDescent="0.3">
      <c r="B16" s="945"/>
      <c r="C16" s="931" t="s">
        <v>109</v>
      </c>
      <c r="D16" s="932"/>
      <c r="E16" s="953" t="s">
        <v>110</v>
      </c>
      <c r="F16" s="954"/>
      <c r="G16" s="931" t="s">
        <v>111</v>
      </c>
      <c r="H16" s="932"/>
      <c r="I16" s="953" t="s">
        <v>112</v>
      </c>
      <c r="J16" s="954"/>
      <c r="K16" s="931" t="s">
        <v>113</v>
      </c>
      <c r="L16" s="954"/>
      <c r="M16" s="931" t="s">
        <v>114</v>
      </c>
      <c r="N16" s="932"/>
      <c r="O16" s="931" t="s">
        <v>176</v>
      </c>
      <c r="P16" s="932"/>
      <c r="Q16" s="931" t="s">
        <v>177</v>
      </c>
      <c r="R16" s="932"/>
      <c r="S16" s="931" t="s">
        <v>178</v>
      </c>
      <c r="T16" s="932"/>
      <c r="U16" s="931" t="s">
        <v>179</v>
      </c>
      <c r="V16" s="932"/>
      <c r="W16" s="931" t="s">
        <v>194</v>
      </c>
      <c r="X16" s="932"/>
      <c r="Y16" s="931" t="s">
        <v>180</v>
      </c>
      <c r="Z16" s="932"/>
      <c r="AB16" s="945"/>
      <c r="AC16" s="943" t="s">
        <v>108</v>
      </c>
      <c r="AD16" s="943"/>
      <c r="AE16" s="943"/>
      <c r="AF16" s="943"/>
      <c r="AG16" s="943"/>
      <c r="AH16" s="943"/>
      <c r="AI16" s="943"/>
      <c r="AJ16" s="943"/>
      <c r="AK16" s="943"/>
      <c r="AL16" s="943"/>
      <c r="AM16" s="943"/>
      <c r="AN16" s="943"/>
      <c r="AP16" s="566" t="s">
        <v>180</v>
      </c>
      <c r="AQ16" s="567">
        <f>Y18</f>
        <v>0</v>
      </c>
      <c r="AR16" s="556">
        <f t="shared" si="20"/>
        <v>0</v>
      </c>
      <c r="AS16" s="569">
        <f>Y19</f>
        <v>0</v>
      </c>
      <c r="AT16" s="570">
        <f t="shared" si="21"/>
        <v>0</v>
      </c>
      <c r="AU16" s="569">
        <f>Y20</f>
        <v>1</v>
      </c>
      <c r="AV16" s="571">
        <f t="shared" si="22"/>
        <v>2.4390243902439025E-2</v>
      </c>
      <c r="AW16" s="569">
        <f>Y21</f>
        <v>0</v>
      </c>
      <c r="AX16" s="558">
        <f t="shared" si="23"/>
        <v>0</v>
      </c>
      <c r="AY16" s="569">
        <f>Y22</f>
        <v>2</v>
      </c>
      <c r="AZ16" s="568">
        <f t="shared" si="24"/>
        <v>0.05</v>
      </c>
      <c r="BA16" s="569">
        <f>Y23</f>
        <v>2</v>
      </c>
      <c r="BB16" s="568">
        <f t="shared" si="25"/>
        <v>7.407407407407407E-2</v>
      </c>
      <c r="BC16" s="569">
        <f>Y24</f>
        <v>12</v>
      </c>
      <c r="BD16" s="568">
        <f t="shared" si="26"/>
        <v>6.3829787234042548E-2</v>
      </c>
      <c r="BF16" s="709" t="str">
        <f>'MANUAL A'!D18</f>
        <v>2.5.4. Regulamento</v>
      </c>
      <c r="BG16" s="987"/>
      <c r="BH16" s="714">
        <f>'MANUAL A'!AH18</f>
        <v>0</v>
      </c>
      <c r="BI16" s="715">
        <f t="shared" si="27"/>
        <v>0</v>
      </c>
      <c r="BJ16" s="987"/>
      <c r="BK16" s="714">
        <f>'MANUAL B'!AD18</f>
        <v>0</v>
      </c>
      <c r="BL16" s="715">
        <f t="shared" si="28"/>
        <v>0</v>
      </c>
      <c r="BM16" s="987"/>
      <c r="BN16" s="714">
        <f>'MANUAL C'!AH18</f>
        <v>0</v>
      </c>
      <c r="BO16" s="715">
        <f t="shared" si="29"/>
        <v>0</v>
      </c>
      <c r="BP16" s="987"/>
      <c r="BQ16" s="714">
        <f>'MANUAL D'!AJ18</f>
        <v>0</v>
      </c>
      <c r="BR16" s="715">
        <f t="shared" si="30"/>
        <v>0</v>
      </c>
      <c r="BS16" s="987"/>
      <c r="BT16" s="714">
        <f>'MANUAL E'!AH18</f>
        <v>0</v>
      </c>
      <c r="BU16" s="715">
        <f t="shared" si="31"/>
        <v>0</v>
      </c>
      <c r="BV16" s="987"/>
      <c r="BW16" s="714">
        <f>'MANUAL F'!AI18</f>
        <v>0</v>
      </c>
      <c r="BX16" s="715">
        <f t="shared" si="32"/>
        <v>0</v>
      </c>
      <c r="BY16" s="984"/>
      <c r="BZ16" s="716">
        <f>'Manual G'!AK18</f>
        <v>0</v>
      </c>
      <c r="CA16" s="715">
        <f t="shared" si="33"/>
        <v>0</v>
      </c>
      <c r="CB16" s="987"/>
      <c r="CC16" s="714">
        <f>'Manual H'!AG18</f>
        <v>0</v>
      </c>
      <c r="CD16" s="715">
        <f t="shared" si="34"/>
        <v>0</v>
      </c>
      <c r="CE16" s="984"/>
      <c r="CF16" s="716">
        <f>'Manual I'!AI18</f>
        <v>0</v>
      </c>
      <c r="CG16" s="717">
        <f t="shared" si="35"/>
        <v>0</v>
      </c>
      <c r="CH16" s="984"/>
      <c r="CI16" s="716">
        <f>'Manual J'!BB18</f>
        <v>0</v>
      </c>
      <c r="CJ16" s="715">
        <f t="shared" si="36"/>
        <v>0</v>
      </c>
      <c r="CK16" s="984"/>
      <c r="CL16" s="716">
        <f>'Manual K'!AG18</f>
        <v>0</v>
      </c>
      <c r="CM16" s="715">
        <f t="shared" si="37"/>
        <v>0</v>
      </c>
      <c r="CN16" s="984"/>
      <c r="CO16" s="716">
        <f>'Manual L'!AH18</f>
        <v>0</v>
      </c>
      <c r="CP16" s="715">
        <f t="shared" si="38"/>
        <v>0</v>
      </c>
    </row>
    <row r="17" spans="1:94" ht="18" customHeight="1" thickBot="1" x14ac:dyDescent="0.3">
      <c r="B17" s="946"/>
      <c r="C17" s="342" t="s">
        <v>117</v>
      </c>
      <c r="D17" s="314" t="s">
        <v>115</v>
      </c>
      <c r="E17" s="345" t="s">
        <v>117</v>
      </c>
      <c r="F17" s="346" t="s">
        <v>115</v>
      </c>
      <c r="G17" s="147" t="s">
        <v>117</v>
      </c>
      <c r="H17" s="343" t="s">
        <v>115</v>
      </c>
      <c r="I17" s="345" t="s">
        <v>117</v>
      </c>
      <c r="J17" s="346" t="s">
        <v>115</v>
      </c>
      <c r="K17" s="147" t="s">
        <v>117</v>
      </c>
      <c r="L17" s="346" t="s">
        <v>115</v>
      </c>
      <c r="M17" s="147" t="s">
        <v>117</v>
      </c>
      <c r="N17" s="314" t="s">
        <v>115</v>
      </c>
      <c r="O17" s="147" t="s">
        <v>117</v>
      </c>
      <c r="P17" s="314" t="s">
        <v>115</v>
      </c>
      <c r="Q17" s="147" t="s">
        <v>117</v>
      </c>
      <c r="R17" s="314" t="s">
        <v>115</v>
      </c>
      <c r="S17" s="147" t="s">
        <v>117</v>
      </c>
      <c r="T17" s="314" t="s">
        <v>115</v>
      </c>
      <c r="U17" s="147" t="s">
        <v>117</v>
      </c>
      <c r="V17" s="314" t="s">
        <v>115</v>
      </c>
      <c r="W17" s="147" t="s">
        <v>117</v>
      </c>
      <c r="X17" s="314" t="s">
        <v>115</v>
      </c>
      <c r="Y17" s="147" t="s">
        <v>117</v>
      </c>
      <c r="Z17" s="314" t="s">
        <v>115</v>
      </c>
      <c r="AB17" s="946"/>
      <c r="AC17" s="349" t="s">
        <v>109</v>
      </c>
      <c r="AD17" s="349" t="s">
        <v>110</v>
      </c>
      <c r="AE17" s="349" t="s">
        <v>111</v>
      </c>
      <c r="AF17" s="349" t="s">
        <v>112</v>
      </c>
      <c r="AG17" s="349" t="s">
        <v>113</v>
      </c>
      <c r="AH17" s="349" t="s">
        <v>114</v>
      </c>
      <c r="AI17" s="349" t="s">
        <v>176</v>
      </c>
      <c r="AJ17" s="349" t="s">
        <v>177</v>
      </c>
      <c r="AK17" s="349" t="s">
        <v>178</v>
      </c>
      <c r="AL17" s="349" t="s">
        <v>179</v>
      </c>
      <c r="AM17" s="349" t="s">
        <v>194</v>
      </c>
      <c r="AN17" s="349" t="s">
        <v>180</v>
      </c>
      <c r="AP17" s="572" t="s">
        <v>118</v>
      </c>
      <c r="AQ17" s="404">
        <f t="shared" ref="AQ17:AZ17" si="45">SUM(AQ5:AQ16)</f>
        <v>11</v>
      </c>
      <c r="AR17" s="573">
        <f>SUM(AR5:AR16)</f>
        <v>1</v>
      </c>
      <c r="AS17" s="574">
        <f t="shared" si="45"/>
        <v>8</v>
      </c>
      <c r="AT17" s="573">
        <f t="shared" si="45"/>
        <v>1</v>
      </c>
      <c r="AU17" s="574">
        <f t="shared" si="45"/>
        <v>41</v>
      </c>
      <c r="AV17" s="575">
        <f t="shared" si="45"/>
        <v>1</v>
      </c>
      <c r="AW17" s="574">
        <f t="shared" si="45"/>
        <v>23</v>
      </c>
      <c r="AX17" s="576">
        <f t="shared" si="45"/>
        <v>0.99999999999999989</v>
      </c>
      <c r="AY17" s="574">
        <f>SUM(AY5:AY16)</f>
        <v>40</v>
      </c>
      <c r="AZ17" s="453">
        <f t="shared" si="45"/>
        <v>1</v>
      </c>
      <c r="BA17" s="574">
        <f t="shared" ref="BA17:BC17" si="46">SUM(BA5:BA16)</f>
        <v>27</v>
      </c>
      <c r="BB17" s="453">
        <f t="shared" si="46"/>
        <v>0.99999999999999989</v>
      </c>
      <c r="BC17" s="574">
        <f t="shared" si="46"/>
        <v>188</v>
      </c>
      <c r="BD17" s="453">
        <f>SUM(BD5:BD16)</f>
        <v>1.0000000000000002</v>
      </c>
      <c r="BF17" s="709" t="str">
        <f>'MANUAL A'!D19</f>
        <v>2.5.5. Anúncio</v>
      </c>
      <c r="BG17" s="987"/>
      <c r="BH17" s="714">
        <f>'MANUAL A'!AH19</f>
        <v>2</v>
      </c>
      <c r="BI17" s="715">
        <f t="shared" si="27"/>
        <v>6.8965517241379309E-2</v>
      </c>
      <c r="BJ17" s="987"/>
      <c r="BK17" s="714">
        <f>'MANUAL B'!AD19</f>
        <v>1</v>
      </c>
      <c r="BL17" s="715">
        <f t="shared" si="28"/>
        <v>0.04</v>
      </c>
      <c r="BM17" s="987"/>
      <c r="BN17" s="714">
        <f>'MANUAL C'!AH19</f>
        <v>0</v>
      </c>
      <c r="BO17" s="715">
        <f t="shared" si="29"/>
        <v>0</v>
      </c>
      <c r="BP17" s="987"/>
      <c r="BQ17" s="714">
        <f>'MANUAL D'!AJ19</f>
        <v>0</v>
      </c>
      <c r="BR17" s="715">
        <f t="shared" si="30"/>
        <v>0</v>
      </c>
      <c r="BS17" s="987"/>
      <c r="BT17" s="714">
        <f>'MANUAL E'!AH19</f>
        <v>1</v>
      </c>
      <c r="BU17" s="715">
        <f t="shared" si="31"/>
        <v>4.3478260869565216E-2</v>
      </c>
      <c r="BV17" s="987"/>
      <c r="BW17" s="714">
        <f>'MANUAL F'!AI19</f>
        <v>1</v>
      </c>
      <c r="BX17" s="715">
        <f t="shared" si="32"/>
        <v>3.3333333333333333E-2</v>
      </c>
      <c r="BY17" s="984"/>
      <c r="BZ17" s="716">
        <f>'Manual G'!AK19</f>
        <v>0</v>
      </c>
      <c r="CA17" s="715">
        <f t="shared" si="33"/>
        <v>0</v>
      </c>
      <c r="CB17" s="987"/>
      <c r="CC17" s="714">
        <f>'Manual H'!AG19</f>
        <v>0</v>
      </c>
      <c r="CD17" s="715">
        <f t="shared" si="34"/>
        <v>0</v>
      </c>
      <c r="CE17" s="984"/>
      <c r="CF17" s="716">
        <f>'Manual I'!AI19</f>
        <v>0</v>
      </c>
      <c r="CG17" s="717">
        <f t="shared" si="35"/>
        <v>0</v>
      </c>
      <c r="CH17" s="984"/>
      <c r="CI17" s="716">
        <f>'Manual J'!BB19</f>
        <v>2</v>
      </c>
      <c r="CJ17" s="715">
        <f t="shared" si="36"/>
        <v>4.0816326530612242E-2</v>
      </c>
      <c r="CK17" s="984"/>
      <c r="CL17" s="716">
        <f>'Manual K'!AG19</f>
        <v>0</v>
      </c>
      <c r="CM17" s="715">
        <f t="shared" si="37"/>
        <v>0</v>
      </c>
      <c r="CN17" s="984"/>
      <c r="CO17" s="716">
        <f>'Manual L'!AH19</f>
        <v>0</v>
      </c>
      <c r="CP17" s="715">
        <f t="shared" si="38"/>
        <v>0</v>
      </c>
    </row>
    <row r="18" spans="1:94" ht="18" customHeight="1" x14ac:dyDescent="0.25">
      <c r="A18" s="952"/>
      <c r="B18" s="344" t="str">
        <f>'MANUAL A'!C7</f>
        <v>2.1. Dialogar</v>
      </c>
      <c r="C18" s="103">
        <f>'MANUAL A'!AI7</f>
        <v>1</v>
      </c>
      <c r="D18" s="105">
        <f>C18/C$25</f>
        <v>3.4482758620689655E-2</v>
      </c>
      <c r="E18" s="313">
        <f>'MANUAL B'!AE7</f>
        <v>1</v>
      </c>
      <c r="F18" s="347">
        <f>E18/E$25</f>
        <v>0.04</v>
      </c>
      <c r="G18" s="103">
        <f>'MANUAL C'!AI7</f>
        <v>1</v>
      </c>
      <c r="H18" s="105">
        <f>G18/G$25</f>
        <v>3.7037037037037035E-2</v>
      </c>
      <c r="I18" s="313">
        <f>'MANUAL D'!AK7</f>
        <v>0</v>
      </c>
      <c r="J18" s="347">
        <f>I18/I$25</f>
        <v>0</v>
      </c>
      <c r="K18" s="103">
        <f>'MANUAL E'!AI7</f>
        <v>1</v>
      </c>
      <c r="L18" s="347">
        <f>K18/K$25</f>
        <v>4.3478260869565216E-2</v>
      </c>
      <c r="M18" s="103">
        <f>'MANUAL F'!AJ7</f>
        <v>3</v>
      </c>
      <c r="N18" s="105">
        <f>M18/M$25</f>
        <v>0.1</v>
      </c>
      <c r="O18" s="103">
        <f>'Manual G'!AL7</f>
        <v>0</v>
      </c>
      <c r="P18" s="105">
        <f>O18/O$25</f>
        <v>0</v>
      </c>
      <c r="Q18" s="103">
        <f>'Manual H'!AH7</f>
        <v>1</v>
      </c>
      <c r="R18" s="105">
        <f>Q18/Q$25</f>
        <v>4.1666666666666664E-2</v>
      </c>
      <c r="S18" s="103">
        <f>'Manual I'!AJ7</f>
        <v>0</v>
      </c>
      <c r="T18" s="105">
        <f>S18/S$25</f>
        <v>0</v>
      </c>
      <c r="U18" s="103">
        <f>'Manual J'!BC7</f>
        <v>0</v>
      </c>
      <c r="V18" s="105">
        <f>U18/U$25</f>
        <v>0</v>
      </c>
      <c r="W18" s="103">
        <f>'Manual K'!AH7</f>
        <v>3</v>
      </c>
      <c r="X18" s="105">
        <f>W18/W$25</f>
        <v>0.10714285714285714</v>
      </c>
      <c r="Y18" s="103">
        <f>'Manual L'!AI7</f>
        <v>0</v>
      </c>
      <c r="Z18" s="105">
        <f>Y18/Y$25</f>
        <v>0</v>
      </c>
      <c r="AB18" s="348" t="str">
        <f>B18</f>
        <v>2.1. Dialogar</v>
      </c>
      <c r="AC18" s="114">
        <f t="shared" ref="AC18:AC24" si="47">D18</f>
        <v>3.4482758620689655E-2</v>
      </c>
      <c r="AD18" s="114">
        <f t="shared" ref="AD18:AD24" si="48">F18</f>
        <v>0.04</v>
      </c>
      <c r="AE18" s="114">
        <f t="shared" ref="AE18:AE24" si="49">H18</f>
        <v>3.7037037037037035E-2</v>
      </c>
      <c r="AF18" s="114">
        <f t="shared" ref="AF18:AF24" si="50">J18</f>
        <v>0</v>
      </c>
      <c r="AG18" s="114">
        <f t="shared" ref="AG18:AG24" si="51">L18</f>
        <v>4.3478260869565216E-2</v>
      </c>
      <c r="AH18" s="114">
        <f t="shared" ref="AH18:AH24" si="52">N18</f>
        <v>0.1</v>
      </c>
      <c r="AI18" s="114">
        <f t="shared" ref="AI18:AI24" si="53">P18</f>
        <v>0</v>
      </c>
      <c r="AJ18" s="114">
        <f t="shared" ref="AJ18:AJ24" si="54">R18</f>
        <v>4.1666666666666664E-2</v>
      </c>
      <c r="AK18" s="114">
        <f t="shared" ref="AK18:AK24" si="55">T18</f>
        <v>0</v>
      </c>
      <c r="AL18" s="114">
        <f t="shared" ref="AL18:AL24" si="56">V18</f>
        <v>0</v>
      </c>
      <c r="AM18" s="114">
        <f t="shared" ref="AM18:AM24" si="57">X18</f>
        <v>0.10714285714285714</v>
      </c>
      <c r="AN18" s="114">
        <f t="shared" ref="AN18:AN24" si="58">Z18</f>
        <v>0</v>
      </c>
      <c r="BF18" s="709" t="str">
        <f>'MANUAL A'!D20</f>
        <v>2.5.6. Convite</v>
      </c>
      <c r="BG18" s="987"/>
      <c r="BH18" s="714">
        <f>'MANUAL A'!AH20</f>
        <v>1</v>
      </c>
      <c r="BI18" s="715">
        <f t="shared" si="27"/>
        <v>3.4482758620689655E-2</v>
      </c>
      <c r="BJ18" s="987"/>
      <c r="BK18" s="714">
        <f>'MANUAL B'!AD20</f>
        <v>1</v>
      </c>
      <c r="BL18" s="715">
        <f t="shared" si="28"/>
        <v>0.04</v>
      </c>
      <c r="BM18" s="987"/>
      <c r="BN18" s="714">
        <f>'MANUAL C'!AH20</f>
        <v>0</v>
      </c>
      <c r="BO18" s="715">
        <f t="shared" si="29"/>
        <v>0</v>
      </c>
      <c r="BP18" s="987"/>
      <c r="BQ18" s="714">
        <f>'MANUAL D'!AJ20</f>
        <v>0</v>
      </c>
      <c r="BR18" s="715">
        <f t="shared" si="30"/>
        <v>0</v>
      </c>
      <c r="BS18" s="987"/>
      <c r="BT18" s="714">
        <f>'MANUAL E'!AH20</f>
        <v>1</v>
      </c>
      <c r="BU18" s="715">
        <f t="shared" si="31"/>
        <v>4.3478260869565216E-2</v>
      </c>
      <c r="BV18" s="987"/>
      <c r="BW18" s="714">
        <f>'MANUAL F'!AI20</f>
        <v>1</v>
      </c>
      <c r="BX18" s="715">
        <f t="shared" si="32"/>
        <v>3.3333333333333333E-2</v>
      </c>
      <c r="BY18" s="984"/>
      <c r="BZ18" s="716">
        <f>'Manual G'!AK20</f>
        <v>2</v>
      </c>
      <c r="CA18" s="715">
        <f t="shared" si="33"/>
        <v>6.4516129032258063E-2</v>
      </c>
      <c r="CB18" s="987"/>
      <c r="CC18" s="714">
        <f>'Manual H'!AG20</f>
        <v>1</v>
      </c>
      <c r="CD18" s="715">
        <f t="shared" si="34"/>
        <v>4.1666666666666664E-2</v>
      </c>
      <c r="CE18" s="984"/>
      <c r="CF18" s="716">
        <f>'Manual I'!AI20</f>
        <v>0</v>
      </c>
      <c r="CG18" s="717">
        <f t="shared" si="35"/>
        <v>0</v>
      </c>
      <c r="CH18" s="984"/>
      <c r="CI18" s="716">
        <f>'Manual J'!BB20</f>
        <v>0</v>
      </c>
      <c r="CJ18" s="715">
        <f t="shared" si="36"/>
        <v>0</v>
      </c>
      <c r="CK18" s="984"/>
      <c r="CL18" s="716">
        <f>'Manual K'!AG20</f>
        <v>0</v>
      </c>
      <c r="CM18" s="715">
        <f t="shared" si="37"/>
        <v>0</v>
      </c>
      <c r="CN18" s="984"/>
      <c r="CO18" s="716">
        <f>'Manual L'!AH20</f>
        <v>0</v>
      </c>
      <c r="CP18" s="715">
        <f t="shared" si="38"/>
        <v>0</v>
      </c>
    </row>
    <row r="19" spans="1:94" ht="18" customHeight="1" x14ac:dyDescent="0.25">
      <c r="A19" s="952"/>
      <c r="B19" s="344" t="str">
        <f>'MANUAL A'!C9</f>
        <v>2.2. Expor</v>
      </c>
      <c r="C19" s="103">
        <f>'MANUAL A'!AI9</f>
        <v>1</v>
      </c>
      <c r="D19" s="105">
        <f t="shared" ref="D19:D24" si="59">C19/C$25</f>
        <v>3.4482758620689655E-2</v>
      </c>
      <c r="E19" s="313">
        <f>'MANUAL B'!AE9</f>
        <v>0</v>
      </c>
      <c r="F19" s="347">
        <f t="shared" ref="F19:F24" si="60">E19/E$25</f>
        <v>0</v>
      </c>
      <c r="G19" s="103">
        <f>'MANUAL C'!AI9</f>
        <v>0</v>
      </c>
      <c r="H19" s="105">
        <f t="shared" ref="H19:H24" si="61">G19/G$25</f>
        <v>0</v>
      </c>
      <c r="I19" s="313">
        <f>'MANUAL D'!AK9</f>
        <v>0</v>
      </c>
      <c r="J19" s="347">
        <f t="shared" ref="J19:J24" si="62">I19/I$25</f>
        <v>0</v>
      </c>
      <c r="K19" s="103">
        <f>'MANUAL E'!AI9</f>
        <v>1</v>
      </c>
      <c r="L19" s="347">
        <f t="shared" ref="L19:L24" si="63">K19/K$25</f>
        <v>4.3478260869565216E-2</v>
      </c>
      <c r="M19" s="103">
        <f>'MANUAL F'!AJ9</f>
        <v>0</v>
      </c>
      <c r="N19" s="105">
        <f t="shared" ref="N19:N24" si="64">M19/M$25</f>
        <v>0</v>
      </c>
      <c r="O19" s="103">
        <f>'Manual G'!AL9</f>
        <v>1</v>
      </c>
      <c r="P19" s="105">
        <f t="shared" ref="P19:P24" si="65">O19/O$25</f>
        <v>3.2258064516129031E-2</v>
      </c>
      <c r="Q19" s="103">
        <f>'Manual H'!AH9</f>
        <v>0</v>
      </c>
      <c r="R19" s="105">
        <f t="shared" ref="R19:R24" si="66">Q19/Q$25</f>
        <v>0</v>
      </c>
      <c r="S19" s="103">
        <f>'Manual I'!AJ9</f>
        <v>1</v>
      </c>
      <c r="T19" s="105">
        <f t="shared" ref="T19:T24" si="67">S19/S$25</f>
        <v>4.3478260869565216E-2</v>
      </c>
      <c r="U19" s="103">
        <f>'Manual J'!BC9</f>
        <v>4</v>
      </c>
      <c r="V19" s="105">
        <f t="shared" ref="V19:V24" si="68">U19/U$25</f>
        <v>8.1632653061224483E-2</v>
      </c>
      <c r="W19" s="103">
        <f>'Manual K'!AH9</f>
        <v>0</v>
      </c>
      <c r="X19" s="105">
        <f t="shared" ref="X19:X24" si="69">W19/W$25</f>
        <v>0</v>
      </c>
      <c r="Y19" s="103">
        <f>'Manual L'!AI9</f>
        <v>0</v>
      </c>
      <c r="Z19" s="105">
        <f t="shared" ref="Z19:Z24" si="70">Y19/Y$25</f>
        <v>0</v>
      </c>
      <c r="AB19" s="348" t="str">
        <f t="shared" ref="AB19:AB24" si="71">B19</f>
        <v>2.2. Expor</v>
      </c>
      <c r="AC19" s="114">
        <f t="shared" si="47"/>
        <v>3.4482758620689655E-2</v>
      </c>
      <c r="AD19" s="114">
        <f t="shared" si="48"/>
        <v>0</v>
      </c>
      <c r="AE19" s="114">
        <f t="shared" si="49"/>
        <v>0</v>
      </c>
      <c r="AF19" s="114">
        <f t="shared" si="50"/>
        <v>0</v>
      </c>
      <c r="AG19" s="114">
        <f t="shared" si="51"/>
        <v>4.3478260869565216E-2</v>
      </c>
      <c r="AH19" s="114">
        <f t="shared" si="52"/>
        <v>0</v>
      </c>
      <c r="AI19" s="114">
        <f t="shared" si="53"/>
        <v>3.2258064516129031E-2</v>
      </c>
      <c r="AJ19" s="114">
        <f t="shared" si="54"/>
        <v>0</v>
      </c>
      <c r="AK19" s="114">
        <f t="shared" si="55"/>
        <v>4.3478260869565216E-2</v>
      </c>
      <c r="AL19" s="114">
        <f t="shared" si="56"/>
        <v>8.1632653061224483E-2</v>
      </c>
      <c r="AM19" s="114">
        <f t="shared" si="57"/>
        <v>0</v>
      </c>
      <c r="AN19" s="114">
        <f t="shared" si="58"/>
        <v>0</v>
      </c>
      <c r="BF19" s="709" t="str">
        <f>'MANUAL A'!D21</f>
        <v>2.6.1. Paráfrase</v>
      </c>
      <c r="BG19" s="987"/>
      <c r="BH19" s="714">
        <f>'MANUAL A'!AH21</f>
        <v>0</v>
      </c>
      <c r="BI19" s="715">
        <f t="shared" si="27"/>
        <v>0</v>
      </c>
      <c r="BJ19" s="987"/>
      <c r="BK19" s="714">
        <f>'MANUAL B'!AD21</f>
        <v>0</v>
      </c>
      <c r="BL19" s="715">
        <f t="shared" si="28"/>
        <v>0</v>
      </c>
      <c r="BM19" s="987"/>
      <c r="BN19" s="714">
        <f>'MANUAL C'!AH21</f>
        <v>0</v>
      </c>
      <c r="BO19" s="715">
        <f t="shared" si="29"/>
        <v>0</v>
      </c>
      <c r="BP19" s="987"/>
      <c r="BQ19" s="714">
        <f>'MANUAL D'!AJ21</f>
        <v>2</v>
      </c>
      <c r="BR19" s="715">
        <f t="shared" si="30"/>
        <v>6.25E-2</v>
      </c>
      <c r="BS19" s="987"/>
      <c r="BT19" s="714">
        <f>'MANUAL E'!AH21</f>
        <v>0</v>
      </c>
      <c r="BU19" s="715">
        <f t="shared" si="31"/>
        <v>0</v>
      </c>
      <c r="BV19" s="987"/>
      <c r="BW19" s="714">
        <f>'MANUAL F'!AI21</f>
        <v>0</v>
      </c>
      <c r="BX19" s="715">
        <f t="shared" si="32"/>
        <v>0</v>
      </c>
      <c r="BY19" s="984"/>
      <c r="BZ19" s="716">
        <f>'Manual G'!AK21</f>
        <v>0</v>
      </c>
      <c r="CA19" s="715">
        <f t="shared" si="33"/>
        <v>0</v>
      </c>
      <c r="CB19" s="987"/>
      <c r="CC19" s="714">
        <f>'Manual H'!AG21</f>
        <v>0</v>
      </c>
      <c r="CD19" s="715">
        <f t="shared" si="34"/>
        <v>0</v>
      </c>
      <c r="CE19" s="984"/>
      <c r="CF19" s="716">
        <f>'Manual I'!AI21</f>
        <v>1</v>
      </c>
      <c r="CG19" s="717">
        <f t="shared" si="35"/>
        <v>4.3478260869565216E-2</v>
      </c>
      <c r="CH19" s="984"/>
      <c r="CI19" s="716">
        <f>'Manual J'!BB21</f>
        <v>0</v>
      </c>
      <c r="CJ19" s="715">
        <f t="shared" si="36"/>
        <v>0</v>
      </c>
      <c r="CK19" s="984"/>
      <c r="CL19" s="716">
        <f>'Manual K'!AG21</f>
        <v>0</v>
      </c>
      <c r="CM19" s="715">
        <f t="shared" si="37"/>
        <v>0</v>
      </c>
      <c r="CN19" s="984"/>
      <c r="CO19" s="716">
        <f>'Manual L'!AH21</f>
        <v>0</v>
      </c>
      <c r="CP19" s="715">
        <f t="shared" si="38"/>
        <v>0</v>
      </c>
    </row>
    <row r="20" spans="1:94" ht="18" customHeight="1" thickBot="1" x14ac:dyDescent="0.3">
      <c r="A20" s="952"/>
      <c r="B20" s="344" t="str">
        <f>'MANUAL A'!C10</f>
        <v>2.3. Descrever</v>
      </c>
      <c r="C20" s="103">
        <f>'MANUAL A'!AI10</f>
        <v>3</v>
      </c>
      <c r="D20" s="105">
        <f t="shared" si="59"/>
        <v>0.10344827586206896</v>
      </c>
      <c r="E20" s="313">
        <f>'MANUAL B'!AE10</f>
        <v>5</v>
      </c>
      <c r="F20" s="347">
        <f t="shared" si="60"/>
        <v>0.2</v>
      </c>
      <c r="G20" s="103">
        <f>'MANUAL C'!AI10</f>
        <v>3</v>
      </c>
      <c r="H20" s="105">
        <f t="shared" si="61"/>
        <v>0.1111111111111111</v>
      </c>
      <c r="I20" s="313">
        <f>'MANUAL D'!AK10</f>
        <v>11</v>
      </c>
      <c r="J20" s="347">
        <f t="shared" si="62"/>
        <v>0.34375</v>
      </c>
      <c r="K20" s="103">
        <f>'MANUAL E'!AI10</f>
        <v>1</v>
      </c>
      <c r="L20" s="347">
        <f t="shared" si="63"/>
        <v>4.3478260869565216E-2</v>
      </c>
      <c r="M20" s="103">
        <f>'MANUAL F'!AJ10</f>
        <v>4</v>
      </c>
      <c r="N20" s="105">
        <f t="shared" si="64"/>
        <v>0.13333333333333333</v>
      </c>
      <c r="O20" s="103">
        <f>'Manual G'!AL10</f>
        <v>4</v>
      </c>
      <c r="P20" s="105">
        <f t="shared" si="65"/>
        <v>0.12903225806451613</v>
      </c>
      <c r="Q20" s="103">
        <f>'Manual H'!AH10</f>
        <v>4</v>
      </c>
      <c r="R20" s="105">
        <f t="shared" si="66"/>
        <v>0.16666666666666666</v>
      </c>
      <c r="S20" s="103">
        <f>'Manual I'!AJ10</f>
        <v>3</v>
      </c>
      <c r="T20" s="105">
        <f t="shared" si="67"/>
        <v>0.13043478260869565</v>
      </c>
      <c r="U20" s="103">
        <f>'Manual J'!BC10</f>
        <v>1</v>
      </c>
      <c r="V20" s="105">
        <f t="shared" si="68"/>
        <v>2.0408163265306121E-2</v>
      </c>
      <c r="W20" s="103">
        <f>'Manual K'!AH10</f>
        <v>1</v>
      </c>
      <c r="X20" s="105">
        <f t="shared" si="69"/>
        <v>3.5714285714285712E-2</v>
      </c>
      <c r="Y20" s="103">
        <f>'Manual L'!AI10</f>
        <v>1</v>
      </c>
      <c r="Z20" s="105">
        <f t="shared" si="70"/>
        <v>5.8823529411764705E-2</v>
      </c>
      <c r="AB20" s="348" t="str">
        <f t="shared" si="71"/>
        <v>2.3. Descrever</v>
      </c>
      <c r="AC20" s="114">
        <f t="shared" si="47"/>
        <v>0.10344827586206896</v>
      </c>
      <c r="AD20" s="114">
        <f t="shared" si="48"/>
        <v>0.2</v>
      </c>
      <c r="AE20" s="114">
        <f t="shared" si="49"/>
        <v>0.1111111111111111</v>
      </c>
      <c r="AF20" s="114">
        <f t="shared" si="50"/>
        <v>0.34375</v>
      </c>
      <c r="AG20" s="114">
        <f t="shared" si="51"/>
        <v>4.3478260869565216E-2</v>
      </c>
      <c r="AH20" s="114">
        <f t="shared" si="52"/>
        <v>0.13333333333333333</v>
      </c>
      <c r="AI20" s="114">
        <f t="shared" si="53"/>
        <v>0.12903225806451613</v>
      </c>
      <c r="AJ20" s="114">
        <f t="shared" si="54"/>
        <v>0.16666666666666666</v>
      </c>
      <c r="AK20" s="114">
        <f t="shared" si="55"/>
        <v>0.13043478260869565</v>
      </c>
      <c r="AL20" s="114">
        <f t="shared" si="56"/>
        <v>2.0408163265306121E-2</v>
      </c>
      <c r="AM20" s="114">
        <f t="shared" si="57"/>
        <v>3.5714285714285712E-2</v>
      </c>
      <c r="AN20" s="114">
        <f t="shared" si="58"/>
        <v>5.8823529411764705E-2</v>
      </c>
      <c r="AP20" t="s">
        <v>293</v>
      </c>
      <c r="BF20" s="709" t="str">
        <f>'MANUAL A'!D22</f>
        <v>2.6.2. Reconto</v>
      </c>
      <c r="BG20" s="987"/>
      <c r="BH20" s="714">
        <f>'MANUAL A'!AH22</f>
        <v>0</v>
      </c>
      <c r="BI20" s="715">
        <f t="shared" si="27"/>
        <v>0</v>
      </c>
      <c r="BJ20" s="987"/>
      <c r="BK20" s="714">
        <f>'MANUAL B'!AD22</f>
        <v>0</v>
      </c>
      <c r="BL20" s="715">
        <f t="shared" si="28"/>
        <v>0</v>
      </c>
      <c r="BM20" s="987"/>
      <c r="BN20" s="714">
        <f>'MANUAL C'!AH22</f>
        <v>0</v>
      </c>
      <c r="BO20" s="715">
        <f t="shared" si="29"/>
        <v>0</v>
      </c>
      <c r="BP20" s="987"/>
      <c r="BQ20" s="714">
        <f>'MANUAL D'!AJ22</f>
        <v>0</v>
      </c>
      <c r="BR20" s="715">
        <f t="shared" si="30"/>
        <v>0</v>
      </c>
      <c r="BS20" s="987"/>
      <c r="BT20" s="714">
        <f>'MANUAL E'!AH22</f>
        <v>2</v>
      </c>
      <c r="BU20" s="715">
        <f t="shared" si="31"/>
        <v>8.6956521739130432E-2</v>
      </c>
      <c r="BV20" s="987"/>
      <c r="BW20" s="714">
        <f>'MANUAL F'!AI22</f>
        <v>1</v>
      </c>
      <c r="BX20" s="715">
        <f t="shared" si="32"/>
        <v>3.3333333333333333E-2</v>
      </c>
      <c r="BY20" s="984"/>
      <c r="BZ20" s="716">
        <f>'Manual G'!AK22</f>
        <v>3</v>
      </c>
      <c r="CA20" s="715">
        <f t="shared" si="33"/>
        <v>9.6774193548387094E-2</v>
      </c>
      <c r="CB20" s="987"/>
      <c r="CC20" s="714">
        <f>'Manual H'!AG22</f>
        <v>1</v>
      </c>
      <c r="CD20" s="715">
        <f t="shared" si="34"/>
        <v>4.1666666666666664E-2</v>
      </c>
      <c r="CE20" s="984"/>
      <c r="CF20" s="716">
        <f>'Manual I'!AI22</f>
        <v>1</v>
      </c>
      <c r="CG20" s="717">
        <f t="shared" si="35"/>
        <v>4.3478260869565216E-2</v>
      </c>
      <c r="CH20" s="984"/>
      <c r="CI20" s="716">
        <f>'Manual J'!BB22</f>
        <v>1</v>
      </c>
      <c r="CJ20" s="715">
        <f t="shared" si="36"/>
        <v>2.0408163265306121E-2</v>
      </c>
      <c r="CK20" s="984"/>
      <c r="CL20" s="716">
        <f>'Manual K'!AG22</f>
        <v>1</v>
      </c>
      <c r="CM20" s="715">
        <f t="shared" si="37"/>
        <v>3.5714285714285712E-2</v>
      </c>
      <c r="CN20" s="984"/>
      <c r="CO20" s="716">
        <f>'Manual L'!AH22</f>
        <v>2</v>
      </c>
      <c r="CP20" s="715">
        <f t="shared" si="38"/>
        <v>0.11764705882352941</v>
      </c>
    </row>
    <row r="21" spans="1:94" ht="18" customHeight="1" x14ac:dyDescent="0.25">
      <c r="A21" s="952"/>
      <c r="B21" s="344" t="str">
        <f>'MANUAL A'!C13</f>
        <v>2.4.Comentar, criticar</v>
      </c>
      <c r="C21" s="103">
        <f>'MANUAL A'!AI13</f>
        <v>0</v>
      </c>
      <c r="D21" s="105">
        <f t="shared" si="59"/>
        <v>0</v>
      </c>
      <c r="E21" s="313">
        <f>'MANUAL B'!AE13</f>
        <v>2</v>
      </c>
      <c r="F21" s="347">
        <f t="shared" si="60"/>
        <v>0.08</v>
      </c>
      <c r="G21" s="103">
        <f>'MANUAL C'!AI13</f>
        <v>1</v>
      </c>
      <c r="H21" s="105">
        <f t="shared" si="61"/>
        <v>3.7037037037037035E-2</v>
      </c>
      <c r="I21" s="313">
        <f>'MANUAL D'!AK13</f>
        <v>5</v>
      </c>
      <c r="J21" s="347">
        <f t="shared" si="62"/>
        <v>0.15625</v>
      </c>
      <c r="K21" s="103">
        <f>'MANUAL E'!AI13</f>
        <v>2</v>
      </c>
      <c r="L21" s="347">
        <f t="shared" si="63"/>
        <v>8.6956521739130432E-2</v>
      </c>
      <c r="M21" s="103">
        <f>'MANUAL F'!AJ13</f>
        <v>2</v>
      </c>
      <c r="N21" s="105">
        <f t="shared" si="64"/>
        <v>6.6666666666666666E-2</v>
      </c>
      <c r="O21" s="103">
        <f>'Manual G'!AL13</f>
        <v>3</v>
      </c>
      <c r="P21" s="105">
        <f t="shared" si="65"/>
        <v>9.6774193548387094E-2</v>
      </c>
      <c r="Q21" s="103">
        <f>'Manual H'!AH13</f>
        <v>1</v>
      </c>
      <c r="R21" s="105">
        <f t="shared" si="66"/>
        <v>4.1666666666666664E-2</v>
      </c>
      <c r="S21" s="103">
        <f>'Manual I'!AJ13</f>
        <v>2</v>
      </c>
      <c r="T21" s="105">
        <f t="shared" si="67"/>
        <v>8.6956521739130432E-2</v>
      </c>
      <c r="U21" s="103">
        <f>'Manual J'!BC13</f>
        <v>2</v>
      </c>
      <c r="V21" s="105">
        <f t="shared" si="68"/>
        <v>4.0816326530612242E-2</v>
      </c>
      <c r="W21" s="103">
        <f>'Manual K'!AH13</f>
        <v>3</v>
      </c>
      <c r="X21" s="105">
        <f t="shared" si="69"/>
        <v>0.10714285714285714</v>
      </c>
      <c r="Y21" s="103">
        <f>'Manual L'!AI13</f>
        <v>0</v>
      </c>
      <c r="Z21" s="105">
        <f t="shared" si="70"/>
        <v>0</v>
      </c>
      <c r="AB21" s="348" t="str">
        <f t="shared" si="71"/>
        <v>2.4.Comentar, criticar</v>
      </c>
      <c r="AC21" s="114">
        <f t="shared" si="47"/>
        <v>0</v>
      </c>
      <c r="AD21" s="114">
        <f t="shared" si="48"/>
        <v>0.08</v>
      </c>
      <c r="AE21" s="114">
        <f t="shared" si="49"/>
        <v>3.7037037037037035E-2</v>
      </c>
      <c r="AF21" s="114">
        <f t="shared" si="50"/>
        <v>0.15625</v>
      </c>
      <c r="AG21" s="114">
        <f t="shared" si="51"/>
        <v>8.6956521739130432E-2</v>
      </c>
      <c r="AH21" s="114">
        <f t="shared" si="52"/>
        <v>6.6666666666666666E-2</v>
      </c>
      <c r="AI21" s="114">
        <f t="shared" si="53"/>
        <v>9.6774193548387094E-2</v>
      </c>
      <c r="AJ21" s="114">
        <f t="shared" si="54"/>
        <v>4.1666666666666664E-2</v>
      </c>
      <c r="AK21" s="114">
        <f t="shared" si="55"/>
        <v>8.6956521739130432E-2</v>
      </c>
      <c r="AL21" s="114">
        <f t="shared" si="56"/>
        <v>4.0816326530612242E-2</v>
      </c>
      <c r="AM21" s="114">
        <f t="shared" si="57"/>
        <v>0.10714285714285714</v>
      </c>
      <c r="AN21" s="114">
        <f t="shared" si="58"/>
        <v>0</v>
      </c>
      <c r="AP21" s="691" t="s">
        <v>322</v>
      </c>
      <c r="AQ21" s="692"/>
      <c r="AR21" s="692"/>
      <c r="AS21" s="693"/>
      <c r="AT21" s="693"/>
      <c r="AU21" s="693"/>
      <c r="AV21" s="513">
        <f>AQ17</f>
        <v>11</v>
      </c>
      <c r="BF21" s="709" t="str">
        <f>'MANUAL A'!D23</f>
        <v xml:space="preserve">2.6.3. Resumo           </v>
      </c>
      <c r="BG21" s="987"/>
      <c r="BH21" s="714">
        <f>'MANUAL A'!AH23</f>
        <v>2</v>
      </c>
      <c r="BI21" s="715">
        <f t="shared" si="27"/>
        <v>6.8965517241379309E-2</v>
      </c>
      <c r="BJ21" s="987"/>
      <c r="BK21" s="714">
        <f>'MANUAL B'!AD23</f>
        <v>1</v>
      </c>
      <c r="BL21" s="715">
        <f t="shared" si="28"/>
        <v>0.04</v>
      </c>
      <c r="BM21" s="987"/>
      <c r="BN21" s="714">
        <f>'MANUAL C'!AH23</f>
        <v>0</v>
      </c>
      <c r="BO21" s="715">
        <f t="shared" si="29"/>
        <v>0</v>
      </c>
      <c r="BP21" s="987"/>
      <c r="BQ21" s="714">
        <f>'MANUAL D'!AJ23</f>
        <v>1</v>
      </c>
      <c r="BR21" s="715">
        <f t="shared" si="30"/>
        <v>3.125E-2</v>
      </c>
      <c r="BS21" s="987"/>
      <c r="BT21" s="714">
        <f>'MANUAL E'!AH23</f>
        <v>0</v>
      </c>
      <c r="BU21" s="715">
        <f t="shared" si="31"/>
        <v>0</v>
      </c>
      <c r="BV21" s="987"/>
      <c r="BW21" s="714">
        <f>'MANUAL F'!AI23</f>
        <v>3</v>
      </c>
      <c r="BX21" s="715">
        <f t="shared" si="32"/>
        <v>0.1</v>
      </c>
      <c r="BY21" s="984"/>
      <c r="BZ21" s="716">
        <f>'Manual G'!AK23</f>
        <v>0</v>
      </c>
      <c r="CA21" s="715">
        <f t="shared" si="33"/>
        <v>0</v>
      </c>
      <c r="CB21" s="987"/>
      <c r="CC21" s="714">
        <f>'Manual H'!AG23</f>
        <v>0</v>
      </c>
      <c r="CD21" s="715">
        <f t="shared" si="34"/>
        <v>0</v>
      </c>
      <c r="CE21" s="984"/>
      <c r="CF21" s="716">
        <f>'Manual I'!AI23</f>
        <v>1</v>
      </c>
      <c r="CG21" s="717">
        <f t="shared" si="35"/>
        <v>4.3478260869565216E-2</v>
      </c>
      <c r="CH21" s="984"/>
      <c r="CI21" s="716">
        <f>'Manual J'!BB23</f>
        <v>4</v>
      </c>
      <c r="CJ21" s="715">
        <f t="shared" si="36"/>
        <v>8.1632653061224483E-2</v>
      </c>
      <c r="CK21" s="984"/>
      <c r="CL21" s="716">
        <f>'Manual K'!AG23</f>
        <v>0</v>
      </c>
      <c r="CM21" s="715">
        <f t="shared" si="37"/>
        <v>0</v>
      </c>
      <c r="CN21" s="984"/>
      <c r="CO21" s="716">
        <f>'Manual L'!AH23</f>
        <v>0</v>
      </c>
      <c r="CP21" s="715">
        <f t="shared" si="38"/>
        <v>0</v>
      </c>
    </row>
    <row r="22" spans="1:94" ht="18" customHeight="1" x14ac:dyDescent="0.25">
      <c r="A22" s="952"/>
      <c r="B22" s="344" t="str">
        <f>'MANUAL A'!C15</f>
        <v>2.5. Dar instruções; persuadir</v>
      </c>
      <c r="C22" s="103">
        <f>'MANUAL A'!AI15</f>
        <v>7</v>
      </c>
      <c r="D22" s="105">
        <f t="shared" si="59"/>
        <v>0.2413793103448276</v>
      </c>
      <c r="E22" s="313">
        <f>'MANUAL B'!AE15</f>
        <v>4</v>
      </c>
      <c r="F22" s="347">
        <f t="shared" si="60"/>
        <v>0.16</v>
      </c>
      <c r="G22" s="103">
        <f>'MANUAL C'!AI15</f>
        <v>1</v>
      </c>
      <c r="H22" s="105">
        <f t="shared" si="61"/>
        <v>3.7037037037037035E-2</v>
      </c>
      <c r="I22" s="313">
        <f>'MANUAL D'!AK15</f>
        <v>2</v>
      </c>
      <c r="J22" s="347">
        <f t="shared" si="62"/>
        <v>6.25E-2</v>
      </c>
      <c r="K22" s="103">
        <f>'MANUAL E'!AI15</f>
        <v>4</v>
      </c>
      <c r="L22" s="347">
        <f t="shared" si="63"/>
        <v>0.17391304347826086</v>
      </c>
      <c r="M22" s="103">
        <f>'MANUAL F'!AJ15</f>
        <v>4</v>
      </c>
      <c r="N22" s="105">
        <f t="shared" si="64"/>
        <v>0.13333333333333333</v>
      </c>
      <c r="O22" s="103">
        <f>'Manual G'!AL15</f>
        <v>6</v>
      </c>
      <c r="P22" s="105">
        <f t="shared" si="65"/>
        <v>0.19354838709677419</v>
      </c>
      <c r="Q22" s="103">
        <f>'Manual H'!AH15</f>
        <v>1</v>
      </c>
      <c r="R22" s="105">
        <f t="shared" si="66"/>
        <v>4.1666666666666664E-2</v>
      </c>
      <c r="S22" s="103">
        <f>'Manual I'!AJ15</f>
        <v>4</v>
      </c>
      <c r="T22" s="105">
        <f t="shared" si="67"/>
        <v>0.17391304347826086</v>
      </c>
      <c r="U22" s="103">
        <f>'Manual J'!BC15</f>
        <v>4</v>
      </c>
      <c r="V22" s="105">
        <f t="shared" si="68"/>
        <v>8.1632653061224483E-2</v>
      </c>
      <c r="W22" s="103">
        <f>'Manual K'!AH15</f>
        <v>1</v>
      </c>
      <c r="X22" s="105">
        <f t="shared" si="69"/>
        <v>3.5714285714285712E-2</v>
      </c>
      <c r="Y22" s="103">
        <f>'Manual L'!AI15</f>
        <v>2</v>
      </c>
      <c r="Z22" s="105">
        <f t="shared" si="70"/>
        <v>0.11764705882352941</v>
      </c>
      <c r="AB22" s="348" t="str">
        <f t="shared" si="71"/>
        <v>2.5. Dar instruções; persuadir</v>
      </c>
      <c r="AC22" s="114">
        <f t="shared" si="47"/>
        <v>0.2413793103448276</v>
      </c>
      <c r="AD22" s="114">
        <f t="shared" si="48"/>
        <v>0.16</v>
      </c>
      <c r="AE22" s="114">
        <f t="shared" si="49"/>
        <v>3.7037037037037035E-2</v>
      </c>
      <c r="AF22" s="114">
        <f t="shared" si="50"/>
        <v>6.25E-2</v>
      </c>
      <c r="AG22" s="114">
        <f t="shared" si="51"/>
        <v>0.17391304347826086</v>
      </c>
      <c r="AH22" s="114">
        <f t="shared" si="52"/>
        <v>0.13333333333333333</v>
      </c>
      <c r="AI22" s="114">
        <f t="shared" si="53"/>
        <v>0.19354838709677419</v>
      </c>
      <c r="AJ22" s="114">
        <f t="shared" si="54"/>
        <v>4.1666666666666664E-2</v>
      </c>
      <c r="AK22" s="114">
        <f t="shared" si="55"/>
        <v>0.17391304347826086</v>
      </c>
      <c r="AL22" s="114">
        <f t="shared" si="56"/>
        <v>8.1632653061224483E-2</v>
      </c>
      <c r="AM22" s="114">
        <f t="shared" si="57"/>
        <v>3.5714285714285712E-2</v>
      </c>
      <c r="AN22" s="114">
        <f t="shared" si="58"/>
        <v>0.11764705882352941</v>
      </c>
      <c r="AP22" s="694" t="s">
        <v>328</v>
      </c>
      <c r="AQ22" s="695"/>
      <c r="AR22" s="695"/>
      <c r="AS22" s="696"/>
      <c r="AT22" s="696"/>
      <c r="AU22" s="696"/>
      <c r="AV22" s="697">
        <f>AS17</f>
        <v>8</v>
      </c>
      <c r="BF22" s="709" t="str">
        <f>'MANUAL A'!D24</f>
        <v xml:space="preserve">2.7.1. Texto narrativo </v>
      </c>
      <c r="BG22" s="987"/>
      <c r="BH22" s="714">
        <f>'MANUAL A'!AH24</f>
        <v>8</v>
      </c>
      <c r="BI22" s="715">
        <f t="shared" si="27"/>
        <v>0.27586206896551724</v>
      </c>
      <c r="BJ22" s="987"/>
      <c r="BK22" s="714">
        <f>'MANUAL B'!AD24</f>
        <v>6</v>
      </c>
      <c r="BL22" s="715">
        <f t="shared" si="28"/>
        <v>0.24</v>
      </c>
      <c r="BM22" s="987"/>
      <c r="BN22" s="714">
        <f>'MANUAL C'!AH24</f>
        <v>17</v>
      </c>
      <c r="BO22" s="715">
        <f t="shared" si="29"/>
        <v>0.62962962962962965</v>
      </c>
      <c r="BP22" s="987"/>
      <c r="BQ22" s="714">
        <f>'MANUAL D'!AJ24</f>
        <v>8</v>
      </c>
      <c r="BR22" s="715">
        <f t="shared" si="30"/>
        <v>0.25</v>
      </c>
      <c r="BS22" s="987"/>
      <c r="BT22" s="714">
        <f>'MANUAL E'!AH24</f>
        <v>6</v>
      </c>
      <c r="BU22" s="715">
        <f t="shared" si="31"/>
        <v>0.2608695652173913</v>
      </c>
      <c r="BV22" s="987"/>
      <c r="BW22" s="714">
        <f>'MANUAL F'!AI24</f>
        <v>10</v>
      </c>
      <c r="BX22" s="715">
        <f t="shared" si="32"/>
        <v>0.33333333333333331</v>
      </c>
      <c r="BY22" s="984"/>
      <c r="BZ22" s="716">
        <f>'Manual G'!AK24</f>
        <v>10</v>
      </c>
      <c r="CA22" s="715">
        <f t="shared" si="33"/>
        <v>0.32258064516129031</v>
      </c>
      <c r="CB22" s="987"/>
      <c r="CC22" s="714">
        <f>'Manual H'!AG24</f>
        <v>11</v>
      </c>
      <c r="CD22" s="715">
        <f t="shared" si="34"/>
        <v>0.45833333333333331</v>
      </c>
      <c r="CE22" s="984"/>
      <c r="CF22" s="716">
        <f>'Manual I'!AI24</f>
        <v>9</v>
      </c>
      <c r="CG22" s="717">
        <f t="shared" si="35"/>
        <v>0.39130434782608697</v>
      </c>
      <c r="CH22" s="984"/>
      <c r="CI22" s="716">
        <f>'Manual J'!BB24</f>
        <v>18</v>
      </c>
      <c r="CJ22" s="715">
        <f t="shared" si="36"/>
        <v>0.36734693877551022</v>
      </c>
      <c r="CK22" s="984"/>
      <c r="CL22" s="716">
        <f>'Manual K'!AG24</f>
        <v>18</v>
      </c>
      <c r="CM22" s="715">
        <f t="shared" si="37"/>
        <v>0.6428571428571429</v>
      </c>
      <c r="CN22" s="984"/>
      <c r="CO22" s="716">
        <f>'Manual L'!AH24</f>
        <v>6</v>
      </c>
      <c r="CP22" s="715">
        <f t="shared" si="38"/>
        <v>0.35294117647058826</v>
      </c>
    </row>
    <row r="23" spans="1:94" ht="18" customHeight="1" x14ac:dyDescent="0.25">
      <c r="A23" s="952"/>
      <c r="B23" s="344" t="s">
        <v>26</v>
      </c>
      <c r="C23" s="103">
        <f>'MANUAL A'!AI21</f>
        <v>2</v>
      </c>
      <c r="D23" s="105">
        <f t="shared" si="59"/>
        <v>6.8965517241379309E-2</v>
      </c>
      <c r="E23" s="313">
        <f>'MANUAL B'!AE21</f>
        <v>1</v>
      </c>
      <c r="F23" s="347">
        <f t="shared" si="60"/>
        <v>0.04</v>
      </c>
      <c r="G23" s="103">
        <f>'MANUAL C'!AI21</f>
        <v>0</v>
      </c>
      <c r="H23" s="105">
        <f t="shared" si="61"/>
        <v>0</v>
      </c>
      <c r="I23" s="313">
        <f>'MANUAL D'!AK21</f>
        <v>3</v>
      </c>
      <c r="J23" s="347">
        <f t="shared" si="62"/>
        <v>9.375E-2</v>
      </c>
      <c r="K23" s="103">
        <f>'MANUAL E'!AI21</f>
        <v>2</v>
      </c>
      <c r="L23" s="347">
        <f t="shared" si="63"/>
        <v>8.6956521739130432E-2</v>
      </c>
      <c r="M23" s="103">
        <f>'MANUAL F'!AJ21</f>
        <v>4</v>
      </c>
      <c r="N23" s="105">
        <f t="shared" si="64"/>
        <v>0.13333333333333333</v>
      </c>
      <c r="O23" s="103">
        <f>'Manual G'!AL21</f>
        <v>3</v>
      </c>
      <c r="P23" s="105">
        <f t="shared" si="65"/>
        <v>9.6774193548387094E-2</v>
      </c>
      <c r="Q23" s="103">
        <f>'Manual H'!AH21</f>
        <v>1</v>
      </c>
      <c r="R23" s="105">
        <f t="shared" si="66"/>
        <v>4.1666666666666664E-2</v>
      </c>
      <c r="S23" s="103">
        <f>'Manual I'!AJ21</f>
        <v>3</v>
      </c>
      <c r="T23" s="105">
        <f t="shared" si="67"/>
        <v>0.13043478260869565</v>
      </c>
      <c r="U23" s="103">
        <f>'Manual J'!BC21</f>
        <v>5</v>
      </c>
      <c r="V23" s="105">
        <f t="shared" si="68"/>
        <v>0.10204081632653061</v>
      </c>
      <c r="W23" s="103">
        <f>'Manual K'!AH21</f>
        <v>1</v>
      </c>
      <c r="X23" s="105">
        <f t="shared" si="69"/>
        <v>3.5714285714285712E-2</v>
      </c>
      <c r="Y23" s="103">
        <f>'Manual L'!AI21</f>
        <v>2</v>
      </c>
      <c r="Z23" s="105">
        <f t="shared" si="70"/>
        <v>0.11764705882352941</v>
      </c>
      <c r="AB23" s="348" t="str">
        <f t="shared" si="71"/>
        <v>1.2.6. Reformular, reinterpretar, resumir</v>
      </c>
      <c r="AC23" s="114">
        <f t="shared" si="47"/>
        <v>6.8965517241379309E-2</v>
      </c>
      <c r="AD23" s="114">
        <f t="shared" si="48"/>
        <v>0.04</v>
      </c>
      <c r="AE23" s="114">
        <f t="shared" si="49"/>
        <v>0</v>
      </c>
      <c r="AF23" s="114">
        <f t="shared" si="50"/>
        <v>9.375E-2</v>
      </c>
      <c r="AG23" s="114">
        <f t="shared" si="51"/>
        <v>8.6956521739130432E-2</v>
      </c>
      <c r="AH23" s="114">
        <f t="shared" si="52"/>
        <v>0.13333333333333333</v>
      </c>
      <c r="AI23" s="114">
        <f t="shared" si="53"/>
        <v>9.6774193548387094E-2</v>
      </c>
      <c r="AJ23" s="114">
        <f t="shared" si="54"/>
        <v>4.1666666666666664E-2</v>
      </c>
      <c r="AK23" s="114">
        <f t="shared" si="55"/>
        <v>0.13043478260869565</v>
      </c>
      <c r="AL23" s="114">
        <f t="shared" si="56"/>
        <v>0.10204081632653061</v>
      </c>
      <c r="AM23" s="114">
        <f t="shared" si="57"/>
        <v>3.5714285714285712E-2</v>
      </c>
      <c r="AN23" s="114">
        <f t="shared" si="58"/>
        <v>0.11764705882352941</v>
      </c>
      <c r="AP23" s="694" t="s">
        <v>323</v>
      </c>
      <c r="AQ23" s="695"/>
      <c r="AR23" s="695"/>
      <c r="AS23" s="696"/>
      <c r="AT23" s="696"/>
      <c r="AU23" s="696"/>
      <c r="AV23" s="697">
        <f>AU17</f>
        <v>41</v>
      </c>
      <c r="BF23" s="709" t="str">
        <f>'MANUAL A'!D25</f>
        <v>2.7.2. Texto dramático</v>
      </c>
      <c r="BG23" s="987"/>
      <c r="BH23" s="714">
        <f>'MANUAL A'!AH25</f>
        <v>1</v>
      </c>
      <c r="BI23" s="715">
        <f t="shared" si="27"/>
        <v>3.4482758620689655E-2</v>
      </c>
      <c r="BJ23" s="987"/>
      <c r="BK23" s="714">
        <f>'MANUAL B'!AD25</f>
        <v>1</v>
      </c>
      <c r="BL23" s="715">
        <f t="shared" si="28"/>
        <v>0.04</v>
      </c>
      <c r="BM23" s="987"/>
      <c r="BN23" s="714">
        <f>'MANUAL C'!AH25</f>
        <v>1</v>
      </c>
      <c r="BO23" s="715">
        <f t="shared" si="29"/>
        <v>3.7037037037037035E-2</v>
      </c>
      <c r="BP23" s="987"/>
      <c r="BQ23" s="714">
        <f>'MANUAL D'!AJ25</f>
        <v>2</v>
      </c>
      <c r="BR23" s="715">
        <f t="shared" si="30"/>
        <v>6.25E-2</v>
      </c>
      <c r="BS23" s="987"/>
      <c r="BT23" s="714">
        <f>'MANUAL E'!AH25</f>
        <v>3</v>
      </c>
      <c r="BU23" s="715">
        <f t="shared" si="31"/>
        <v>0.13043478260869565</v>
      </c>
      <c r="BV23" s="987"/>
      <c r="BW23" s="714">
        <f>'MANUAL F'!AI25</f>
        <v>0</v>
      </c>
      <c r="BX23" s="715">
        <f t="shared" si="32"/>
        <v>0</v>
      </c>
      <c r="BY23" s="984"/>
      <c r="BZ23" s="716">
        <f>'Manual G'!AK25</f>
        <v>0</v>
      </c>
      <c r="CA23" s="715">
        <f t="shared" si="33"/>
        <v>0</v>
      </c>
      <c r="CB23" s="987"/>
      <c r="CC23" s="714">
        <f>'Manual H'!AG25</f>
        <v>2</v>
      </c>
      <c r="CD23" s="715">
        <f t="shared" si="34"/>
        <v>8.3333333333333329E-2</v>
      </c>
      <c r="CE23" s="984"/>
      <c r="CF23" s="716">
        <f>'Manual I'!AI25</f>
        <v>0</v>
      </c>
      <c r="CG23" s="717">
        <f t="shared" si="35"/>
        <v>0</v>
      </c>
      <c r="CH23" s="984"/>
      <c r="CI23" s="716">
        <f>'Manual J'!BB25</f>
        <v>0</v>
      </c>
      <c r="CJ23" s="715">
        <f t="shared" si="36"/>
        <v>0</v>
      </c>
      <c r="CK23" s="984"/>
      <c r="CL23" s="716">
        <f>'Manual K'!AG25</f>
        <v>1</v>
      </c>
      <c r="CM23" s="715">
        <f t="shared" si="37"/>
        <v>3.5714285714285712E-2</v>
      </c>
      <c r="CN23" s="984"/>
      <c r="CO23" s="716">
        <f>'Manual L'!AH25</f>
        <v>1</v>
      </c>
      <c r="CP23" s="715">
        <f t="shared" si="38"/>
        <v>5.8823529411764705E-2</v>
      </c>
    </row>
    <row r="24" spans="1:94" ht="28.5" customHeight="1" thickBot="1" x14ac:dyDescent="0.3">
      <c r="A24" s="952"/>
      <c r="B24" s="729" t="str">
        <f>'MANUAL A'!C24:C26</f>
        <v xml:space="preserve">2.7. Exprimir  experiências, sensibilidades e imaginário </v>
      </c>
      <c r="C24" s="103">
        <f>'MANUAL A'!AI24</f>
        <v>15</v>
      </c>
      <c r="D24" s="105">
        <f t="shared" si="59"/>
        <v>0.51724137931034486</v>
      </c>
      <c r="E24" s="313">
        <f>'MANUAL B'!AE24</f>
        <v>12</v>
      </c>
      <c r="F24" s="347">
        <f t="shared" si="60"/>
        <v>0.48</v>
      </c>
      <c r="G24" s="103">
        <f>'MANUAL C'!AI24</f>
        <v>21</v>
      </c>
      <c r="H24" s="105">
        <f t="shared" si="61"/>
        <v>0.77777777777777779</v>
      </c>
      <c r="I24" s="313">
        <f>'MANUAL D'!AK24</f>
        <v>11</v>
      </c>
      <c r="J24" s="347">
        <f t="shared" si="62"/>
        <v>0.34375</v>
      </c>
      <c r="K24" s="103">
        <f>'MANUAL E'!AI24</f>
        <v>12</v>
      </c>
      <c r="L24" s="347">
        <f t="shared" si="63"/>
        <v>0.52173913043478259</v>
      </c>
      <c r="M24" s="103">
        <f>'MANUAL F'!AJ24</f>
        <v>13</v>
      </c>
      <c r="N24" s="105">
        <f t="shared" si="64"/>
        <v>0.43333333333333335</v>
      </c>
      <c r="O24" s="103">
        <f>'Manual G'!AL24</f>
        <v>14</v>
      </c>
      <c r="P24" s="105">
        <f t="shared" si="65"/>
        <v>0.45161290322580644</v>
      </c>
      <c r="Q24" s="103">
        <f>'Manual H'!AH24</f>
        <v>16</v>
      </c>
      <c r="R24" s="105">
        <f t="shared" si="66"/>
        <v>0.66666666666666663</v>
      </c>
      <c r="S24" s="103">
        <f>'Manual I'!AJ24</f>
        <v>10</v>
      </c>
      <c r="T24" s="105">
        <f t="shared" si="67"/>
        <v>0.43478260869565216</v>
      </c>
      <c r="U24" s="103">
        <f>'Manual J'!BC24</f>
        <v>33</v>
      </c>
      <c r="V24" s="105">
        <f t="shared" si="68"/>
        <v>0.67346938775510201</v>
      </c>
      <c r="W24" s="103">
        <f>'Manual K'!AH24</f>
        <v>19</v>
      </c>
      <c r="X24" s="105">
        <f t="shared" si="69"/>
        <v>0.6785714285714286</v>
      </c>
      <c r="Y24" s="103">
        <f>'Manual L'!AI24</f>
        <v>12</v>
      </c>
      <c r="Z24" s="105">
        <f t="shared" si="70"/>
        <v>0.70588235294117652</v>
      </c>
      <c r="AB24" s="348" t="str">
        <f t="shared" si="71"/>
        <v xml:space="preserve">2.7. Exprimir  experiências, sensibilidades e imaginário </v>
      </c>
      <c r="AC24" s="114">
        <f t="shared" si="47"/>
        <v>0.51724137931034486</v>
      </c>
      <c r="AD24" s="114">
        <f t="shared" si="48"/>
        <v>0.48</v>
      </c>
      <c r="AE24" s="114">
        <f t="shared" si="49"/>
        <v>0.77777777777777779</v>
      </c>
      <c r="AF24" s="114">
        <f t="shared" si="50"/>
        <v>0.34375</v>
      </c>
      <c r="AG24" s="114">
        <f t="shared" si="51"/>
        <v>0.52173913043478259</v>
      </c>
      <c r="AH24" s="114">
        <f t="shared" si="52"/>
        <v>0.43333333333333335</v>
      </c>
      <c r="AI24" s="114">
        <f t="shared" si="53"/>
        <v>0.45161290322580644</v>
      </c>
      <c r="AJ24" s="114">
        <f t="shared" si="54"/>
        <v>0.66666666666666663</v>
      </c>
      <c r="AK24" s="114">
        <f t="shared" si="55"/>
        <v>0.43478260869565216</v>
      </c>
      <c r="AL24" s="114">
        <f t="shared" si="56"/>
        <v>0.67346938775510201</v>
      </c>
      <c r="AM24" s="114">
        <f t="shared" si="57"/>
        <v>0.6785714285714286</v>
      </c>
      <c r="AN24" s="114">
        <f t="shared" si="58"/>
        <v>0.70588235294117652</v>
      </c>
      <c r="AP24" s="694" t="s">
        <v>324</v>
      </c>
      <c r="AQ24" s="695"/>
      <c r="AR24" s="695"/>
      <c r="AS24" s="696"/>
      <c r="AT24" s="696"/>
      <c r="AU24" s="696"/>
      <c r="AV24" s="697">
        <f>AW17</f>
        <v>23</v>
      </c>
      <c r="BF24" s="709" t="str">
        <f>'MANUAL A'!D26</f>
        <v xml:space="preserve">2.7.3.Texto poético </v>
      </c>
      <c r="BG24" s="987"/>
      <c r="BH24" s="714">
        <f>'MANUAL A'!AH26</f>
        <v>6</v>
      </c>
      <c r="BI24" s="715">
        <f t="shared" si="27"/>
        <v>0.20689655172413793</v>
      </c>
      <c r="BJ24" s="987"/>
      <c r="BK24" s="714">
        <f>'MANUAL B'!AD26</f>
        <v>5</v>
      </c>
      <c r="BL24" s="718">
        <f t="shared" si="28"/>
        <v>0.2</v>
      </c>
      <c r="BM24" s="987"/>
      <c r="BN24" s="714">
        <f>'MANUAL C'!AH26</f>
        <v>3</v>
      </c>
      <c r="BO24" s="718">
        <f t="shared" si="29"/>
        <v>0.1111111111111111</v>
      </c>
      <c r="BP24" s="987"/>
      <c r="BQ24" s="714">
        <f>'MANUAL D'!AJ26</f>
        <v>1</v>
      </c>
      <c r="BR24" s="718">
        <f t="shared" si="30"/>
        <v>3.125E-2</v>
      </c>
      <c r="BS24" s="987"/>
      <c r="BT24" s="714">
        <f>'MANUAL E'!AH26</f>
        <v>3</v>
      </c>
      <c r="BU24" s="718">
        <f t="shared" si="31"/>
        <v>0.13043478260869565</v>
      </c>
      <c r="BV24" s="987"/>
      <c r="BW24" s="719">
        <f>'MANUAL F'!AI26</f>
        <v>3</v>
      </c>
      <c r="BX24" s="718">
        <f t="shared" si="32"/>
        <v>0.1</v>
      </c>
      <c r="BY24" s="984"/>
      <c r="BZ24" s="716">
        <f>'Manual G'!AK26</f>
        <v>4</v>
      </c>
      <c r="CA24" s="718">
        <f t="shared" si="33"/>
        <v>0.12903225806451613</v>
      </c>
      <c r="CB24" s="987"/>
      <c r="CC24" s="714">
        <f>'Manual H'!AG26</f>
        <v>3</v>
      </c>
      <c r="CD24" s="718">
        <f t="shared" si="34"/>
        <v>0.125</v>
      </c>
      <c r="CE24" s="984"/>
      <c r="CF24" s="716">
        <f>'Manual I'!AI26</f>
        <v>1</v>
      </c>
      <c r="CG24" s="718">
        <f t="shared" si="35"/>
        <v>4.3478260869565216E-2</v>
      </c>
      <c r="CH24" s="984"/>
      <c r="CI24" s="716">
        <f>'Manual J'!BB26</f>
        <v>15</v>
      </c>
      <c r="CJ24" s="718">
        <f t="shared" si="36"/>
        <v>0.30612244897959184</v>
      </c>
      <c r="CK24" s="984"/>
      <c r="CL24" s="716">
        <f>'Manual K'!AG26</f>
        <v>0</v>
      </c>
      <c r="CM24" s="718">
        <f t="shared" si="37"/>
        <v>0</v>
      </c>
      <c r="CN24" s="984"/>
      <c r="CO24" s="716">
        <f>'Manual L'!AH26</f>
        <v>5</v>
      </c>
      <c r="CP24" s="718">
        <f t="shared" si="38"/>
        <v>0.29411764705882354</v>
      </c>
    </row>
    <row r="25" spans="1:94" ht="15.75" thickBot="1" x14ac:dyDescent="0.3">
      <c r="B25" s="146" t="s">
        <v>118</v>
      </c>
      <c r="C25" s="115">
        <f>SUM(C18:C24)</f>
        <v>29</v>
      </c>
      <c r="D25" s="116">
        <f>SUM(D18:D24)</f>
        <v>1</v>
      </c>
      <c r="E25" s="115">
        <f t="shared" ref="E25:Y25" si="72">SUM(E18:E24)</f>
        <v>25</v>
      </c>
      <c r="F25" s="116">
        <f t="shared" si="72"/>
        <v>1</v>
      </c>
      <c r="G25" s="115">
        <f t="shared" si="72"/>
        <v>27</v>
      </c>
      <c r="H25" s="116">
        <f t="shared" si="72"/>
        <v>1</v>
      </c>
      <c r="I25" s="115">
        <f t="shared" si="72"/>
        <v>32</v>
      </c>
      <c r="J25" s="116">
        <f t="shared" si="72"/>
        <v>1</v>
      </c>
      <c r="K25" s="115">
        <f t="shared" si="72"/>
        <v>23</v>
      </c>
      <c r="L25" s="116">
        <f t="shared" si="72"/>
        <v>1</v>
      </c>
      <c r="M25" s="115">
        <f t="shared" si="72"/>
        <v>30</v>
      </c>
      <c r="N25" s="116">
        <f t="shared" si="72"/>
        <v>1</v>
      </c>
      <c r="O25" s="115">
        <f t="shared" si="72"/>
        <v>31</v>
      </c>
      <c r="P25" s="116">
        <f t="shared" si="72"/>
        <v>1</v>
      </c>
      <c r="Q25" s="115">
        <f t="shared" si="72"/>
        <v>24</v>
      </c>
      <c r="R25" s="116">
        <f t="shared" si="72"/>
        <v>1</v>
      </c>
      <c r="S25" s="115">
        <f t="shared" si="72"/>
        <v>23</v>
      </c>
      <c r="T25" s="116">
        <f t="shared" si="72"/>
        <v>1</v>
      </c>
      <c r="U25" s="115">
        <f t="shared" si="72"/>
        <v>49</v>
      </c>
      <c r="V25" s="116">
        <f t="shared" si="72"/>
        <v>1</v>
      </c>
      <c r="W25" s="115">
        <f t="shared" si="72"/>
        <v>28</v>
      </c>
      <c r="X25" s="116">
        <f t="shared" si="72"/>
        <v>1</v>
      </c>
      <c r="Y25" s="115">
        <f t="shared" si="72"/>
        <v>17</v>
      </c>
      <c r="Z25" s="116">
        <f t="shared" ref="Z25" si="73">SUM(Z19:Z24)</f>
        <v>1</v>
      </c>
      <c r="AP25" s="726" t="s">
        <v>325</v>
      </c>
      <c r="AQ25" s="696"/>
      <c r="AR25" s="696"/>
      <c r="AS25" s="696"/>
      <c r="AT25" s="696"/>
      <c r="AU25" s="313"/>
      <c r="AV25" s="697">
        <f>AY17</f>
        <v>40</v>
      </c>
      <c r="BF25" s="720" t="s">
        <v>490</v>
      </c>
      <c r="BG25" s="988"/>
      <c r="BH25" s="721">
        <f>SUM(BH5:BH24)</f>
        <v>29</v>
      </c>
      <c r="BI25" s="722">
        <f t="shared" si="27"/>
        <v>1</v>
      </c>
      <c r="BJ25" s="988"/>
      <c r="BK25" s="723">
        <f>SUM(BK5:BK24)</f>
        <v>25</v>
      </c>
      <c r="BL25" s="724">
        <f t="shared" si="28"/>
        <v>1</v>
      </c>
      <c r="BM25" s="988"/>
      <c r="BN25" s="723">
        <f>SUM(BN5:BN24)</f>
        <v>27</v>
      </c>
      <c r="BO25" s="724">
        <f t="shared" si="29"/>
        <v>1</v>
      </c>
      <c r="BP25" s="988"/>
      <c r="BQ25" s="723">
        <f>SUM(BQ5:BQ24)</f>
        <v>32</v>
      </c>
      <c r="BR25" s="724">
        <f t="shared" si="30"/>
        <v>1</v>
      </c>
      <c r="BS25" s="988"/>
      <c r="BT25" s="723">
        <f>SUM(BT5:BT24)</f>
        <v>23</v>
      </c>
      <c r="BU25" s="724">
        <f t="shared" si="31"/>
        <v>1</v>
      </c>
      <c r="BV25" s="988"/>
      <c r="BW25" s="725">
        <f>SUM(BW5:BW24)</f>
        <v>30</v>
      </c>
      <c r="BX25" s="724">
        <f t="shared" si="32"/>
        <v>1</v>
      </c>
      <c r="BY25" s="985"/>
      <c r="BZ25" s="723">
        <f>SUM(BZ5:BZ24)</f>
        <v>31</v>
      </c>
      <c r="CA25" s="724">
        <f t="shared" si="33"/>
        <v>1</v>
      </c>
      <c r="CB25" s="988"/>
      <c r="CC25" s="723">
        <f>SUM(CC5:CC24)</f>
        <v>24</v>
      </c>
      <c r="CD25" s="724">
        <f t="shared" si="34"/>
        <v>1</v>
      </c>
      <c r="CE25" s="985"/>
      <c r="CF25" s="723">
        <f>SUM(CF5:CF24)</f>
        <v>23</v>
      </c>
      <c r="CG25" s="724">
        <f t="shared" si="35"/>
        <v>1</v>
      </c>
      <c r="CH25" s="985"/>
      <c r="CI25" s="723">
        <f>SUM(CI5:CI24)</f>
        <v>49</v>
      </c>
      <c r="CJ25" s="724">
        <f t="shared" si="36"/>
        <v>1</v>
      </c>
      <c r="CK25" s="985"/>
      <c r="CL25" s="723">
        <f>SUM(CL5:CL24)</f>
        <v>28</v>
      </c>
      <c r="CM25" s="724">
        <f t="shared" si="37"/>
        <v>1</v>
      </c>
      <c r="CN25" s="985"/>
      <c r="CO25" s="723">
        <f>SUM(CO5:CO24)</f>
        <v>17</v>
      </c>
      <c r="CP25" s="724">
        <f t="shared" si="38"/>
        <v>1</v>
      </c>
    </row>
    <row r="26" spans="1:94" x14ac:dyDescent="0.25">
      <c r="AP26" s="727" t="s">
        <v>326</v>
      </c>
      <c r="AQ26" s="696"/>
      <c r="AR26" s="696"/>
      <c r="AS26" s="696"/>
      <c r="AT26" s="696"/>
      <c r="AU26" s="313"/>
      <c r="AV26" s="697">
        <f>BA17</f>
        <v>27</v>
      </c>
    </row>
    <row r="27" spans="1:94" x14ac:dyDescent="0.25">
      <c r="AP27" s="727" t="s">
        <v>327</v>
      </c>
      <c r="AQ27" s="696"/>
      <c r="AR27" s="696"/>
      <c r="AS27" s="696"/>
      <c r="AT27" s="696"/>
      <c r="AU27" s="313"/>
      <c r="AV27" s="697">
        <f>BC17</f>
        <v>188</v>
      </c>
    </row>
    <row r="28" spans="1:94" x14ac:dyDescent="0.25">
      <c r="AP28" s="728"/>
    </row>
    <row r="30" spans="1:94" x14ac:dyDescent="0.25">
      <c r="BF30" t="s">
        <v>492</v>
      </c>
      <c r="BG30" t="s">
        <v>109</v>
      </c>
      <c r="BH30" t="s">
        <v>110</v>
      </c>
      <c r="BI30" t="s">
        <v>111</v>
      </c>
      <c r="BJ30" t="s">
        <v>112</v>
      </c>
      <c r="BK30" t="s">
        <v>113</v>
      </c>
      <c r="BL30" t="s">
        <v>114</v>
      </c>
      <c r="BM30" t="s">
        <v>176</v>
      </c>
      <c r="BN30" t="s">
        <v>177</v>
      </c>
      <c r="BO30" t="s">
        <v>178</v>
      </c>
      <c r="BP30" t="s">
        <v>179</v>
      </c>
      <c r="BQ30" t="s">
        <v>194</v>
      </c>
      <c r="BR30" t="s">
        <v>180</v>
      </c>
    </row>
    <row r="31" spans="1:94" x14ac:dyDescent="0.25">
      <c r="BF31" t="str">
        <f>BF5</f>
        <v>2.1.1. Guião de entrevista</v>
      </c>
      <c r="BG31" s="301">
        <f>BI5</f>
        <v>3.4482758620689655E-2</v>
      </c>
      <c r="BH31" s="301">
        <f>BL5</f>
        <v>0</v>
      </c>
      <c r="BI31" s="301">
        <f>BO5</f>
        <v>0</v>
      </c>
      <c r="BJ31" s="301">
        <f>BR5</f>
        <v>0</v>
      </c>
      <c r="BK31" s="301">
        <f>BU5</f>
        <v>4.3478260869565216E-2</v>
      </c>
      <c r="BL31" s="301">
        <f>BX5</f>
        <v>3.3333333333333333E-2</v>
      </c>
      <c r="BM31" s="301">
        <f>CA5</f>
        <v>0</v>
      </c>
      <c r="BN31" s="301">
        <f>CD5</f>
        <v>0</v>
      </c>
      <c r="BO31" s="301">
        <f>CG5</f>
        <v>0</v>
      </c>
      <c r="BP31" s="301">
        <f>CJ5</f>
        <v>0</v>
      </c>
      <c r="BQ31" s="301">
        <f>CM5</f>
        <v>0</v>
      </c>
      <c r="BR31" s="301">
        <f>CP5</f>
        <v>0</v>
      </c>
      <c r="BS31" s="301"/>
    </row>
    <row r="32" spans="1:94" x14ac:dyDescent="0.25">
      <c r="BF32" t="str">
        <f t="shared" ref="BF32:BF50" si="74">BF6</f>
        <v>2.1.2. Outros textos conversacionais  (criar diálogos na narrativa)</v>
      </c>
      <c r="BG32" s="301">
        <f t="shared" ref="BG32:BG50" si="75">BI6</f>
        <v>0</v>
      </c>
      <c r="BH32" s="301">
        <f t="shared" ref="BH32:BH50" si="76">BL6</f>
        <v>0.04</v>
      </c>
      <c r="BI32" s="301">
        <f t="shared" ref="BI32:BI50" si="77">BO6</f>
        <v>3.7037037037037035E-2</v>
      </c>
      <c r="BJ32" s="301">
        <f t="shared" ref="BJ32:BJ50" si="78">BR6</f>
        <v>0</v>
      </c>
      <c r="BK32" s="301">
        <f t="shared" ref="BK32:BK50" si="79">BU6</f>
        <v>0</v>
      </c>
      <c r="BL32" s="301">
        <f t="shared" ref="BL32:BL50" si="80">BX6</f>
        <v>6.6666666666666666E-2</v>
      </c>
      <c r="BM32" s="301">
        <f t="shared" ref="BM32:BM50" si="81">CA6</f>
        <v>0</v>
      </c>
      <c r="BN32" s="301">
        <f t="shared" ref="BN32:BN50" si="82">CD6</f>
        <v>4.1666666666666664E-2</v>
      </c>
      <c r="BO32" s="301">
        <f t="shared" ref="BO32:BO50" si="83">CG6</f>
        <v>0</v>
      </c>
      <c r="BP32" s="301">
        <f t="shared" ref="BP32:BP50" si="84">CJ6</f>
        <v>0</v>
      </c>
      <c r="BQ32" s="301">
        <f t="shared" ref="BQ32:BQ50" si="85">CM6</f>
        <v>0.10714285714285714</v>
      </c>
      <c r="BR32" s="301">
        <f t="shared" ref="BR32:BR50" si="86">CP6</f>
        <v>0</v>
      </c>
      <c r="BS32" s="301"/>
    </row>
    <row r="33" spans="58:71" x14ac:dyDescent="0.25">
      <c r="BF33" t="str">
        <f t="shared" si="74"/>
        <v>2.2.1. Exposição</v>
      </c>
      <c r="BG33" s="301">
        <f t="shared" si="75"/>
        <v>3.4482758620689655E-2</v>
      </c>
      <c r="BH33" s="301">
        <f t="shared" si="76"/>
        <v>0</v>
      </c>
      <c r="BI33" s="301">
        <f t="shared" si="77"/>
        <v>0</v>
      </c>
      <c r="BJ33" s="301">
        <f t="shared" si="78"/>
        <v>0</v>
      </c>
      <c r="BK33" s="301">
        <f t="shared" si="79"/>
        <v>4.3478260869565216E-2</v>
      </c>
      <c r="BL33" s="301">
        <f t="shared" si="80"/>
        <v>0</v>
      </c>
      <c r="BM33" s="301">
        <f t="shared" si="81"/>
        <v>3.2258064516129031E-2</v>
      </c>
      <c r="BN33" s="301">
        <f t="shared" si="82"/>
        <v>0</v>
      </c>
      <c r="BO33" s="301">
        <f t="shared" si="83"/>
        <v>4.3478260869565216E-2</v>
      </c>
      <c r="BP33" s="301">
        <f t="shared" si="84"/>
        <v>8.1632653061224483E-2</v>
      </c>
      <c r="BQ33" s="301">
        <f t="shared" si="85"/>
        <v>0</v>
      </c>
      <c r="BR33" s="301">
        <f t="shared" si="86"/>
        <v>0</v>
      </c>
      <c r="BS33" s="301"/>
    </row>
    <row r="34" spans="58:71" x14ac:dyDescent="0.25">
      <c r="BF34" t="str">
        <f t="shared" si="74"/>
        <v>2.3.1. Retrato físico e/ou psicológico</v>
      </c>
      <c r="BG34" s="301">
        <f t="shared" si="75"/>
        <v>6.8965517241379309E-2</v>
      </c>
      <c r="BH34" s="301">
        <f t="shared" si="76"/>
        <v>0.08</v>
      </c>
      <c r="BI34" s="301">
        <f t="shared" si="77"/>
        <v>0.1111111111111111</v>
      </c>
      <c r="BJ34" s="301">
        <f t="shared" si="78"/>
        <v>0.1875</v>
      </c>
      <c r="BK34" s="301">
        <f t="shared" si="79"/>
        <v>4.3478260869565216E-2</v>
      </c>
      <c r="BL34" s="301">
        <f t="shared" si="80"/>
        <v>6.6666666666666666E-2</v>
      </c>
      <c r="BM34" s="301">
        <f t="shared" si="81"/>
        <v>6.4516129032258063E-2</v>
      </c>
      <c r="BN34" s="301">
        <f t="shared" si="82"/>
        <v>8.3333333333333329E-2</v>
      </c>
      <c r="BO34" s="301">
        <f t="shared" si="83"/>
        <v>4.3478260869565216E-2</v>
      </c>
      <c r="BP34" s="301">
        <f t="shared" si="84"/>
        <v>0</v>
      </c>
      <c r="BQ34" s="301">
        <f t="shared" si="85"/>
        <v>3.5714285714285712E-2</v>
      </c>
      <c r="BR34" s="301">
        <f t="shared" si="86"/>
        <v>5.8823529411764705E-2</v>
      </c>
      <c r="BS34" s="301"/>
    </row>
    <row r="35" spans="58:71" x14ac:dyDescent="0.25">
      <c r="BF35" t="str">
        <f t="shared" si="74"/>
        <v>2.3.2. Espaços</v>
      </c>
      <c r="BG35" s="301">
        <f t="shared" si="75"/>
        <v>0</v>
      </c>
      <c r="BH35" s="301">
        <f t="shared" si="76"/>
        <v>0.08</v>
      </c>
      <c r="BI35" s="301">
        <f t="shared" si="77"/>
        <v>0</v>
      </c>
      <c r="BJ35" s="301">
        <f t="shared" si="78"/>
        <v>6.25E-2</v>
      </c>
      <c r="BK35" s="301">
        <f t="shared" si="79"/>
        <v>0</v>
      </c>
      <c r="BL35" s="301">
        <f t="shared" si="80"/>
        <v>3.3333333333333333E-2</v>
      </c>
      <c r="BM35" s="301">
        <f t="shared" si="81"/>
        <v>3.2258064516129031E-2</v>
      </c>
      <c r="BN35" s="301">
        <f t="shared" si="82"/>
        <v>4.1666666666666664E-2</v>
      </c>
      <c r="BO35" s="301">
        <f t="shared" si="83"/>
        <v>4.3478260869565216E-2</v>
      </c>
      <c r="BP35" s="301">
        <f t="shared" si="84"/>
        <v>0</v>
      </c>
      <c r="BQ35" s="301">
        <f t="shared" si="85"/>
        <v>0</v>
      </c>
      <c r="BR35" s="301">
        <f t="shared" si="86"/>
        <v>0</v>
      </c>
      <c r="BS35" s="301"/>
    </row>
    <row r="36" spans="58:71" x14ac:dyDescent="0.25">
      <c r="BF36" t="str">
        <f t="shared" si="74"/>
        <v xml:space="preserve">2.3.3. Coisas/objetos </v>
      </c>
      <c r="BG36" s="301">
        <f t="shared" si="75"/>
        <v>3.4482758620689655E-2</v>
      </c>
      <c r="BH36" s="301">
        <f t="shared" si="76"/>
        <v>0.04</v>
      </c>
      <c r="BI36" s="301">
        <f t="shared" si="77"/>
        <v>0</v>
      </c>
      <c r="BJ36" s="301">
        <f t="shared" si="78"/>
        <v>9.375E-2</v>
      </c>
      <c r="BK36" s="301">
        <f t="shared" si="79"/>
        <v>0</v>
      </c>
      <c r="BL36" s="301">
        <f t="shared" si="80"/>
        <v>3.3333333333333333E-2</v>
      </c>
      <c r="BM36" s="301">
        <f t="shared" si="81"/>
        <v>3.2258064516129031E-2</v>
      </c>
      <c r="BN36" s="301">
        <f t="shared" si="82"/>
        <v>4.1666666666666664E-2</v>
      </c>
      <c r="BO36" s="301">
        <f t="shared" si="83"/>
        <v>4.3478260869565216E-2</v>
      </c>
      <c r="BP36" s="301">
        <f t="shared" si="84"/>
        <v>2.0408163265306121E-2</v>
      </c>
      <c r="BQ36" s="301">
        <f t="shared" si="85"/>
        <v>0</v>
      </c>
      <c r="BR36" s="301">
        <f t="shared" si="86"/>
        <v>0</v>
      </c>
      <c r="BS36" s="301"/>
    </row>
    <row r="37" spans="58:71" x14ac:dyDescent="0.25">
      <c r="BF37" t="str">
        <f t="shared" si="74"/>
        <v>2.4.1. Comentário</v>
      </c>
      <c r="BG37" s="301">
        <f t="shared" si="75"/>
        <v>0</v>
      </c>
      <c r="BH37" s="301">
        <f t="shared" si="76"/>
        <v>0.04</v>
      </c>
      <c r="BI37" s="301">
        <f t="shared" si="77"/>
        <v>0</v>
      </c>
      <c r="BJ37" s="301">
        <f t="shared" si="78"/>
        <v>0</v>
      </c>
      <c r="BK37" s="301">
        <f t="shared" si="79"/>
        <v>0</v>
      </c>
      <c r="BL37" s="301">
        <f t="shared" si="80"/>
        <v>0</v>
      </c>
      <c r="BM37" s="301">
        <f t="shared" si="81"/>
        <v>0</v>
      </c>
      <c r="BN37" s="301">
        <f t="shared" si="82"/>
        <v>0</v>
      </c>
      <c r="BO37" s="301">
        <f t="shared" si="83"/>
        <v>0</v>
      </c>
      <c r="BP37" s="301">
        <f t="shared" si="84"/>
        <v>0</v>
      </c>
      <c r="BQ37" s="301">
        <f t="shared" si="85"/>
        <v>0</v>
      </c>
      <c r="BR37" s="301">
        <f t="shared" si="86"/>
        <v>0</v>
      </c>
      <c r="BS37" s="301"/>
    </row>
    <row r="38" spans="58:71" x14ac:dyDescent="0.25">
      <c r="BF38" t="str">
        <f t="shared" si="74"/>
        <v>2.4.2. Texto de opinião</v>
      </c>
      <c r="BG38" s="301">
        <f t="shared" si="75"/>
        <v>0</v>
      </c>
      <c r="BH38" s="301">
        <f t="shared" si="76"/>
        <v>0.04</v>
      </c>
      <c r="BI38" s="301">
        <f t="shared" si="77"/>
        <v>3.7037037037037035E-2</v>
      </c>
      <c r="BJ38" s="301">
        <f t="shared" si="78"/>
        <v>0.15625</v>
      </c>
      <c r="BK38" s="301">
        <f t="shared" si="79"/>
        <v>8.6956521739130432E-2</v>
      </c>
      <c r="BL38" s="301">
        <f t="shared" si="80"/>
        <v>6.6666666666666666E-2</v>
      </c>
      <c r="BM38" s="301">
        <f t="shared" si="81"/>
        <v>9.6774193548387094E-2</v>
      </c>
      <c r="BN38" s="301">
        <f t="shared" si="82"/>
        <v>4.1666666666666664E-2</v>
      </c>
      <c r="BO38" s="301">
        <f t="shared" si="83"/>
        <v>8.6956521739130432E-2</v>
      </c>
      <c r="BP38" s="301">
        <f t="shared" si="84"/>
        <v>4.0816326530612242E-2</v>
      </c>
      <c r="BQ38" s="301">
        <f t="shared" si="85"/>
        <v>0.10714285714285714</v>
      </c>
      <c r="BR38" s="301">
        <f t="shared" si="86"/>
        <v>0</v>
      </c>
      <c r="BS38" s="301"/>
    </row>
    <row r="39" spans="58:71" x14ac:dyDescent="0.25">
      <c r="BF39" t="str">
        <f t="shared" si="74"/>
        <v>2.5.1. Receita de culinária</v>
      </c>
      <c r="BG39" s="301">
        <f t="shared" si="75"/>
        <v>0</v>
      </c>
      <c r="BH39" s="301">
        <f t="shared" si="76"/>
        <v>0.04</v>
      </c>
      <c r="BI39" s="301">
        <f t="shared" si="77"/>
        <v>0</v>
      </c>
      <c r="BJ39" s="301">
        <f t="shared" si="78"/>
        <v>0</v>
      </c>
      <c r="BK39" s="301">
        <f t="shared" si="79"/>
        <v>4.3478260869565216E-2</v>
      </c>
      <c r="BL39" s="301">
        <f t="shared" si="80"/>
        <v>3.3333333333333333E-2</v>
      </c>
      <c r="BM39" s="301">
        <f t="shared" si="81"/>
        <v>3.2258064516129031E-2</v>
      </c>
      <c r="BN39" s="301">
        <f t="shared" si="82"/>
        <v>0</v>
      </c>
      <c r="BO39" s="301">
        <f t="shared" si="83"/>
        <v>0</v>
      </c>
      <c r="BP39" s="301">
        <f t="shared" si="84"/>
        <v>2.0408163265306121E-2</v>
      </c>
      <c r="BQ39" s="301">
        <f t="shared" si="85"/>
        <v>3.5714285714285712E-2</v>
      </c>
      <c r="BR39" s="301">
        <f t="shared" si="86"/>
        <v>5.8823529411764705E-2</v>
      </c>
      <c r="BS39" s="301"/>
    </row>
    <row r="40" spans="58:71" x14ac:dyDescent="0.25">
      <c r="BF40" t="str">
        <f t="shared" si="74"/>
        <v>2.5.2. Regras de utilização / normas de conduta</v>
      </c>
      <c r="BG40" s="301">
        <f t="shared" si="75"/>
        <v>3.4482758620689655E-2</v>
      </c>
      <c r="BH40" s="301">
        <f t="shared" si="76"/>
        <v>0</v>
      </c>
      <c r="BI40" s="301">
        <f t="shared" si="77"/>
        <v>0</v>
      </c>
      <c r="BJ40" s="301">
        <f t="shared" si="78"/>
        <v>0</v>
      </c>
      <c r="BK40" s="301">
        <f t="shared" si="79"/>
        <v>0</v>
      </c>
      <c r="BL40" s="301">
        <f t="shared" si="80"/>
        <v>0</v>
      </c>
      <c r="BM40" s="301">
        <f t="shared" si="81"/>
        <v>0</v>
      </c>
      <c r="BN40" s="301">
        <f t="shared" si="82"/>
        <v>0</v>
      </c>
      <c r="BO40" s="301">
        <f t="shared" si="83"/>
        <v>4.3478260869565216E-2</v>
      </c>
      <c r="BP40" s="301">
        <f t="shared" si="84"/>
        <v>0</v>
      </c>
      <c r="BQ40" s="301">
        <f t="shared" si="85"/>
        <v>0</v>
      </c>
      <c r="BR40" s="301">
        <f t="shared" si="86"/>
        <v>0</v>
      </c>
      <c r="BS40" s="301"/>
    </row>
    <row r="41" spans="58:71" x14ac:dyDescent="0.25">
      <c r="BF41" t="str">
        <f t="shared" si="74"/>
        <v xml:space="preserve">2.5.3. Aviso / lembrete / recado </v>
      </c>
      <c r="BG41" s="301">
        <f t="shared" si="75"/>
        <v>0.10344827586206896</v>
      </c>
      <c r="BH41" s="301">
        <f t="shared" si="76"/>
        <v>0.04</v>
      </c>
      <c r="BI41" s="301">
        <f t="shared" si="77"/>
        <v>3.7037037037037035E-2</v>
      </c>
      <c r="BJ41" s="301">
        <f t="shared" si="78"/>
        <v>6.25E-2</v>
      </c>
      <c r="BK41" s="301">
        <f t="shared" si="79"/>
        <v>4.3478260869565216E-2</v>
      </c>
      <c r="BL41" s="301">
        <f t="shared" si="80"/>
        <v>3.3333333333333333E-2</v>
      </c>
      <c r="BM41" s="301">
        <f t="shared" si="81"/>
        <v>9.6774193548387094E-2</v>
      </c>
      <c r="BN41" s="301">
        <f t="shared" si="82"/>
        <v>0</v>
      </c>
      <c r="BO41" s="301">
        <f t="shared" si="83"/>
        <v>0.13043478260869565</v>
      </c>
      <c r="BP41" s="301">
        <f t="shared" si="84"/>
        <v>2.0408163265306121E-2</v>
      </c>
      <c r="BQ41" s="301">
        <f t="shared" si="85"/>
        <v>0</v>
      </c>
      <c r="BR41" s="301">
        <f t="shared" si="86"/>
        <v>5.8823529411764705E-2</v>
      </c>
      <c r="BS41" s="301"/>
    </row>
    <row r="42" spans="58:71" x14ac:dyDescent="0.25">
      <c r="BF42" t="str">
        <f t="shared" si="74"/>
        <v>2.5.4. Regulamento</v>
      </c>
      <c r="BG42" s="301">
        <f t="shared" si="75"/>
        <v>0</v>
      </c>
      <c r="BH42" s="301">
        <f t="shared" si="76"/>
        <v>0</v>
      </c>
      <c r="BI42" s="301">
        <f t="shared" si="77"/>
        <v>0</v>
      </c>
      <c r="BJ42" s="301">
        <f t="shared" si="78"/>
        <v>0</v>
      </c>
      <c r="BK42" s="301">
        <f t="shared" si="79"/>
        <v>0</v>
      </c>
      <c r="BL42" s="301">
        <f t="shared" si="80"/>
        <v>0</v>
      </c>
      <c r="BM42" s="301">
        <f t="shared" si="81"/>
        <v>0</v>
      </c>
      <c r="BN42" s="301">
        <f t="shared" si="82"/>
        <v>0</v>
      </c>
      <c r="BO42" s="301">
        <f t="shared" si="83"/>
        <v>0</v>
      </c>
      <c r="BP42" s="301">
        <f t="shared" si="84"/>
        <v>0</v>
      </c>
      <c r="BQ42" s="301">
        <f t="shared" si="85"/>
        <v>0</v>
      </c>
      <c r="BR42" s="301">
        <f t="shared" si="86"/>
        <v>0</v>
      </c>
      <c r="BS42" s="301"/>
    </row>
    <row r="43" spans="58:71" x14ac:dyDescent="0.25">
      <c r="BF43" t="str">
        <f t="shared" si="74"/>
        <v>2.5.5. Anúncio</v>
      </c>
      <c r="BG43" s="301">
        <f t="shared" si="75"/>
        <v>6.8965517241379309E-2</v>
      </c>
      <c r="BH43" s="301">
        <f t="shared" si="76"/>
        <v>0.04</v>
      </c>
      <c r="BI43" s="301">
        <f t="shared" si="77"/>
        <v>0</v>
      </c>
      <c r="BJ43" s="301">
        <f t="shared" si="78"/>
        <v>0</v>
      </c>
      <c r="BK43" s="301">
        <f t="shared" si="79"/>
        <v>4.3478260869565216E-2</v>
      </c>
      <c r="BL43" s="301">
        <f t="shared" si="80"/>
        <v>3.3333333333333333E-2</v>
      </c>
      <c r="BM43" s="301">
        <f t="shared" si="81"/>
        <v>0</v>
      </c>
      <c r="BN43" s="301">
        <f t="shared" si="82"/>
        <v>0</v>
      </c>
      <c r="BO43" s="301">
        <f t="shared" si="83"/>
        <v>0</v>
      </c>
      <c r="BP43" s="301">
        <f t="shared" si="84"/>
        <v>4.0816326530612242E-2</v>
      </c>
      <c r="BQ43" s="301">
        <f t="shared" si="85"/>
        <v>0</v>
      </c>
      <c r="BR43" s="301">
        <f t="shared" si="86"/>
        <v>0</v>
      </c>
      <c r="BS43" s="301"/>
    </row>
    <row r="44" spans="58:71" x14ac:dyDescent="0.25">
      <c r="BF44" t="str">
        <f t="shared" si="74"/>
        <v>2.5.6. Convite</v>
      </c>
      <c r="BG44" s="301">
        <f t="shared" si="75"/>
        <v>3.4482758620689655E-2</v>
      </c>
      <c r="BH44" s="301">
        <f t="shared" si="76"/>
        <v>0.04</v>
      </c>
      <c r="BI44" s="301">
        <f t="shared" si="77"/>
        <v>0</v>
      </c>
      <c r="BJ44" s="301">
        <f t="shared" si="78"/>
        <v>0</v>
      </c>
      <c r="BK44" s="301">
        <f t="shared" si="79"/>
        <v>4.3478260869565216E-2</v>
      </c>
      <c r="BL44" s="301">
        <f t="shared" si="80"/>
        <v>3.3333333333333333E-2</v>
      </c>
      <c r="BM44" s="301">
        <f t="shared" si="81"/>
        <v>6.4516129032258063E-2</v>
      </c>
      <c r="BN44" s="301">
        <f t="shared" si="82"/>
        <v>4.1666666666666664E-2</v>
      </c>
      <c r="BO44" s="301">
        <f t="shared" si="83"/>
        <v>0</v>
      </c>
      <c r="BP44" s="301">
        <f t="shared" si="84"/>
        <v>0</v>
      </c>
      <c r="BQ44" s="301">
        <f t="shared" si="85"/>
        <v>0</v>
      </c>
      <c r="BR44" s="301">
        <f t="shared" si="86"/>
        <v>0</v>
      </c>
      <c r="BS44" s="301"/>
    </row>
    <row r="45" spans="58:71" x14ac:dyDescent="0.25">
      <c r="BF45" t="str">
        <f t="shared" si="74"/>
        <v>2.6.1. Paráfrase</v>
      </c>
      <c r="BG45" s="301">
        <f t="shared" si="75"/>
        <v>0</v>
      </c>
      <c r="BH45" s="301">
        <f t="shared" si="76"/>
        <v>0</v>
      </c>
      <c r="BI45" s="301">
        <f t="shared" si="77"/>
        <v>0</v>
      </c>
      <c r="BJ45" s="301">
        <f t="shared" si="78"/>
        <v>6.25E-2</v>
      </c>
      <c r="BK45" s="301">
        <f t="shared" si="79"/>
        <v>0</v>
      </c>
      <c r="BL45" s="301">
        <f t="shared" si="80"/>
        <v>0</v>
      </c>
      <c r="BM45" s="301">
        <f t="shared" si="81"/>
        <v>0</v>
      </c>
      <c r="BN45" s="301">
        <f t="shared" si="82"/>
        <v>0</v>
      </c>
      <c r="BO45" s="301">
        <f t="shared" si="83"/>
        <v>4.3478260869565216E-2</v>
      </c>
      <c r="BP45" s="301">
        <f t="shared" si="84"/>
        <v>0</v>
      </c>
      <c r="BQ45" s="301">
        <f t="shared" si="85"/>
        <v>0</v>
      </c>
      <c r="BR45" s="301">
        <f t="shared" si="86"/>
        <v>0</v>
      </c>
      <c r="BS45" s="301"/>
    </row>
    <row r="46" spans="58:71" x14ac:dyDescent="0.25">
      <c r="BF46" t="str">
        <f t="shared" si="74"/>
        <v>2.6.2. Reconto</v>
      </c>
      <c r="BG46" s="301">
        <f t="shared" si="75"/>
        <v>0</v>
      </c>
      <c r="BH46" s="301">
        <f t="shared" si="76"/>
        <v>0</v>
      </c>
      <c r="BI46" s="301">
        <f t="shared" si="77"/>
        <v>0</v>
      </c>
      <c r="BJ46" s="301">
        <f t="shared" si="78"/>
        <v>0</v>
      </c>
      <c r="BK46" s="301">
        <f t="shared" si="79"/>
        <v>8.6956521739130432E-2</v>
      </c>
      <c r="BL46" s="301">
        <f t="shared" si="80"/>
        <v>3.3333333333333333E-2</v>
      </c>
      <c r="BM46" s="301">
        <f t="shared" si="81"/>
        <v>9.6774193548387094E-2</v>
      </c>
      <c r="BN46" s="301">
        <f t="shared" si="82"/>
        <v>4.1666666666666664E-2</v>
      </c>
      <c r="BO46" s="301">
        <f t="shared" si="83"/>
        <v>4.3478260869565216E-2</v>
      </c>
      <c r="BP46" s="301">
        <f t="shared" si="84"/>
        <v>2.0408163265306121E-2</v>
      </c>
      <c r="BQ46" s="301">
        <f t="shared" si="85"/>
        <v>3.5714285714285712E-2</v>
      </c>
      <c r="BR46" s="301">
        <f t="shared" si="86"/>
        <v>0.11764705882352941</v>
      </c>
      <c r="BS46" s="301"/>
    </row>
    <row r="47" spans="58:71" x14ac:dyDescent="0.25">
      <c r="BF47" t="str">
        <f t="shared" si="74"/>
        <v xml:space="preserve">2.6.3. Resumo           </v>
      </c>
      <c r="BG47" s="301">
        <f t="shared" si="75"/>
        <v>6.8965517241379309E-2</v>
      </c>
      <c r="BH47" s="301">
        <f t="shared" si="76"/>
        <v>0.04</v>
      </c>
      <c r="BI47" s="301">
        <f t="shared" si="77"/>
        <v>0</v>
      </c>
      <c r="BJ47" s="301">
        <f t="shared" si="78"/>
        <v>3.125E-2</v>
      </c>
      <c r="BK47" s="301">
        <f t="shared" si="79"/>
        <v>0</v>
      </c>
      <c r="BL47" s="301">
        <f t="shared" si="80"/>
        <v>0.1</v>
      </c>
      <c r="BM47" s="301">
        <f t="shared" si="81"/>
        <v>0</v>
      </c>
      <c r="BN47" s="301">
        <f t="shared" si="82"/>
        <v>0</v>
      </c>
      <c r="BO47" s="301">
        <f t="shared" si="83"/>
        <v>4.3478260869565216E-2</v>
      </c>
      <c r="BP47" s="301">
        <f t="shared" si="84"/>
        <v>8.1632653061224483E-2</v>
      </c>
      <c r="BQ47" s="301">
        <f t="shared" si="85"/>
        <v>0</v>
      </c>
      <c r="BR47" s="301">
        <f t="shared" si="86"/>
        <v>0</v>
      </c>
      <c r="BS47" s="301"/>
    </row>
    <row r="48" spans="58:71" x14ac:dyDescent="0.25">
      <c r="BF48" t="str">
        <f t="shared" si="74"/>
        <v xml:space="preserve">2.7.1. Texto narrativo </v>
      </c>
      <c r="BG48" s="301">
        <f t="shared" si="75"/>
        <v>0.27586206896551724</v>
      </c>
      <c r="BH48" s="301">
        <f t="shared" si="76"/>
        <v>0.24</v>
      </c>
      <c r="BI48" s="301">
        <f t="shared" si="77"/>
        <v>0.62962962962962965</v>
      </c>
      <c r="BJ48" s="301">
        <f t="shared" si="78"/>
        <v>0.25</v>
      </c>
      <c r="BK48" s="301">
        <f t="shared" si="79"/>
        <v>0.2608695652173913</v>
      </c>
      <c r="BL48" s="301">
        <f t="shared" si="80"/>
        <v>0.33333333333333331</v>
      </c>
      <c r="BM48" s="301">
        <f t="shared" si="81"/>
        <v>0.32258064516129031</v>
      </c>
      <c r="BN48" s="301">
        <f t="shared" si="82"/>
        <v>0.45833333333333331</v>
      </c>
      <c r="BO48" s="301">
        <f t="shared" si="83"/>
        <v>0.39130434782608697</v>
      </c>
      <c r="BP48" s="301">
        <f t="shared" si="84"/>
        <v>0.36734693877551022</v>
      </c>
      <c r="BQ48" s="301">
        <f t="shared" si="85"/>
        <v>0.6428571428571429</v>
      </c>
      <c r="BR48" s="301">
        <f t="shared" si="86"/>
        <v>0.35294117647058826</v>
      </c>
      <c r="BS48" s="301"/>
    </row>
    <row r="49" spans="58:71" x14ac:dyDescent="0.25">
      <c r="BF49" t="str">
        <f t="shared" si="74"/>
        <v>2.7.2. Texto dramático</v>
      </c>
      <c r="BG49" s="301">
        <f t="shared" si="75"/>
        <v>3.4482758620689655E-2</v>
      </c>
      <c r="BH49" s="301">
        <f t="shared" si="76"/>
        <v>0.04</v>
      </c>
      <c r="BI49" s="301">
        <f t="shared" si="77"/>
        <v>3.7037037037037035E-2</v>
      </c>
      <c r="BJ49" s="301">
        <f t="shared" si="78"/>
        <v>6.25E-2</v>
      </c>
      <c r="BK49" s="301">
        <f t="shared" si="79"/>
        <v>0.13043478260869565</v>
      </c>
      <c r="BL49" s="301">
        <f t="shared" si="80"/>
        <v>0</v>
      </c>
      <c r="BM49" s="301">
        <f t="shared" si="81"/>
        <v>0</v>
      </c>
      <c r="BN49" s="301">
        <f t="shared" si="82"/>
        <v>8.3333333333333329E-2</v>
      </c>
      <c r="BO49" s="301">
        <f t="shared" si="83"/>
        <v>0</v>
      </c>
      <c r="BP49" s="301">
        <f t="shared" si="84"/>
        <v>0</v>
      </c>
      <c r="BQ49" s="301">
        <f t="shared" si="85"/>
        <v>3.5714285714285712E-2</v>
      </c>
      <c r="BR49" s="301">
        <f t="shared" si="86"/>
        <v>5.8823529411764705E-2</v>
      </c>
      <c r="BS49" s="301"/>
    </row>
    <row r="50" spans="58:71" x14ac:dyDescent="0.25">
      <c r="BF50" t="str">
        <f t="shared" si="74"/>
        <v xml:space="preserve">2.7.3.Texto poético </v>
      </c>
      <c r="BG50" s="301">
        <f t="shared" si="75"/>
        <v>0.20689655172413793</v>
      </c>
      <c r="BH50" s="301">
        <f t="shared" si="76"/>
        <v>0.2</v>
      </c>
      <c r="BI50" s="301">
        <f t="shared" si="77"/>
        <v>0.1111111111111111</v>
      </c>
      <c r="BJ50" s="301">
        <f t="shared" si="78"/>
        <v>3.125E-2</v>
      </c>
      <c r="BK50" s="301">
        <f t="shared" si="79"/>
        <v>0.13043478260869565</v>
      </c>
      <c r="BL50" s="301">
        <f t="shared" si="80"/>
        <v>0.1</v>
      </c>
      <c r="BM50" s="301">
        <f t="shared" si="81"/>
        <v>0.12903225806451613</v>
      </c>
      <c r="BN50" s="301">
        <f t="shared" si="82"/>
        <v>0.125</v>
      </c>
      <c r="BO50" s="301">
        <f t="shared" si="83"/>
        <v>4.3478260869565216E-2</v>
      </c>
      <c r="BP50" s="301">
        <f t="shared" si="84"/>
        <v>0.30612244897959184</v>
      </c>
      <c r="BQ50" s="301">
        <f t="shared" si="85"/>
        <v>0</v>
      </c>
      <c r="BR50" s="301">
        <f t="shared" si="86"/>
        <v>0.29411764705882354</v>
      </c>
      <c r="BS50" s="301"/>
    </row>
  </sheetData>
  <mergeCells count="70">
    <mergeCell ref="BG5:BG25"/>
    <mergeCell ref="BJ5:BJ25"/>
    <mergeCell ref="BM5:BM25"/>
    <mergeCell ref="BP5:BP25"/>
    <mergeCell ref="BS5:BS25"/>
    <mergeCell ref="BV5:BV25"/>
    <mergeCell ref="BY5:BY25"/>
    <mergeCell ref="CB5:CB25"/>
    <mergeCell ref="CE5:CE25"/>
    <mergeCell ref="CH5:CH25"/>
    <mergeCell ref="CK5:CK25"/>
    <mergeCell ref="CN5:CN25"/>
    <mergeCell ref="CH3:CJ3"/>
    <mergeCell ref="CK3:CM3"/>
    <mergeCell ref="CN3:CP3"/>
    <mergeCell ref="BG2:CP2"/>
    <mergeCell ref="BG3:BI3"/>
    <mergeCell ref="BJ3:BL3"/>
    <mergeCell ref="BF2:BF4"/>
    <mergeCell ref="BP3:BR3"/>
    <mergeCell ref="BM3:BO3"/>
    <mergeCell ref="BV3:BX3"/>
    <mergeCell ref="BY3:CA3"/>
    <mergeCell ref="CB3:CD3"/>
    <mergeCell ref="CE3:CG3"/>
    <mergeCell ref="BS3:BU3"/>
    <mergeCell ref="AP1:BD1"/>
    <mergeCell ref="AQ2:AR3"/>
    <mergeCell ref="AS2:AT3"/>
    <mergeCell ref="AU2:AV3"/>
    <mergeCell ref="AW2:AX3"/>
    <mergeCell ref="AY2:AZ3"/>
    <mergeCell ref="BA2:BB3"/>
    <mergeCell ref="BC2:BD3"/>
    <mergeCell ref="AP2:AP4"/>
    <mergeCell ref="B15:B17"/>
    <mergeCell ref="A18:A24"/>
    <mergeCell ref="C15:Z15"/>
    <mergeCell ref="C16:D16"/>
    <mergeCell ref="E16:F16"/>
    <mergeCell ref="G16:H16"/>
    <mergeCell ref="I16:J16"/>
    <mergeCell ref="K16:L16"/>
    <mergeCell ref="M16:N16"/>
    <mergeCell ref="O16:P16"/>
    <mergeCell ref="Q16:R16"/>
    <mergeCell ref="S16:T16"/>
    <mergeCell ref="U16:V16"/>
    <mergeCell ref="W16:X16"/>
    <mergeCell ref="Y16:Z16"/>
    <mergeCell ref="B2:B3"/>
    <mergeCell ref="C3:D3"/>
    <mergeCell ref="E3:F3"/>
    <mergeCell ref="G3:H3"/>
    <mergeCell ref="I3:J3"/>
    <mergeCell ref="Y3:Z3"/>
    <mergeCell ref="C2:Z2"/>
    <mergeCell ref="K3:L3"/>
    <mergeCell ref="M3:N3"/>
    <mergeCell ref="O3:P3"/>
    <mergeCell ref="Q3:R3"/>
    <mergeCell ref="S3:T3"/>
    <mergeCell ref="U3:V3"/>
    <mergeCell ref="W3:X3"/>
    <mergeCell ref="AC15:AN15"/>
    <mergeCell ref="AC16:AN16"/>
    <mergeCell ref="AB15:AB17"/>
    <mergeCell ref="AB1:AB2"/>
    <mergeCell ref="AC2:AN2"/>
    <mergeCell ref="AC1:AN1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H26"/>
  <sheetViews>
    <sheetView zoomScale="90" zoomScaleNormal="90" workbookViewId="0">
      <selection activeCell="AD5" sqref="AD5"/>
    </sheetView>
  </sheetViews>
  <sheetFormatPr defaultRowHeight="15" x14ac:dyDescent="0.25"/>
  <cols>
    <col min="1" max="1" width="11.7109375" customWidth="1"/>
    <col min="2" max="2" width="29.140625" customWidth="1"/>
    <col min="3" max="3" width="5.28515625" customWidth="1"/>
    <col min="4" max="4" width="6.42578125" customWidth="1"/>
    <col min="5" max="5" width="5.28515625" customWidth="1"/>
    <col min="6" max="6" width="6.140625" customWidth="1"/>
    <col min="7" max="7" width="5.28515625" customWidth="1"/>
    <col min="8" max="8" width="6.28515625" customWidth="1"/>
    <col min="9" max="9" width="5.28515625" customWidth="1"/>
    <col min="10" max="10" width="5.7109375" customWidth="1"/>
    <col min="11" max="11" width="5.28515625" customWidth="1"/>
    <col min="12" max="12" width="6.28515625" customWidth="1"/>
    <col min="13" max="13" width="5.28515625" customWidth="1"/>
    <col min="14" max="14" width="5.7109375" customWidth="1"/>
    <col min="15" max="15" width="5.28515625" customWidth="1"/>
    <col min="16" max="16" width="5.7109375" customWidth="1"/>
    <col min="17" max="17" width="5.28515625" customWidth="1"/>
    <col min="18" max="18" width="6.28515625" customWidth="1"/>
    <col min="19" max="19" width="5.28515625" customWidth="1"/>
    <col min="20" max="20" width="6.28515625" customWidth="1"/>
    <col min="21" max="21" width="5.28515625" customWidth="1"/>
    <col min="22" max="22" width="5.7109375" customWidth="1"/>
    <col min="23" max="23" width="5.28515625" customWidth="1"/>
    <col min="24" max="24" width="6.5703125" customWidth="1"/>
    <col min="25" max="25" width="5.28515625" customWidth="1"/>
    <col min="26" max="26" width="6.140625" customWidth="1"/>
    <col min="28" max="28" width="8.140625" customWidth="1"/>
    <col min="29" max="29" width="6.140625" customWidth="1"/>
    <col min="30" max="31" width="6.7109375" customWidth="1"/>
    <col min="32" max="32" width="7.28515625" customWidth="1"/>
    <col min="33" max="33" width="6.85546875" customWidth="1"/>
    <col min="34" max="34" width="6.5703125" customWidth="1"/>
    <col min="35" max="35" width="6.7109375" customWidth="1"/>
    <col min="36" max="36" width="6.42578125" customWidth="1"/>
    <col min="37" max="37" width="7.85546875" customWidth="1"/>
    <col min="38" max="38" width="7.42578125" customWidth="1"/>
    <col min="39" max="39" width="9.85546875" customWidth="1"/>
    <col min="51" max="51" width="10" customWidth="1"/>
    <col min="52" max="52" width="6.85546875" customWidth="1"/>
    <col min="53" max="53" width="6.5703125" customWidth="1"/>
    <col min="54" max="54" width="6" customWidth="1"/>
    <col min="55" max="55" width="6.85546875" customWidth="1"/>
    <col min="57" max="57" width="15.5703125" customWidth="1"/>
    <col min="58" max="58" width="21" customWidth="1"/>
    <col min="59" max="59" width="20.7109375" customWidth="1"/>
  </cols>
  <sheetData>
    <row r="1" spans="1:60" ht="15.75" thickBot="1" x14ac:dyDescent="0.3">
      <c r="C1" s="935" t="s">
        <v>108</v>
      </c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7"/>
      <c r="AB1" s="1010"/>
      <c r="AC1" s="1010"/>
      <c r="AD1" s="1010"/>
      <c r="AE1" s="533"/>
      <c r="AF1" s="533"/>
      <c r="AG1" s="533"/>
      <c r="AH1" s="533"/>
      <c r="AI1" s="533"/>
      <c r="AJ1" s="533"/>
      <c r="AK1" s="533"/>
      <c r="AL1" s="533"/>
      <c r="AM1" s="533"/>
      <c r="AN1" s="1"/>
      <c r="AO1" s="1"/>
      <c r="AP1" s="1"/>
      <c r="AY1" s="977" t="s">
        <v>108</v>
      </c>
      <c r="AZ1" s="1001" t="s">
        <v>253</v>
      </c>
      <c r="BA1" s="1002"/>
      <c r="BB1" s="1002"/>
      <c r="BC1" s="1003"/>
    </row>
    <row r="2" spans="1:60" ht="20.25" customHeight="1" thickBot="1" x14ac:dyDescent="0.3">
      <c r="C2" s="931" t="s">
        <v>109</v>
      </c>
      <c r="D2" s="932"/>
      <c r="E2" s="931" t="s">
        <v>110</v>
      </c>
      <c r="F2" s="932"/>
      <c r="G2" s="931" t="s">
        <v>111</v>
      </c>
      <c r="H2" s="932"/>
      <c r="I2" s="931" t="s">
        <v>112</v>
      </c>
      <c r="J2" s="932"/>
      <c r="K2" s="931" t="s">
        <v>113</v>
      </c>
      <c r="L2" s="932"/>
      <c r="M2" s="931" t="s">
        <v>114</v>
      </c>
      <c r="N2" s="932"/>
      <c r="O2" s="931" t="s">
        <v>176</v>
      </c>
      <c r="P2" s="932"/>
      <c r="Q2" s="931" t="s">
        <v>177</v>
      </c>
      <c r="R2" s="932"/>
      <c r="S2" s="931" t="s">
        <v>178</v>
      </c>
      <c r="T2" s="932"/>
      <c r="U2" s="931" t="s">
        <v>179</v>
      </c>
      <c r="V2" s="932"/>
      <c r="W2" s="931" t="s">
        <v>194</v>
      </c>
      <c r="X2" s="932"/>
      <c r="Y2" s="931" t="s">
        <v>180</v>
      </c>
      <c r="Z2" s="932"/>
      <c r="AB2" s="955" t="s">
        <v>252</v>
      </c>
      <c r="AC2" s="956"/>
      <c r="AD2" s="956"/>
      <c r="AE2" s="956"/>
      <c r="AF2" s="956"/>
      <c r="AG2" s="956"/>
      <c r="AH2" s="956"/>
      <c r="AI2" s="956"/>
      <c r="AJ2" s="956"/>
      <c r="AK2" s="956"/>
      <c r="AL2" s="957"/>
      <c r="AM2" s="534"/>
      <c r="AY2" s="1005"/>
      <c r="AZ2" s="999" t="s">
        <v>5</v>
      </c>
      <c r="BA2" s="1000"/>
      <c r="BB2" s="1004" t="s">
        <v>11</v>
      </c>
      <c r="BC2" s="1000"/>
      <c r="BE2" s="349"/>
      <c r="BF2" s="399" t="s">
        <v>255</v>
      </c>
    </row>
    <row r="3" spans="1:60" ht="31.5" customHeight="1" thickBot="1" x14ac:dyDescent="0.3">
      <c r="A3" s="992" t="s">
        <v>253</v>
      </c>
      <c r="B3" s="993"/>
      <c r="C3" s="342" t="s">
        <v>117</v>
      </c>
      <c r="D3" s="578" t="s">
        <v>115</v>
      </c>
      <c r="E3" s="579" t="s">
        <v>117</v>
      </c>
      <c r="F3" s="578" t="s">
        <v>115</v>
      </c>
      <c r="G3" s="580" t="s">
        <v>117</v>
      </c>
      <c r="H3" s="581" t="s">
        <v>115</v>
      </c>
      <c r="I3" s="580" t="s">
        <v>117</v>
      </c>
      <c r="J3" s="578" t="s">
        <v>115</v>
      </c>
      <c r="K3" s="580" t="s">
        <v>117</v>
      </c>
      <c r="L3" s="578" t="s">
        <v>115</v>
      </c>
      <c r="M3" s="580" t="s">
        <v>117</v>
      </c>
      <c r="N3" s="578" t="s">
        <v>115</v>
      </c>
      <c r="O3" s="580" t="s">
        <v>117</v>
      </c>
      <c r="P3" s="578" t="s">
        <v>115</v>
      </c>
      <c r="Q3" s="580" t="s">
        <v>117</v>
      </c>
      <c r="R3" s="578" t="s">
        <v>115</v>
      </c>
      <c r="S3" s="580" t="s">
        <v>117</v>
      </c>
      <c r="T3" s="578" t="s">
        <v>115</v>
      </c>
      <c r="U3" s="580" t="s">
        <v>117</v>
      </c>
      <c r="V3" s="578" t="s">
        <v>115</v>
      </c>
      <c r="W3" s="580" t="s">
        <v>117</v>
      </c>
      <c r="X3" s="578" t="s">
        <v>115</v>
      </c>
      <c r="Y3" s="580" t="s">
        <v>117</v>
      </c>
      <c r="Z3" s="578" t="s">
        <v>115</v>
      </c>
      <c r="AB3" s="974" t="s">
        <v>108</v>
      </c>
      <c r="AC3" s="956" t="s">
        <v>217</v>
      </c>
      <c r="AD3" s="957"/>
      <c r="AE3" s="1006" t="s">
        <v>271</v>
      </c>
      <c r="AF3" s="1007"/>
      <c r="AG3" s="1008" t="s">
        <v>218</v>
      </c>
      <c r="AH3" s="1009"/>
      <c r="AI3" s="994" t="s">
        <v>272</v>
      </c>
      <c r="AJ3" s="995"/>
      <c r="AK3" s="994" t="s">
        <v>273</v>
      </c>
      <c r="AL3" s="996"/>
      <c r="AM3" s="534"/>
      <c r="AY3" s="1006"/>
      <c r="AZ3" s="402" t="s">
        <v>117</v>
      </c>
      <c r="BA3" s="403" t="s">
        <v>115</v>
      </c>
      <c r="BB3" s="404" t="s">
        <v>117</v>
      </c>
      <c r="BC3" s="403" t="s">
        <v>115</v>
      </c>
      <c r="BE3" s="400" t="s">
        <v>252</v>
      </c>
      <c r="BF3" s="349">
        <v>304</v>
      </c>
      <c r="BH3" s="397"/>
    </row>
    <row r="4" spans="1:60" ht="18" customHeight="1" thickBot="1" x14ac:dyDescent="0.3">
      <c r="A4" s="765" t="s">
        <v>252</v>
      </c>
      <c r="B4" s="6" t="s">
        <v>297</v>
      </c>
      <c r="C4" s="303">
        <f>'MANUAL A'!AH27</f>
        <v>19</v>
      </c>
      <c r="D4" s="355">
        <f>C4/C$7</f>
        <v>0.86363636363636365</v>
      </c>
      <c r="E4" s="303">
        <f>'MANUAL B'!AD27</f>
        <v>6</v>
      </c>
      <c r="F4" s="355">
        <f>E4/E$7</f>
        <v>0.3</v>
      </c>
      <c r="G4" s="303">
        <f>'MANUAL C'!AH27</f>
        <v>15</v>
      </c>
      <c r="H4" s="355">
        <f>G4/G$7</f>
        <v>0.65217391304347827</v>
      </c>
      <c r="I4" s="303">
        <f>'MANUAL D'!AJ27</f>
        <v>29</v>
      </c>
      <c r="J4" s="355">
        <f>I4/I$7</f>
        <v>0.93548387096774188</v>
      </c>
      <c r="K4" s="303">
        <f>'MANUAL E'!AH27</f>
        <v>17</v>
      </c>
      <c r="L4" s="355">
        <f>K4/K$7</f>
        <v>0.77272727272727271</v>
      </c>
      <c r="M4" s="303">
        <f>'MANUAL F'!AI27</f>
        <v>25</v>
      </c>
      <c r="N4" s="355">
        <f>M4/M$7</f>
        <v>0.8928571428571429</v>
      </c>
      <c r="O4" s="303">
        <f>'Manual G'!AK27</f>
        <v>22</v>
      </c>
      <c r="P4" s="355">
        <f>O4/O$7</f>
        <v>0.73333333333333328</v>
      </c>
      <c r="Q4" s="303">
        <f>'Manual H'!AG27</f>
        <v>16</v>
      </c>
      <c r="R4" s="355">
        <f>Q4/Q$7</f>
        <v>0.76190476190476186</v>
      </c>
      <c r="S4" s="303">
        <f>'Manual I'!AI27</f>
        <v>20</v>
      </c>
      <c r="T4" s="355">
        <f>S4/S$7</f>
        <v>0.95238095238095233</v>
      </c>
      <c r="U4" s="303">
        <f>'Manual J'!BB27</f>
        <v>29</v>
      </c>
      <c r="V4" s="355">
        <f>U4/U$7</f>
        <v>0.69047619047619047</v>
      </c>
      <c r="W4" s="303">
        <f>'Manual K'!AG27</f>
        <v>28</v>
      </c>
      <c r="X4" s="355">
        <f>W4/W$7</f>
        <v>1</v>
      </c>
      <c r="Y4" s="303">
        <f>'Manual L'!AH27</f>
        <v>11</v>
      </c>
      <c r="Z4" s="355">
        <f>Y4/Y$7</f>
        <v>0.6875</v>
      </c>
      <c r="AB4" s="976"/>
      <c r="AC4" s="547" t="s">
        <v>117</v>
      </c>
      <c r="AD4" s="548" t="s">
        <v>115</v>
      </c>
      <c r="AE4" s="549" t="s">
        <v>117</v>
      </c>
      <c r="AF4" s="550" t="s">
        <v>115</v>
      </c>
      <c r="AG4" s="551" t="s">
        <v>117</v>
      </c>
      <c r="AH4" s="552" t="s">
        <v>115</v>
      </c>
      <c r="AI4" s="549" t="s">
        <v>117</v>
      </c>
      <c r="AJ4" s="553" t="s">
        <v>115</v>
      </c>
      <c r="AK4" s="549" t="s">
        <v>117</v>
      </c>
      <c r="AL4" s="548" t="s">
        <v>115</v>
      </c>
      <c r="AM4" s="534"/>
      <c r="AY4" s="387" t="s">
        <v>109</v>
      </c>
      <c r="AZ4" s="391">
        <v>22</v>
      </c>
      <c r="BA4" s="382">
        <f>AZ4/AZ$16</f>
        <v>7.2368421052631582E-2</v>
      </c>
      <c r="BB4" s="392">
        <v>7</v>
      </c>
      <c r="BC4" s="382">
        <f>BB4/BB$16</f>
        <v>0.22580645161290322</v>
      </c>
      <c r="BE4" s="401" t="s">
        <v>254</v>
      </c>
      <c r="BF4" s="349">
        <v>31</v>
      </c>
    </row>
    <row r="5" spans="1:60" ht="19.5" customHeight="1" x14ac:dyDescent="0.25">
      <c r="A5" s="762"/>
      <c r="B5" s="101" t="s">
        <v>271</v>
      </c>
      <c r="C5" s="103">
        <f>'MANUAL A'!AH28</f>
        <v>3</v>
      </c>
      <c r="D5" s="105">
        <f t="shared" ref="D5:D6" si="0">C5/C$7</f>
        <v>0.13636363636363635</v>
      </c>
      <c r="E5" s="103">
        <f>'MANUAL B'!AD28</f>
        <v>14</v>
      </c>
      <c r="F5" s="105">
        <f t="shared" ref="F5:F6" si="1">E5/E$7</f>
        <v>0.7</v>
      </c>
      <c r="G5" s="103">
        <f>'MANUAL C'!AH28</f>
        <v>8</v>
      </c>
      <c r="H5" s="105">
        <f t="shared" ref="H5:H6" si="2">G5/G$7</f>
        <v>0.34782608695652173</v>
      </c>
      <c r="I5" s="103">
        <f>'MANUAL D'!AJ28</f>
        <v>2</v>
      </c>
      <c r="J5" s="105">
        <f t="shared" ref="J5:J6" si="3">I5/I$7</f>
        <v>6.4516129032258063E-2</v>
      </c>
      <c r="K5" s="103">
        <f>'MANUAL E'!AH28</f>
        <v>2</v>
      </c>
      <c r="L5" s="105">
        <f t="shared" ref="L5:L6" si="4">K5/K$7</f>
        <v>9.0909090909090912E-2</v>
      </c>
      <c r="M5" s="103">
        <f>'MANUAL F'!AI28</f>
        <v>0</v>
      </c>
      <c r="N5" s="105">
        <f t="shared" ref="N5:N6" si="5">M5/M$7</f>
        <v>0</v>
      </c>
      <c r="O5" s="103">
        <f>'Manual G'!AK28</f>
        <v>6</v>
      </c>
      <c r="P5" s="105">
        <f t="shared" ref="P5:P6" si="6">O5/O$7</f>
        <v>0.2</v>
      </c>
      <c r="Q5" s="103">
        <f>'Manual H'!AG28</f>
        <v>5</v>
      </c>
      <c r="R5" s="105">
        <f t="shared" ref="R5:R6" si="7">Q5/Q$7</f>
        <v>0.23809523809523808</v>
      </c>
      <c r="S5" s="103">
        <f>'Manual I'!AI28</f>
        <v>0</v>
      </c>
      <c r="T5" s="105">
        <f t="shared" ref="T5:T6" si="8">S5/S$7</f>
        <v>0</v>
      </c>
      <c r="U5" s="103">
        <f>'Manual J'!BB28</f>
        <v>9</v>
      </c>
      <c r="V5" s="105">
        <f t="shared" ref="V5:V6" si="9">U5/U$7</f>
        <v>0.21428571428571427</v>
      </c>
      <c r="W5" s="103">
        <f>'Manual K'!AG28</f>
        <v>0</v>
      </c>
      <c r="X5" s="105">
        <f t="shared" ref="X5:X6" si="10">W5/W$7</f>
        <v>0</v>
      </c>
      <c r="Y5" s="103">
        <f>'Manual L'!AH28</f>
        <v>5</v>
      </c>
      <c r="Z5" s="105">
        <f t="shared" ref="Z5:Z6" si="11">Y5/Y$7</f>
        <v>0.3125</v>
      </c>
      <c r="AB5" s="554" t="s">
        <v>109</v>
      </c>
      <c r="AC5" s="555">
        <f>C4</f>
        <v>19</v>
      </c>
      <c r="AD5" s="556">
        <f>AC5/AC$17</f>
        <v>8.0168776371308023E-2</v>
      </c>
      <c r="AE5" s="557">
        <f>C5</f>
        <v>3</v>
      </c>
      <c r="AF5" s="558">
        <f>AE5/AE$17</f>
        <v>5.5555555555555552E-2</v>
      </c>
      <c r="AG5" s="559">
        <f>C6</f>
        <v>0</v>
      </c>
      <c r="AH5" s="560">
        <f>AG5/AG$17</f>
        <v>0</v>
      </c>
      <c r="AI5" s="557">
        <f>C8</f>
        <v>5</v>
      </c>
      <c r="AJ5" s="558">
        <f>AI5/AI$17</f>
        <v>0.17857142857142858</v>
      </c>
      <c r="AK5" s="557">
        <f>C9</f>
        <v>2</v>
      </c>
      <c r="AL5" s="556">
        <f>AK5/AK$17</f>
        <v>0.66666666666666663</v>
      </c>
      <c r="AM5" s="535"/>
      <c r="AY5" s="388" t="s">
        <v>110</v>
      </c>
      <c r="AZ5" s="380">
        <v>20</v>
      </c>
      <c r="BA5" s="383">
        <f>AZ5/AZ$16</f>
        <v>6.5789473684210523E-2</v>
      </c>
      <c r="BB5" s="380">
        <v>5</v>
      </c>
      <c r="BC5" s="383">
        <f t="shared" ref="BC5:BC15" si="12">BB5/BB$16</f>
        <v>0.16129032258064516</v>
      </c>
    </row>
    <row r="6" spans="1:60" ht="21" customHeight="1" thickBot="1" x14ac:dyDescent="0.3">
      <c r="A6" s="766"/>
      <c r="B6" s="11" t="s">
        <v>298</v>
      </c>
      <c r="C6" s="309">
        <f>'MANUAL A'!AH29</f>
        <v>0</v>
      </c>
      <c r="D6" s="352">
        <f t="shared" si="0"/>
        <v>0</v>
      </c>
      <c r="E6" s="309">
        <f>'MANUAL B'!AD29</f>
        <v>0</v>
      </c>
      <c r="F6" s="352">
        <f t="shared" si="1"/>
        <v>0</v>
      </c>
      <c r="G6" s="309">
        <f>'MANUAL C'!AH29</f>
        <v>0</v>
      </c>
      <c r="H6" s="352">
        <f t="shared" si="2"/>
        <v>0</v>
      </c>
      <c r="I6" s="309">
        <f>'MANUAL D'!AJ29</f>
        <v>0</v>
      </c>
      <c r="J6" s="352">
        <f t="shared" si="3"/>
        <v>0</v>
      </c>
      <c r="K6" s="309">
        <f>'MANUAL E'!AH29</f>
        <v>3</v>
      </c>
      <c r="L6" s="352">
        <f t="shared" si="4"/>
        <v>0.13636363636363635</v>
      </c>
      <c r="M6" s="309">
        <f>'MANUAL F'!AI29</f>
        <v>3</v>
      </c>
      <c r="N6" s="352">
        <f t="shared" si="5"/>
        <v>0.10714285714285714</v>
      </c>
      <c r="O6" s="309">
        <f>'Manual G'!AK29</f>
        <v>2</v>
      </c>
      <c r="P6" s="352">
        <f t="shared" si="6"/>
        <v>6.6666666666666666E-2</v>
      </c>
      <c r="Q6" s="309">
        <f>'Manual H'!AG29</f>
        <v>0</v>
      </c>
      <c r="R6" s="352">
        <f t="shared" si="7"/>
        <v>0</v>
      </c>
      <c r="S6" s="309">
        <f>'Manual I'!AI29</f>
        <v>1</v>
      </c>
      <c r="T6" s="352">
        <f t="shared" si="8"/>
        <v>4.7619047619047616E-2</v>
      </c>
      <c r="U6" s="309">
        <f>'Manual J'!BB29</f>
        <v>4</v>
      </c>
      <c r="V6" s="352">
        <f t="shared" si="9"/>
        <v>9.5238095238095233E-2</v>
      </c>
      <c r="W6" s="309">
        <f>'Manual K'!AG29</f>
        <v>0</v>
      </c>
      <c r="X6" s="352">
        <f t="shared" si="10"/>
        <v>0</v>
      </c>
      <c r="Y6" s="309">
        <f>'Manual L'!AH29</f>
        <v>0</v>
      </c>
      <c r="Z6" s="352">
        <f t="shared" si="11"/>
        <v>0</v>
      </c>
      <c r="AB6" s="561" t="s">
        <v>110</v>
      </c>
      <c r="AC6" s="562">
        <f>E4</f>
        <v>6</v>
      </c>
      <c r="AD6" s="556">
        <f t="shared" ref="AD6:AD16" si="13">AC6/AC$17</f>
        <v>2.5316455696202531E-2</v>
      </c>
      <c r="AE6" s="563">
        <f>E5</f>
        <v>14</v>
      </c>
      <c r="AF6" s="558">
        <f t="shared" ref="AF6:AF16" si="14">AE6/AE$17</f>
        <v>0.25925925925925924</v>
      </c>
      <c r="AG6" s="563">
        <f>E6</f>
        <v>0</v>
      </c>
      <c r="AH6" s="564">
        <f t="shared" ref="AH6:AH16" si="15">AG6/AG$17</f>
        <v>0</v>
      </c>
      <c r="AI6" s="563">
        <f>E8</f>
        <v>5</v>
      </c>
      <c r="AJ6" s="564">
        <f t="shared" ref="AJ6:AJ16" si="16">AI6/AI$17</f>
        <v>0.17857142857142858</v>
      </c>
      <c r="AK6" s="563">
        <f>E9</f>
        <v>0</v>
      </c>
      <c r="AL6" s="556">
        <f t="shared" ref="AL6:AL16" si="17">AK6/AK$17</f>
        <v>0</v>
      </c>
      <c r="AM6" s="535"/>
      <c r="AY6" s="388" t="s">
        <v>111</v>
      </c>
      <c r="AZ6" s="385">
        <v>23</v>
      </c>
      <c r="BA6" s="383">
        <f t="shared" ref="BA6:BA15" si="18">AZ6/AZ$16</f>
        <v>7.5657894736842105E-2</v>
      </c>
      <c r="BB6" s="380">
        <v>4</v>
      </c>
      <c r="BC6" s="383">
        <f t="shared" si="12"/>
        <v>0.12903225806451613</v>
      </c>
    </row>
    <row r="7" spans="1:60" ht="15.75" customHeight="1" thickBot="1" x14ac:dyDescent="0.3">
      <c r="A7" s="997" t="s">
        <v>251</v>
      </c>
      <c r="B7" s="998"/>
      <c r="C7" s="115">
        <f>SUM(C4:C6)</f>
        <v>22</v>
      </c>
      <c r="D7" s="356">
        <f t="shared" ref="D7:Z7" si="19">SUM(D4:D6)</f>
        <v>1</v>
      </c>
      <c r="E7" s="115">
        <f t="shared" si="19"/>
        <v>20</v>
      </c>
      <c r="F7" s="356">
        <f t="shared" si="19"/>
        <v>1</v>
      </c>
      <c r="G7" s="115">
        <f t="shared" si="19"/>
        <v>23</v>
      </c>
      <c r="H7" s="356">
        <f t="shared" si="19"/>
        <v>1</v>
      </c>
      <c r="I7" s="115">
        <f t="shared" si="19"/>
        <v>31</v>
      </c>
      <c r="J7" s="356">
        <f t="shared" si="19"/>
        <v>1</v>
      </c>
      <c r="K7" s="115">
        <f t="shared" si="19"/>
        <v>22</v>
      </c>
      <c r="L7" s="356">
        <f t="shared" si="19"/>
        <v>1</v>
      </c>
      <c r="M7" s="115">
        <f t="shared" si="19"/>
        <v>28</v>
      </c>
      <c r="N7" s="356">
        <f t="shared" si="19"/>
        <v>1</v>
      </c>
      <c r="O7" s="115">
        <f t="shared" si="19"/>
        <v>30</v>
      </c>
      <c r="P7" s="356">
        <f t="shared" si="19"/>
        <v>1</v>
      </c>
      <c r="Q7" s="115">
        <f t="shared" si="19"/>
        <v>21</v>
      </c>
      <c r="R7" s="356">
        <f t="shared" si="19"/>
        <v>1</v>
      </c>
      <c r="S7" s="115">
        <f t="shared" si="19"/>
        <v>21</v>
      </c>
      <c r="T7" s="356">
        <f t="shared" si="19"/>
        <v>1</v>
      </c>
      <c r="U7" s="115">
        <f t="shared" si="19"/>
        <v>42</v>
      </c>
      <c r="V7" s="356">
        <f t="shared" si="19"/>
        <v>1</v>
      </c>
      <c r="W7" s="115">
        <f t="shared" si="19"/>
        <v>28</v>
      </c>
      <c r="X7" s="356">
        <f t="shared" si="19"/>
        <v>1</v>
      </c>
      <c r="Y7" s="115">
        <f t="shared" si="19"/>
        <v>16</v>
      </c>
      <c r="Z7" s="356">
        <f t="shared" si="19"/>
        <v>1</v>
      </c>
      <c r="AB7" s="561" t="s">
        <v>111</v>
      </c>
      <c r="AC7" s="562">
        <f>G4</f>
        <v>15</v>
      </c>
      <c r="AD7" s="556">
        <f t="shared" si="13"/>
        <v>6.3291139240506333E-2</v>
      </c>
      <c r="AE7" s="563">
        <f>G5</f>
        <v>8</v>
      </c>
      <c r="AF7" s="558">
        <f t="shared" si="14"/>
        <v>0.14814814814814814</v>
      </c>
      <c r="AG7" s="563">
        <f>G6</f>
        <v>0</v>
      </c>
      <c r="AH7" s="564">
        <f t="shared" si="15"/>
        <v>0</v>
      </c>
      <c r="AI7" s="563">
        <f>G8</f>
        <v>4</v>
      </c>
      <c r="AJ7" s="564">
        <f t="shared" si="16"/>
        <v>0.14285714285714285</v>
      </c>
      <c r="AK7" s="563">
        <f>G9</f>
        <v>0</v>
      </c>
      <c r="AL7" s="556">
        <f t="shared" si="17"/>
        <v>0</v>
      </c>
      <c r="AM7" s="535"/>
      <c r="AY7" s="389" t="s">
        <v>112</v>
      </c>
      <c r="AZ7" s="385">
        <v>31</v>
      </c>
      <c r="BA7" s="383">
        <f t="shared" si="18"/>
        <v>0.10197368421052631</v>
      </c>
      <c r="BB7" s="380">
        <v>0</v>
      </c>
      <c r="BC7" s="383">
        <f t="shared" si="12"/>
        <v>0</v>
      </c>
    </row>
    <row r="8" spans="1:60" ht="19.5" customHeight="1" x14ac:dyDescent="0.25">
      <c r="A8" s="765" t="s">
        <v>254</v>
      </c>
      <c r="B8" s="96" t="s">
        <v>272</v>
      </c>
      <c r="C8" s="315">
        <f>'MANUAL A'!AH30</f>
        <v>5</v>
      </c>
      <c r="D8" s="104">
        <f>C8/C$10</f>
        <v>0.7142857142857143</v>
      </c>
      <c r="E8" s="315">
        <f>'MANUAL B'!AD30</f>
        <v>5</v>
      </c>
      <c r="F8" s="104">
        <f>E8/E$10</f>
        <v>1</v>
      </c>
      <c r="G8" s="315">
        <f>'MANUAL C'!AH30</f>
        <v>4</v>
      </c>
      <c r="H8" s="104">
        <f>G8/G$10</f>
        <v>1</v>
      </c>
      <c r="I8" s="315">
        <f>'MANUAL D'!AJ30</f>
        <v>0</v>
      </c>
      <c r="J8" s="104">
        <v>0</v>
      </c>
      <c r="K8" s="315">
        <f>'MANUAL E'!AH30</f>
        <v>1</v>
      </c>
      <c r="L8" s="104">
        <f>K8/K$10</f>
        <v>1</v>
      </c>
      <c r="M8" s="315">
        <f>'MANUAL F'!AI30</f>
        <v>2</v>
      </c>
      <c r="N8" s="104">
        <f>M8/M$10</f>
        <v>0.66666666666666663</v>
      </c>
      <c r="O8" s="315">
        <f>'Manual G'!AK30</f>
        <v>1</v>
      </c>
      <c r="P8" s="104">
        <f>O8/O$10</f>
        <v>1</v>
      </c>
      <c r="Q8" s="315">
        <f>'Manual H'!AG30</f>
        <v>2</v>
      </c>
      <c r="R8" s="104">
        <f>Q8/Q$10</f>
        <v>1</v>
      </c>
      <c r="S8" s="315">
        <f>'Manual I'!AI30</f>
        <v>2</v>
      </c>
      <c r="T8" s="104">
        <f>S8/S$10</f>
        <v>1</v>
      </c>
      <c r="U8" s="315">
        <f>'Manual J'!BB30</f>
        <v>5</v>
      </c>
      <c r="V8" s="104">
        <f>U8/U$10</f>
        <v>1</v>
      </c>
      <c r="W8" s="315">
        <f>'Manual K'!AG30</f>
        <v>0</v>
      </c>
      <c r="X8" s="104">
        <v>0</v>
      </c>
      <c r="Y8" s="315">
        <f>'Manual L'!AH30</f>
        <v>1</v>
      </c>
      <c r="Z8" s="104">
        <f>Y8/Y$10</f>
        <v>1</v>
      </c>
      <c r="AB8" s="561" t="s">
        <v>112</v>
      </c>
      <c r="AC8" s="565">
        <f>I4</f>
        <v>29</v>
      </c>
      <c r="AD8" s="556">
        <f t="shared" si="13"/>
        <v>0.12236286919831224</v>
      </c>
      <c r="AE8" s="563">
        <f>I5</f>
        <v>2</v>
      </c>
      <c r="AF8" s="558">
        <f t="shared" si="14"/>
        <v>3.7037037037037035E-2</v>
      </c>
      <c r="AG8" s="563">
        <f>I6</f>
        <v>0</v>
      </c>
      <c r="AH8" s="564">
        <f t="shared" si="15"/>
        <v>0</v>
      </c>
      <c r="AI8" s="563">
        <f>I8</f>
        <v>0</v>
      </c>
      <c r="AJ8" s="564">
        <f t="shared" si="16"/>
        <v>0</v>
      </c>
      <c r="AK8" s="563">
        <f>I9</f>
        <v>0</v>
      </c>
      <c r="AL8" s="556">
        <f t="shared" si="17"/>
        <v>0</v>
      </c>
      <c r="AM8" s="535"/>
      <c r="AY8" s="389" t="s">
        <v>113</v>
      </c>
      <c r="AZ8" s="385">
        <v>22</v>
      </c>
      <c r="BA8" s="383">
        <f t="shared" si="18"/>
        <v>7.2368421052631582E-2</v>
      </c>
      <c r="BB8" s="380">
        <v>1</v>
      </c>
      <c r="BC8" s="383">
        <f t="shared" si="12"/>
        <v>3.2258064516129031E-2</v>
      </c>
    </row>
    <row r="9" spans="1:60" ht="19.5" customHeight="1" thickBot="1" x14ac:dyDescent="0.3">
      <c r="A9" s="766"/>
      <c r="B9" s="11" t="s">
        <v>299</v>
      </c>
      <c r="C9" s="309">
        <f>'MANUAL A'!AH31</f>
        <v>2</v>
      </c>
      <c r="D9" s="352">
        <f t="shared" ref="D9" si="20">C9/C$10</f>
        <v>0.2857142857142857</v>
      </c>
      <c r="E9" s="309">
        <f>'MANUAL B'!AD31</f>
        <v>0</v>
      </c>
      <c r="F9" s="352">
        <f>E9/E$10</f>
        <v>0</v>
      </c>
      <c r="G9" s="309">
        <f>'MANUAL C'!AH31</f>
        <v>0</v>
      </c>
      <c r="H9" s="352">
        <f>G9/G$10</f>
        <v>0</v>
      </c>
      <c r="I9" s="309">
        <f>'MANUAL D'!AJ31</f>
        <v>0</v>
      </c>
      <c r="J9" s="352">
        <v>0</v>
      </c>
      <c r="K9" s="309">
        <f>'MANUAL E'!AH31</f>
        <v>0</v>
      </c>
      <c r="L9" s="352">
        <f>K9/K$10</f>
        <v>0</v>
      </c>
      <c r="M9" s="309">
        <f>'MANUAL F'!AI31</f>
        <v>1</v>
      </c>
      <c r="N9" s="352">
        <f>M9/M$10</f>
        <v>0.33333333333333331</v>
      </c>
      <c r="O9" s="309">
        <f>'Manual G'!AK31</f>
        <v>0</v>
      </c>
      <c r="P9" s="352">
        <f>O9/O$10</f>
        <v>0</v>
      </c>
      <c r="Q9" s="309">
        <f>'Manual H'!AG31</f>
        <v>0</v>
      </c>
      <c r="R9" s="352">
        <f>Q9/Q$10</f>
        <v>0</v>
      </c>
      <c r="S9" s="309">
        <f>'Manual I'!AI31</f>
        <v>0</v>
      </c>
      <c r="T9" s="352">
        <f>S9/S$10</f>
        <v>0</v>
      </c>
      <c r="U9" s="309">
        <f>'Manual J'!BB31</f>
        <v>0</v>
      </c>
      <c r="V9" s="352">
        <f>U9/U$10</f>
        <v>0</v>
      </c>
      <c r="W9" s="309">
        <f>'Manual K'!AG31</f>
        <v>0</v>
      </c>
      <c r="X9" s="352">
        <v>0</v>
      </c>
      <c r="Y9" s="309">
        <f>'Manual L'!AH31</f>
        <v>0</v>
      </c>
      <c r="Z9" s="352">
        <f>Y9/Y$10</f>
        <v>0</v>
      </c>
      <c r="AB9" s="561" t="s">
        <v>113</v>
      </c>
      <c r="AC9" s="565">
        <f>K4</f>
        <v>17</v>
      </c>
      <c r="AD9" s="556">
        <f t="shared" si="13"/>
        <v>7.1729957805907171E-2</v>
      </c>
      <c r="AE9" s="563">
        <f>K5</f>
        <v>2</v>
      </c>
      <c r="AF9" s="558">
        <f t="shared" si="14"/>
        <v>3.7037037037037035E-2</v>
      </c>
      <c r="AG9" s="563">
        <f>K6</f>
        <v>3</v>
      </c>
      <c r="AH9" s="564">
        <f t="shared" si="15"/>
        <v>0.23076923076923078</v>
      </c>
      <c r="AI9" s="563">
        <f>K8</f>
        <v>1</v>
      </c>
      <c r="AJ9" s="564">
        <f t="shared" si="16"/>
        <v>3.5714285714285712E-2</v>
      </c>
      <c r="AK9" s="563">
        <f>K9</f>
        <v>0</v>
      </c>
      <c r="AL9" s="556">
        <f t="shared" si="17"/>
        <v>0</v>
      </c>
      <c r="AM9" s="535"/>
      <c r="AY9" s="389" t="s">
        <v>114</v>
      </c>
      <c r="AZ9" s="385">
        <v>28</v>
      </c>
      <c r="BA9" s="383">
        <f t="shared" si="18"/>
        <v>9.2105263157894732E-2</v>
      </c>
      <c r="BB9" s="380">
        <v>3</v>
      </c>
      <c r="BC9" s="383">
        <f t="shared" si="12"/>
        <v>9.6774193548387094E-2</v>
      </c>
    </row>
    <row r="10" spans="1:60" ht="15.75" thickBot="1" x14ac:dyDescent="0.3">
      <c r="A10" s="577"/>
      <c r="B10" s="621" t="s">
        <v>251</v>
      </c>
      <c r="C10" s="115">
        <f>SUM(C8:C9)</f>
        <v>7</v>
      </c>
      <c r="D10" s="356">
        <f>SUM(D8:D9)</f>
        <v>1</v>
      </c>
      <c r="E10" s="115">
        <f t="shared" ref="E10:Z10" si="21">SUM(E8:E9)</f>
        <v>5</v>
      </c>
      <c r="F10" s="356">
        <f t="shared" si="21"/>
        <v>1</v>
      </c>
      <c r="G10" s="115">
        <f t="shared" si="21"/>
        <v>4</v>
      </c>
      <c r="H10" s="356">
        <f t="shared" si="21"/>
        <v>1</v>
      </c>
      <c r="I10" s="115">
        <f>SUM(I8:I9)</f>
        <v>0</v>
      </c>
      <c r="J10" s="356">
        <f>SUM(J8:J9)</f>
        <v>0</v>
      </c>
      <c r="K10" s="115">
        <f t="shared" si="21"/>
        <v>1</v>
      </c>
      <c r="L10" s="356">
        <f t="shared" si="21"/>
        <v>1</v>
      </c>
      <c r="M10" s="115">
        <f t="shared" si="21"/>
        <v>3</v>
      </c>
      <c r="N10" s="356">
        <f t="shared" si="21"/>
        <v>1</v>
      </c>
      <c r="O10" s="115">
        <f t="shared" si="21"/>
        <v>1</v>
      </c>
      <c r="P10" s="356">
        <f t="shared" si="21"/>
        <v>1</v>
      </c>
      <c r="Q10" s="115">
        <f t="shared" si="21"/>
        <v>2</v>
      </c>
      <c r="R10" s="356">
        <f t="shared" si="21"/>
        <v>1</v>
      </c>
      <c r="S10" s="115">
        <f t="shared" si="21"/>
        <v>2</v>
      </c>
      <c r="T10" s="356">
        <f t="shared" si="21"/>
        <v>1</v>
      </c>
      <c r="U10" s="115">
        <f t="shared" si="21"/>
        <v>5</v>
      </c>
      <c r="V10" s="356">
        <f t="shared" si="21"/>
        <v>1</v>
      </c>
      <c r="W10" s="115">
        <f t="shared" si="21"/>
        <v>0</v>
      </c>
      <c r="X10" s="356">
        <f t="shared" si="21"/>
        <v>0</v>
      </c>
      <c r="Y10" s="115">
        <f t="shared" si="21"/>
        <v>1</v>
      </c>
      <c r="Z10" s="356">
        <f t="shared" si="21"/>
        <v>1</v>
      </c>
      <c r="AB10" s="561" t="s">
        <v>114</v>
      </c>
      <c r="AC10" s="565">
        <f>M4</f>
        <v>25</v>
      </c>
      <c r="AD10" s="556">
        <f t="shared" si="13"/>
        <v>0.10548523206751055</v>
      </c>
      <c r="AE10" s="563">
        <f>M5</f>
        <v>0</v>
      </c>
      <c r="AF10" s="558">
        <f t="shared" si="14"/>
        <v>0</v>
      </c>
      <c r="AG10" s="563">
        <f>M6</f>
        <v>3</v>
      </c>
      <c r="AH10" s="564">
        <f t="shared" si="15"/>
        <v>0.23076923076923078</v>
      </c>
      <c r="AI10" s="563">
        <f>M8</f>
        <v>2</v>
      </c>
      <c r="AJ10" s="564">
        <f t="shared" si="16"/>
        <v>7.1428571428571425E-2</v>
      </c>
      <c r="AK10" s="563">
        <f>M9</f>
        <v>1</v>
      </c>
      <c r="AL10" s="556">
        <f t="shared" si="17"/>
        <v>0.33333333333333331</v>
      </c>
      <c r="AM10" s="535"/>
      <c r="AY10" s="389" t="s">
        <v>176</v>
      </c>
      <c r="AZ10" s="385">
        <v>30</v>
      </c>
      <c r="BA10" s="383">
        <f t="shared" si="18"/>
        <v>9.8684210526315791E-2</v>
      </c>
      <c r="BB10" s="380">
        <v>1</v>
      </c>
      <c r="BC10" s="383">
        <f t="shared" si="12"/>
        <v>3.2258064516129031E-2</v>
      </c>
      <c r="BG10" s="398"/>
    </row>
    <row r="11" spans="1:60" x14ac:dyDescent="0.25">
      <c r="AB11" s="561" t="s">
        <v>176</v>
      </c>
      <c r="AC11" s="565">
        <f>O4</f>
        <v>22</v>
      </c>
      <c r="AD11" s="556">
        <f t="shared" si="13"/>
        <v>9.2827004219409287E-2</v>
      </c>
      <c r="AE11" s="563">
        <f>O5</f>
        <v>6</v>
      </c>
      <c r="AF11" s="558">
        <f t="shared" si="14"/>
        <v>0.1111111111111111</v>
      </c>
      <c r="AG11" s="563">
        <f>O6</f>
        <v>2</v>
      </c>
      <c r="AH11" s="564">
        <f t="shared" si="15"/>
        <v>0.15384615384615385</v>
      </c>
      <c r="AI11" s="563">
        <f>O8</f>
        <v>1</v>
      </c>
      <c r="AJ11" s="564">
        <f t="shared" si="16"/>
        <v>3.5714285714285712E-2</v>
      </c>
      <c r="AK11" s="563">
        <f>O9</f>
        <v>0</v>
      </c>
      <c r="AL11" s="556">
        <f t="shared" si="17"/>
        <v>0</v>
      </c>
      <c r="AM11" s="535"/>
      <c r="AY11" s="389" t="s">
        <v>177</v>
      </c>
      <c r="AZ11" s="385">
        <v>21</v>
      </c>
      <c r="BA11" s="383">
        <f t="shared" si="18"/>
        <v>6.9078947368421059E-2</v>
      </c>
      <c r="BB11" s="380">
        <v>2</v>
      </c>
      <c r="BC11" s="383">
        <f t="shared" si="12"/>
        <v>6.4516129032258063E-2</v>
      </c>
    </row>
    <row r="12" spans="1:60" ht="15.75" thickBot="1" x14ac:dyDescent="0.3">
      <c r="AB12" s="561" t="s">
        <v>177</v>
      </c>
      <c r="AC12" s="565">
        <f>Q4</f>
        <v>16</v>
      </c>
      <c r="AD12" s="556">
        <f t="shared" si="13"/>
        <v>6.7510548523206745E-2</v>
      </c>
      <c r="AE12" s="563">
        <f>Q5</f>
        <v>5</v>
      </c>
      <c r="AF12" s="558">
        <f t="shared" si="14"/>
        <v>9.2592592592592587E-2</v>
      </c>
      <c r="AG12" s="563">
        <f>Q6</f>
        <v>0</v>
      </c>
      <c r="AH12" s="564">
        <f t="shared" si="15"/>
        <v>0</v>
      </c>
      <c r="AI12" s="563">
        <f>Q8</f>
        <v>2</v>
      </c>
      <c r="AJ12" s="564">
        <f t="shared" si="16"/>
        <v>7.1428571428571425E-2</v>
      </c>
      <c r="AK12" s="563">
        <f>Q9</f>
        <v>0</v>
      </c>
      <c r="AL12" s="556">
        <f t="shared" si="17"/>
        <v>0</v>
      </c>
      <c r="AM12" s="535"/>
      <c r="AY12" s="389" t="s">
        <v>178</v>
      </c>
      <c r="AZ12" s="385">
        <v>21</v>
      </c>
      <c r="BA12" s="383">
        <f t="shared" si="18"/>
        <v>6.9078947368421059E-2</v>
      </c>
      <c r="BB12" s="380">
        <v>2</v>
      </c>
      <c r="BC12" s="383">
        <f t="shared" si="12"/>
        <v>6.4516129032258063E-2</v>
      </c>
    </row>
    <row r="13" spans="1:60" ht="15.75" customHeight="1" thickBot="1" x14ac:dyDescent="0.3">
      <c r="C13" s="935" t="s">
        <v>108</v>
      </c>
      <c r="D13" s="936"/>
      <c r="E13" s="936"/>
      <c r="F13" s="936"/>
      <c r="G13" s="936"/>
      <c r="H13" s="936"/>
      <c r="I13" s="936"/>
      <c r="J13" s="936"/>
      <c r="K13" s="936"/>
      <c r="L13" s="936"/>
      <c r="M13" s="936"/>
      <c r="N13" s="936"/>
      <c r="O13" s="936"/>
      <c r="P13" s="936"/>
      <c r="Q13" s="936"/>
      <c r="R13" s="936"/>
      <c r="S13" s="936"/>
      <c r="T13" s="936"/>
      <c r="U13" s="936"/>
      <c r="V13" s="936"/>
      <c r="W13" s="936"/>
      <c r="X13" s="936"/>
      <c r="Y13" s="936"/>
      <c r="Z13" s="937"/>
      <c r="AB13" s="561" t="s">
        <v>178</v>
      </c>
      <c r="AC13" s="565">
        <f>S4</f>
        <v>20</v>
      </c>
      <c r="AD13" s="556">
        <f t="shared" si="13"/>
        <v>8.4388185654008435E-2</v>
      </c>
      <c r="AE13" s="563">
        <f>S5</f>
        <v>0</v>
      </c>
      <c r="AF13" s="558">
        <f t="shared" si="14"/>
        <v>0</v>
      </c>
      <c r="AG13" s="563">
        <f>S6</f>
        <v>1</v>
      </c>
      <c r="AH13" s="564">
        <f t="shared" si="15"/>
        <v>7.6923076923076927E-2</v>
      </c>
      <c r="AI13" s="563">
        <f>S8</f>
        <v>2</v>
      </c>
      <c r="AJ13" s="564">
        <f t="shared" si="16"/>
        <v>7.1428571428571425E-2</v>
      </c>
      <c r="AK13" s="563">
        <f>S9</f>
        <v>0</v>
      </c>
      <c r="AL13" s="556">
        <f t="shared" si="17"/>
        <v>0</v>
      </c>
      <c r="AM13" s="535"/>
      <c r="AY13" s="389" t="s">
        <v>179</v>
      </c>
      <c r="AZ13" s="385">
        <v>42</v>
      </c>
      <c r="BA13" s="383">
        <f t="shared" si="18"/>
        <v>0.13815789473684212</v>
      </c>
      <c r="BB13" s="380">
        <v>5</v>
      </c>
      <c r="BC13" s="383">
        <f t="shared" si="12"/>
        <v>0.16129032258064516</v>
      </c>
    </row>
    <row r="14" spans="1:60" ht="15.75" customHeight="1" thickBot="1" x14ac:dyDescent="0.3">
      <c r="C14" s="931" t="s">
        <v>109</v>
      </c>
      <c r="D14" s="954"/>
      <c r="E14" s="931" t="s">
        <v>110</v>
      </c>
      <c r="F14" s="932"/>
      <c r="G14" s="931" t="s">
        <v>111</v>
      </c>
      <c r="H14" s="932"/>
      <c r="I14" s="931" t="s">
        <v>112</v>
      </c>
      <c r="J14" s="932"/>
      <c r="K14" s="953" t="s">
        <v>113</v>
      </c>
      <c r="L14" s="954"/>
      <c r="M14" s="931" t="s">
        <v>114</v>
      </c>
      <c r="N14" s="932"/>
      <c r="O14" s="953" t="s">
        <v>176</v>
      </c>
      <c r="P14" s="954"/>
      <c r="Q14" s="931" t="s">
        <v>177</v>
      </c>
      <c r="R14" s="932"/>
      <c r="S14" s="953" t="s">
        <v>178</v>
      </c>
      <c r="T14" s="954"/>
      <c r="U14" s="931" t="s">
        <v>179</v>
      </c>
      <c r="V14" s="932"/>
      <c r="W14" s="931" t="s">
        <v>194</v>
      </c>
      <c r="X14" s="932"/>
      <c r="Y14" s="953" t="s">
        <v>180</v>
      </c>
      <c r="Z14" s="932"/>
      <c r="AB14" s="561" t="s">
        <v>179</v>
      </c>
      <c r="AC14" s="565">
        <f>U4</f>
        <v>29</v>
      </c>
      <c r="AD14" s="556">
        <f t="shared" si="13"/>
        <v>0.12236286919831224</v>
      </c>
      <c r="AE14" s="563">
        <f>U5</f>
        <v>9</v>
      </c>
      <c r="AF14" s="558">
        <f t="shared" si="14"/>
        <v>0.16666666666666666</v>
      </c>
      <c r="AG14" s="563">
        <f>U6</f>
        <v>4</v>
      </c>
      <c r="AH14" s="564">
        <f t="shared" si="15"/>
        <v>0.30769230769230771</v>
      </c>
      <c r="AI14" s="563">
        <f>U8</f>
        <v>5</v>
      </c>
      <c r="AJ14" s="564">
        <f t="shared" si="16"/>
        <v>0.17857142857142858</v>
      </c>
      <c r="AK14" s="563">
        <f>U9</f>
        <v>0</v>
      </c>
      <c r="AL14" s="556">
        <f t="shared" si="17"/>
        <v>0</v>
      </c>
      <c r="AM14" s="535"/>
      <c r="AY14" s="389" t="s">
        <v>194</v>
      </c>
      <c r="AZ14" s="385">
        <v>28</v>
      </c>
      <c r="BA14" s="383">
        <f t="shared" si="18"/>
        <v>9.2105263157894732E-2</v>
      </c>
      <c r="BB14" s="380">
        <v>0</v>
      </c>
      <c r="BC14" s="383">
        <f t="shared" si="12"/>
        <v>0</v>
      </c>
    </row>
    <row r="15" spans="1:60" ht="15.75" customHeight="1" thickBot="1" x14ac:dyDescent="0.3">
      <c r="C15" s="342" t="s">
        <v>117</v>
      </c>
      <c r="D15" s="346" t="s">
        <v>115</v>
      </c>
      <c r="E15" s="147" t="s">
        <v>117</v>
      </c>
      <c r="F15" s="314" t="s">
        <v>115</v>
      </c>
      <c r="G15" s="147" t="s">
        <v>117</v>
      </c>
      <c r="H15" s="343" t="s">
        <v>115</v>
      </c>
      <c r="I15" s="147" t="s">
        <v>117</v>
      </c>
      <c r="J15" s="314" t="s">
        <v>115</v>
      </c>
      <c r="K15" s="345" t="s">
        <v>117</v>
      </c>
      <c r="L15" s="346" t="s">
        <v>115</v>
      </c>
      <c r="M15" s="147" t="s">
        <v>117</v>
      </c>
      <c r="N15" s="314" t="s">
        <v>115</v>
      </c>
      <c r="O15" s="345" t="s">
        <v>117</v>
      </c>
      <c r="P15" s="346" t="s">
        <v>115</v>
      </c>
      <c r="Q15" s="147" t="s">
        <v>117</v>
      </c>
      <c r="R15" s="314" t="s">
        <v>115</v>
      </c>
      <c r="S15" s="345" t="s">
        <v>117</v>
      </c>
      <c r="T15" s="346" t="s">
        <v>115</v>
      </c>
      <c r="U15" s="147" t="s">
        <v>117</v>
      </c>
      <c r="V15" s="314" t="s">
        <v>115</v>
      </c>
      <c r="W15" s="147" t="s">
        <v>117</v>
      </c>
      <c r="X15" s="314" t="s">
        <v>115</v>
      </c>
      <c r="Y15" s="345" t="s">
        <v>117</v>
      </c>
      <c r="Z15" s="314" t="s">
        <v>115</v>
      </c>
      <c r="AB15" s="561" t="s">
        <v>194</v>
      </c>
      <c r="AC15" s="565">
        <f>W4</f>
        <v>28</v>
      </c>
      <c r="AD15" s="556">
        <f t="shared" si="13"/>
        <v>0.11814345991561181</v>
      </c>
      <c r="AE15" s="563">
        <f>W5</f>
        <v>0</v>
      </c>
      <c r="AF15" s="558">
        <f t="shared" si="14"/>
        <v>0</v>
      </c>
      <c r="AG15" s="563">
        <f>W6</f>
        <v>0</v>
      </c>
      <c r="AH15" s="564">
        <f t="shared" si="15"/>
        <v>0</v>
      </c>
      <c r="AI15" s="563">
        <f>W8</f>
        <v>0</v>
      </c>
      <c r="AJ15" s="564">
        <f t="shared" si="16"/>
        <v>0</v>
      </c>
      <c r="AK15" s="563">
        <f>W9</f>
        <v>0</v>
      </c>
      <c r="AL15" s="556">
        <f t="shared" si="17"/>
        <v>0</v>
      </c>
      <c r="AM15" s="535"/>
      <c r="AY15" s="390" t="s">
        <v>180</v>
      </c>
      <c r="AZ15" s="386">
        <v>16</v>
      </c>
      <c r="BA15" s="384">
        <f t="shared" si="18"/>
        <v>5.2631578947368418E-2</v>
      </c>
      <c r="BB15" s="381">
        <v>1</v>
      </c>
      <c r="BC15" s="384">
        <f t="shared" si="12"/>
        <v>3.2258064516129031E-2</v>
      </c>
    </row>
    <row r="16" spans="1:60" ht="15.75" thickBot="1" x14ac:dyDescent="0.3">
      <c r="B16" s="360" t="s">
        <v>252</v>
      </c>
      <c r="C16" s="303">
        <f>'MANUAL A'!AI27</f>
        <v>22</v>
      </c>
      <c r="D16" s="365">
        <f>C16/C$18</f>
        <v>0.75862068965517238</v>
      </c>
      <c r="E16" s="303">
        <f>'MANUAL B'!AE27</f>
        <v>20</v>
      </c>
      <c r="F16" s="355">
        <f>E16/E$18</f>
        <v>0.8</v>
      </c>
      <c r="G16" s="303">
        <f>'MANUAL C'!AI27</f>
        <v>23</v>
      </c>
      <c r="H16" s="355">
        <f>G16/G$18</f>
        <v>0.85185185185185186</v>
      </c>
      <c r="I16" s="303">
        <f>'MANUAL D'!AK27</f>
        <v>31</v>
      </c>
      <c r="J16" s="355">
        <f>I16/I$18</f>
        <v>1</v>
      </c>
      <c r="K16" s="361">
        <f>'MANUAL E'!AI27</f>
        <v>22</v>
      </c>
      <c r="L16" s="365">
        <f>K16/K$18</f>
        <v>0.95652173913043481</v>
      </c>
      <c r="M16" s="303">
        <f>'MANUAL F'!AJ27</f>
        <v>28</v>
      </c>
      <c r="N16" s="355">
        <f>M16/M$18</f>
        <v>0.90322580645161288</v>
      </c>
      <c r="O16" s="361">
        <f>'Manual G'!AL27</f>
        <v>30</v>
      </c>
      <c r="P16" s="365">
        <f>O16/O$18</f>
        <v>0.967741935483871</v>
      </c>
      <c r="Q16" s="303">
        <f>'Manual H'!AH27</f>
        <v>21</v>
      </c>
      <c r="R16" s="355">
        <f>Q16/Q$18</f>
        <v>0.91304347826086951</v>
      </c>
      <c r="S16" s="361">
        <f>'Manual I'!AJ27</f>
        <v>21</v>
      </c>
      <c r="T16" s="365">
        <f>S16/S$18</f>
        <v>0.91304347826086951</v>
      </c>
      <c r="U16" s="303">
        <f>'Manual J'!BC27</f>
        <v>42</v>
      </c>
      <c r="V16" s="355">
        <f>U16/U$18</f>
        <v>0.8936170212765957</v>
      </c>
      <c r="W16" s="303">
        <f>'Manual K'!AH27</f>
        <v>28</v>
      </c>
      <c r="X16" s="355">
        <f>W16/W$18</f>
        <v>1</v>
      </c>
      <c r="Y16" s="361">
        <f>'Manual L'!AI27</f>
        <v>16</v>
      </c>
      <c r="Z16" s="355">
        <f>Y16/Y$18</f>
        <v>0.94117647058823528</v>
      </c>
      <c r="AB16" s="566" t="s">
        <v>180</v>
      </c>
      <c r="AC16" s="567">
        <f>Y4</f>
        <v>11</v>
      </c>
      <c r="AD16" s="568">
        <f t="shared" si="13"/>
        <v>4.6413502109704644E-2</v>
      </c>
      <c r="AE16" s="569">
        <f>Y5</f>
        <v>5</v>
      </c>
      <c r="AF16" s="570">
        <f t="shared" si="14"/>
        <v>9.2592592592592587E-2</v>
      </c>
      <c r="AG16" s="569">
        <f>Y6</f>
        <v>0</v>
      </c>
      <c r="AH16" s="571">
        <f t="shared" si="15"/>
        <v>0</v>
      </c>
      <c r="AI16" s="569">
        <f>Y8</f>
        <v>1</v>
      </c>
      <c r="AJ16" s="571">
        <f t="shared" si="16"/>
        <v>3.5714285714285712E-2</v>
      </c>
      <c r="AK16" s="569">
        <f>Y9</f>
        <v>0</v>
      </c>
      <c r="AL16" s="568">
        <f t="shared" si="17"/>
        <v>0</v>
      </c>
      <c r="AM16" s="535"/>
      <c r="AY16" s="393" t="s">
        <v>118</v>
      </c>
      <c r="AZ16" s="394">
        <f>SUM(AZ4:AZ15)</f>
        <v>304</v>
      </c>
      <c r="BA16" s="395">
        <f>SUM(BA4:BA15)</f>
        <v>1</v>
      </c>
      <c r="BB16" s="396">
        <f>SUM(BB4:BB15)</f>
        <v>31</v>
      </c>
      <c r="BC16" s="395">
        <f>SUM(BC4:BC15)</f>
        <v>0.99999999999999989</v>
      </c>
    </row>
    <row r="17" spans="2:39" ht="15.75" thickBot="1" x14ac:dyDescent="0.3">
      <c r="B17" s="363" t="s">
        <v>254</v>
      </c>
      <c r="C17" s="304">
        <f>'MANUAL A'!AI30</f>
        <v>7</v>
      </c>
      <c r="D17" s="366">
        <f>C17/C$18</f>
        <v>0.2413793103448276</v>
      </c>
      <c r="E17" s="304">
        <f>'MANUAL B'!AE30</f>
        <v>5</v>
      </c>
      <c r="F17" s="113">
        <f>E17/E$18</f>
        <v>0.2</v>
      </c>
      <c r="G17" s="304">
        <f>'MANUAL C'!AI30</f>
        <v>4</v>
      </c>
      <c r="H17" s="113">
        <f>G17/G$18</f>
        <v>0.14814814814814814</v>
      </c>
      <c r="I17" s="304">
        <f>'MANUAL D'!AK30</f>
        <v>0</v>
      </c>
      <c r="J17" s="113">
        <f>I17/I$18</f>
        <v>0</v>
      </c>
      <c r="K17" s="362">
        <f>'MANUAL E'!AI30</f>
        <v>1</v>
      </c>
      <c r="L17" s="366">
        <f>K17/K$18</f>
        <v>4.3478260869565216E-2</v>
      </c>
      <c r="M17" s="304">
        <f>'MANUAL F'!AJ30</f>
        <v>3</v>
      </c>
      <c r="N17" s="113">
        <f>M17/M$18</f>
        <v>9.6774193548387094E-2</v>
      </c>
      <c r="O17" s="362">
        <f>'Manual G'!AL30</f>
        <v>1</v>
      </c>
      <c r="P17" s="366">
        <f>O17/O$18</f>
        <v>3.2258064516129031E-2</v>
      </c>
      <c r="Q17" s="304">
        <f>'Manual H'!AH30</f>
        <v>2</v>
      </c>
      <c r="R17" s="113">
        <f>Q17/Q$18</f>
        <v>8.6956521739130432E-2</v>
      </c>
      <c r="S17" s="362">
        <f>'Manual I'!AJ30</f>
        <v>2</v>
      </c>
      <c r="T17" s="366">
        <f>S17/S$18</f>
        <v>8.6956521739130432E-2</v>
      </c>
      <c r="U17" s="304">
        <f>'Manual J'!BC30</f>
        <v>5</v>
      </c>
      <c r="V17" s="113">
        <f>U17/U$18</f>
        <v>0.10638297872340426</v>
      </c>
      <c r="W17" s="304">
        <f>'Manual K'!AH30</f>
        <v>0</v>
      </c>
      <c r="X17" s="113">
        <f>W17/W$18</f>
        <v>0</v>
      </c>
      <c r="Y17" s="362">
        <f>'Manual L'!AI30</f>
        <v>1</v>
      </c>
      <c r="Z17" s="113">
        <f>Y17/Y$18</f>
        <v>5.8823529411764705E-2</v>
      </c>
      <c r="AB17" s="572" t="s">
        <v>118</v>
      </c>
      <c r="AC17" s="404">
        <f t="shared" ref="AC17:AH17" si="22">SUM(AC5:AC16)</f>
        <v>237</v>
      </c>
      <c r="AD17" s="573">
        <f t="shared" si="22"/>
        <v>1</v>
      </c>
      <c r="AE17" s="574">
        <f t="shared" si="22"/>
        <v>54</v>
      </c>
      <c r="AF17" s="573">
        <f t="shared" si="22"/>
        <v>0.99999999999999989</v>
      </c>
      <c r="AG17" s="574">
        <f t="shared" si="22"/>
        <v>13</v>
      </c>
      <c r="AH17" s="575">
        <f t="shared" si="22"/>
        <v>1</v>
      </c>
      <c r="AI17" s="574">
        <f t="shared" ref="AI17:AL17" si="23">SUM(AI5:AI16)</f>
        <v>28</v>
      </c>
      <c r="AJ17" s="576">
        <f t="shared" si="23"/>
        <v>0.99999999999999989</v>
      </c>
      <c r="AK17" s="574">
        <f t="shared" si="23"/>
        <v>3</v>
      </c>
      <c r="AL17" s="453">
        <f t="shared" si="23"/>
        <v>1</v>
      </c>
      <c r="AM17" s="536"/>
    </row>
    <row r="18" spans="2:39" ht="15.75" thickBot="1" x14ac:dyDescent="0.3">
      <c r="B18" s="620" t="s">
        <v>118</v>
      </c>
      <c r="C18" s="616">
        <f t="shared" ref="C18:Z18" si="24">SUM(C16:C17)</f>
        <v>29</v>
      </c>
      <c r="D18" s="617">
        <f t="shared" si="24"/>
        <v>1</v>
      </c>
      <c r="E18" s="616">
        <f t="shared" si="24"/>
        <v>25</v>
      </c>
      <c r="F18" s="618">
        <f t="shared" si="24"/>
        <v>1</v>
      </c>
      <c r="G18" s="616">
        <f t="shared" si="24"/>
        <v>27</v>
      </c>
      <c r="H18" s="618">
        <f t="shared" si="24"/>
        <v>1</v>
      </c>
      <c r="I18" s="616">
        <f t="shared" si="24"/>
        <v>31</v>
      </c>
      <c r="J18" s="618">
        <f t="shared" si="24"/>
        <v>1</v>
      </c>
      <c r="K18" s="619">
        <f t="shared" si="24"/>
        <v>23</v>
      </c>
      <c r="L18" s="617">
        <f t="shared" si="24"/>
        <v>1</v>
      </c>
      <c r="M18" s="616">
        <f t="shared" si="24"/>
        <v>31</v>
      </c>
      <c r="N18" s="618">
        <f t="shared" si="24"/>
        <v>1</v>
      </c>
      <c r="O18" s="619">
        <f t="shared" si="24"/>
        <v>31</v>
      </c>
      <c r="P18" s="617">
        <f t="shared" si="24"/>
        <v>1</v>
      </c>
      <c r="Q18" s="616">
        <f t="shared" si="24"/>
        <v>23</v>
      </c>
      <c r="R18" s="618">
        <f t="shared" si="24"/>
        <v>1</v>
      </c>
      <c r="S18" s="619">
        <f t="shared" si="24"/>
        <v>23</v>
      </c>
      <c r="T18" s="617">
        <f t="shared" si="24"/>
        <v>1</v>
      </c>
      <c r="U18" s="616">
        <f t="shared" si="24"/>
        <v>47</v>
      </c>
      <c r="V18" s="618">
        <f t="shared" si="24"/>
        <v>1</v>
      </c>
      <c r="W18" s="616">
        <f t="shared" si="24"/>
        <v>28</v>
      </c>
      <c r="X18" s="618">
        <f t="shared" si="24"/>
        <v>1</v>
      </c>
      <c r="Y18" s="619">
        <f t="shared" si="24"/>
        <v>17</v>
      </c>
      <c r="Z18" s="618">
        <f t="shared" si="24"/>
        <v>1</v>
      </c>
      <c r="AM18" s="475"/>
    </row>
    <row r="19" spans="2:39" ht="15.75" thickBot="1" x14ac:dyDescent="0.3"/>
    <row r="20" spans="2:39" ht="15" customHeight="1" thickBot="1" x14ac:dyDescent="0.3">
      <c r="AB20" s="980" t="s">
        <v>3</v>
      </c>
      <c r="AC20" s="981"/>
      <c r="AD20" s="981"/>
      <c r="AE20" s="981"/>
      <c r="AF20" s="982"/>
      <c r="AG20" s="531" t="s">
        <v>117</v>
      </c>
    </row>
    <row r="21" spans="2:39" x14ac:dyDescent="0.25">
      <c r="AB21" s="537" t="s">
        <v>217</v>
      </c>
      <c r="AC21" s="538"/>
      <c r="AD21" s="538"/>
      <c r="AE21" s="538"/>
      <c r="AF21" s="544"/>
      <c r="AG21" s="544">
        <f>AC17</f>
        <v>237</v>
      </c>
    </row>
    <row r="22" spans="2:39" x14ac:dyDescent="0.25">
      <c r="AB22" s="539" t="s">
        <v>271</v>
      </c>
      <c r="AC22" s="540"/>
      <c r="AD22" s="540"/>
      <c r="AE22" s="540"/>
      <c r="AF22" s="545"/>
      <c r="AG22" s="545">
        <f>AE17</f>
        <v>54</v>
      </c>
    </row>
    <row r="23" spans="2:39" x14ac:dyDescent="0.25">
      <c r="AB23" s="539" t="s">
        <v>218</v>
      </c>
      <c r="AC23" s="540"/>
      <c r="AD23" s="540"/>
      <c r="AE23" s="540"/>
      <c r="AF23" s="545"/>
      <c r="AG23" s="545">
        <f>AG17</f>
        <v>13</v>
      </c>
    </row>
    <row r="24" spans="2:39" x14ac:dyDescent="0.25">
      <c r="AB24" s="539" t="s">
        <v>272</v>
      </c>
      <c r="AC24" s="540"/>
      <c r="AD24" s="540"/>
      <c r="AE24" s="540"/>
      <c r="AF24" s="545"/>
      <c r="AG24" s="545">
        <f>AI17</f>
        <v>28</v>
      </c>
    </row>
    <row r="25" spans="2:39" ht="15.75" thickBot="1" x14ac:dyDescent="0.3">
      <c r="AB25" s="541" t="s">
        <v>273</v>
      </c>
      <c r="AC25" s="542"/>
      <c r="AD25" s="542"/>
      <c r="AE25" s="542"/>
      <c r="AF25" s="546"/>
      <c r="AG25" s="546">
        <f>AK17</f>
        <v>3</v>
      </c>
    </row>
    <row r="26" spans="2:39" ht="15.75" thickBot="1" x14ac:dyDescent="0.3">
      <c r="AB26" s="989" t="s">
        <v>274</v>
      </c>
      <c r="AC26" s="990"/>
      <c r="AD26" s="990"/>
      <c r="AE26" s="990"/>
      <c r="AF26" s="991"/>
      <c r="AG26" s="543">
        <f>SUM(AG21:AG25)</f>
        <v>335</v>
      </c>
    </row>
  </sheetData>
  <mergeCells count="44">
    <mergeCell ref="AZ2:BA2"/>
    <mergeCell ref="AZ1:BC1"/>
    <mergeCell ref="BB2:BC2"/>
    <mergeCell ref="AY1:AY3"/>
    <mergeCell ref="C13:Z13"/>
    <mergeCell ref="C1:Z1"/>
    <mergeCell ref="C2:D2"/>
    <mergeCell ref="E2:F2"/>
    <mergeCell ref="G2:H2"/>
    <mergeCell ref="I2:J2"/>
    <mergeCell ref="K2:L2"/>
    <mergeCell ref="M2:N2"/>
    <mergeCell ref="AE3:AF3"/>
    <mergeCell ref="AG3:AH3"/>
    <mergeCell ref="AB1:AD1"/>
    <mergeCell ref="W2:X2"/>
    <mergeCell ref="A7:B7"/>
    <mergeCell ref="O2:P2"/>
    <mergeCell ref="Q2:R2"/>
    <mergeCell ref="S2:T2"/>
    <mergeCell ref="U2:V2"/>
    <mergeCell ref="Y2:Z2"/>
    <mergeCell ref="A4:A6"/>
    <mergeCell ref="AB2:AL2"/>
    <mergeCell ref="AC3:AD3"/>
    <mergeCell ref="AB3:AB4"/>
    <mergeCell ref="AI3:AJ3"/>
    <mergeCell ref="AK3:AL3"/>
    <mergeCell ref="W14:X14"/>
    <mergeCell ref="Y14:Z14"/>
    <mergeCell ref="AB26:AF26"/>
    <mergeCell ref="AB20:AF20"/>
    <mergeCell ref="A3:B3"/>
    <mergeCell ref="A8:A9"/>
    <mergeCell ref="M14:N14"/>
    <mergeCell ref="O14:P14"/>
    <mergeCell ref="Q14:R14"/>
    <mergeCell ref="S14:T14"/>
    <mergeCell ref="U14:V14"/>
    <mergeCell ref="C14:D14"/>
    <mergeCell ref="E14:F14"/>
    <mergeCell ref="G14:H14"/>
    <mergeCell ref="I14:J14"/>
    <mergeCell ref="K14:L1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AY20"/>
  <sheetViews>
    <sheetView topLeftCell="B1" zoomScale="90" zoomScaleNormal="90" workbookViewId="0">
      <selection activeCell="Q16" sqref="Q16"/>
    </sheetView>
  </sheetViews>
  <sheetFormatPr defaultRowHeight="15" x14ac:dyDescent="0.25"/>
  <cols>
    <col min="1" max="1" width="5.28515625" customWidth="1"/>
    <col min="2" max="2" width="29.140625" customWidth="1"/>
    <col min="3" max="3" width="5.28515625" customWidth="1"/>
    <col min="4" max="4" width="6.42578125" customWidth="1"/>
    <col min="5" max="5" width="5.28515625" customWidth="1"/>
    <col min="6" max="6" width="6.140625" customWidth="1"/>
    <col min="7" max="7" width="5.28515625" customWidth="1"/>
    <col min="8" max="8" width="6.28515625" customWidth="1"/>
    <col min="9" max="9" width="5.28515625" customWidth="1"/>
    <col min="10" max="10" width="7.140625" customWidth="1"/>
    <col min="11" max="11" width="5.28515625" customWidth="1"/>
    <col min="12" max="12" width="6.28515625" customWidth="1"/>
    <col min="13" max="13" width="5.28515625" customWidth="1"/>
    <col min="14" max="14" width="5.7109375" customWidth="1"/>
    <col min="15" max="15" width="5.28515625" customWidth="1"/>
    <col min="16" max="16" width="5.7109375" customWidth="1"/>
    <col min="17" max="17" width="5.28515625" customWidth="1"/>
    <col min="18" max="18" width="6.28515625" customWidth="1"/>
    <col min="19" max="19" width="5.28515625" customWidth="1"/>
    <col min="20" max="20" width="6.28515625" customWidth="1"/>
    <col min="21" max="21" width="5.28515625" customWidth="1"/>
    <col min="22" max="22" width="5.7109375" customWidth="1"/>
    <col min="23" max="23" width="5.28515625" customWidth="1"/>
    <col min="24" max="24" width="6.5703125" customWidth="1"/>
    <col min="25" max="25" width="5.28515625" customWidth="1"/>
    <col min="26" max="26" width="6.140625" customWidth="1"/>
    <col min="30" max="30" width="10.5703125" customWidth="1"/>
    <col min="42" max="42" width="10" customWidth="1"/>
    <col min="43" max="43" width="6.85546875" customWidth="1"/>
    <col min="44" max="44" width="6.5703125" customWidth="1"/>
    <col min="45" max="45" width="6" customWidth="1"/>
    <col min="46" max="46" width="6.85546875" customWidth="1"/>
    <col min="48" max="48" width="15.5703125" customWidth="1"/>
    <col min="49" max="49" width="21" customWidth="1"/>
    <col min="50" max="50" width="20.7109375" customWidth="1"/>
  </cols>
  <sheetData>
    <row r="1" spans="1:51" ht="36" customHeight="1" thickBot="1" x14ac:dyDescent="0.3">
      <c r="B1" s="1019" t="s">
        <v>294</v>
      </c>
      <c r="C1" s="935" t="s">
        <v>108</v>
      </c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7"/>
      <c r="AB1" s="1022"/>
      <c r="AC1" s="1022"/>
      <c r="AD1" s="1022"/>
      <c r="AE1" s="1"/>
      <c r="AF1" s="1"/>
      <c r="AG1" s="1"/>
      <c r="AP1" s="977" t="s">
        <v>108</v>
      </c>
      <c r="AQ1" s="1017" t="str">
        <f>B1</f>
        <v>Distribuição dos resultados entre manuais quanto ao suporte de escrita</v>
      </c>
      <c r="AR1" s="1023"/>
      <c r="AS1" s="1023"/>
      <c r="AT1" s="1018"/>
    </row>
    <row r="2" spans="1:51" ht="26.25" customHeight="1" thickBot="1" x14ac:dyDescent="0.3">
      <c r="B2" s="1020"/>
      <c r="C2" s="931" t="s">
        <v>109</v>
      </c>
      <c r="D2" s="932"/>
      <c r="E2" s="931" t="s">
        <v>110</v>
      </c>
      <c r="F2" s="932"/>
      <c r="G2" s="931" t="s">
        <v>111</v>
      </c>
      <c r="H2" s="932"/>
      <c r="I2" s="931" t="s">
        <v>112</v>
      </c>
      <c r="J2" s="932"/>
      <c r="K2" s="931" t="s">
        <v>113</v>
      </c>
      <c r="L2" s="932"/>
      <c r="M2" s="931" t="s">
        <v>114</v>
      </c>
      <c r="N2" s="932"/>
      <c r="O2" s="931" t="s">
        <v>176</v>
      </c>
      <c r="P2" s="932"/>
      <c r="Q2" s="931" t="s">
        <v>177</v>
      </c>
      <c r="R2" s="932"/>
      <c r="S2" s="931" t="s">
        <v>178</v>
      </c>
      <c r="T2" s="932"/>
      <c r="U2" s="931" t="s">
        <v>179</v>
      </c>
      <c r="V2" s="932"/>
      <c r="W2" s="931" t="s">
        <v>194</v>
      </c>
      <c r="X2" s="932"/>
      <c r="Y2" s="931" t="s">
        <v>180</v>
      </c>
      <c r="Z2" s="932"/>
      <c r="AB2" s="1011" t="s">
        <v>295</v>
      </c>
      <c r="AC2" s="1012"/>
      <c r="AD2" s="1013"/>
      <c r="AP2" s="1005"/>
      <c r="AQ2" s="999" t="s">
        <v>257</v>
      </c>
      <c r="AR2" s="1000"/>
      <c r="AS2" s="1004" t="s">
        <v>258</v>
      </c>
      <c r="AT2" s="1000"/>
      <c r="AV2" s="1017" t="s">
        <v>296</v>
      </c>
      <c r="AW2" s="1018"/>
    </row>
    <row r="3" spans="1:51" ht="18" customHeight="1" thickBot="1" x14ac:dyDescent="0.3">
      <c r="B3" s="1021"/>
      <c r="C3" s="342" t="s">
        <v>117</v>
      </c>
      <c r="D3" s="314" t="s">
        <v>115</v>
      </c>
      <c r="E3" s="345" t="s">
        <v>117</v>
      </c>
      <c r="F3" s="314" t="s">
        <v>115</v>
      </c>
      <c r="G3" s="147" t="s">
        <v>117</v>
      </c>
      <c r="H3" s="343" t="s">
        <v>115</v>
      </c>
      <c r="I3" s="147" t="s">
        <v>117</v>
      </c>
      <c r="J3" s="314" t="s">
        <v>115</v>
      </c>
      <c r="K3" s="147" t="s">
        <v>117</v>
      </c>
      <c r="L3" s="314" t="s">
        <v>115</v>
      </c>
      <c r="M3" s="147" t="s">
        <v>117</v>
      </c>
      <c r="N3" s="314" t="s">
        <v>115</v>
      </c>
      <c r="O3" s="147" t="s">
        <v>117</v>
      </c>
      <c r="P3" s="314" t="s">
        <v>115</v>
      </c>
      <c r="Q3" s="147" t="s">
        <v>117</v>
      </c>
      <c r="R3" s="314" t="s">
        <v>115</v>
      </c>
      <c r="S3" s="147" t="s">
        <v>117</v>
      </c>
      <c r="T3" s="314" t="s">
        <v>115</v>
      </c>
      <c r="U3" s="147" t="s">
        <v>117</v>
      </c>
      <c r="V3" s="314" t="s">
        <v>115</v>
      </c>
      <c r="W3" s="147" t="s">
        <v>117</v>
      </c>
      <c r="X3" s="314" t="s">
        <v>115</v>
      </c>
      <c r="Y3" s="147" t="s">
        <v>117</v>
      </c>
      <c r="Z3" s="314" t="s">
        <v>115</v>
      </c>
      <c r="AB3" s="1014"/>
      <c r="AC3" s="1015"/>
      <c r="AD3" s="1016"/>
      <c r="AP3" s="1006"/>
      <c r="AQ3" s="402" t="s">
        <v>117</v>
      </c>
      <c r="AR3" s="403" t="s">
        <v>115</v>
      </c>
      <c r="AS3" s="404" t="s">
        <v>117</v>
      </c>
      <c r="AT3" s="403" t="s">
        <v>115</v>
      </c>
      <c r="AV3" s="417" t="s">
        <v>256</v>
      </c>
      <c r="AW3" s="418">
        <f>AQ16</f>
        <v>307</v>
      </c>
      <c r="AY3" s="397"/>
    </row>
    <row r="4" spans="1:51" ht="18" customHeight="1" thickBot="1" x14ac:dyDescent="0.3">
      <c r="B4" s="6" t="str">
        <f>'MANUAL A'!C32</f>
        <v>4.1. Papel</v>
      </c>
      <c r="C4" s="303">
        <f>'MANUAL A'!AH32</f>
        <v>28</v>
      </c>
      <c r="D4" s="355">
        <f>C4/C$6</f>
        <v>0.96551724137931039</v>
      </c>
      <c r="E4" s="303">
        <f>'MANUAL B'!AD32</f>
        <v>25</v>
      </c>
      <c r="F4" s="355">
        <f ca="1">E4/E$6</f>
        <v>1</v>
      </c>
      <c r="G4" s="303">
        <f>'MANUAL C'!AH32</f>
        <v>20</v>
      </c>
      <c r="H4" s="355">
        <f>G4/G$6</f>
        <v>0.95238095238095233</v>
      </c>
      <c r="I4" s="303">
        <f>'MANUAL D'!AJ32</f>
        <v>21</v>
      </c>
      <c r="J4" s="355">
        <f>I4/I$6</f>
        <v>0.91304347826086951</v>
      </c>
      <c r="K4" s="303">
        <f>'MANUAL E'!AH32</f>
        <v>20</v>
      </c>
      <c r="L4" s="355">
        <f>K4/K$6</f>
        <v>1</v>
      </c>
      <c r="M4" s="303">
        <f>'MANUAL F'!AI32</f>
        <v>23</v>
      </c>
      <c r="N4" s="355">
        <f>M4/M$6</f>
        <v>0.92</v>
      </c>
      <c r="O4" s="303">
        <f>'Manual G'!AK32</f>
        <v>32</v>
      </c>
      <c r="P4" s="355">
        <f ca="1">O4/O$6</f>
        <v>1</v>
      </c>
      <c r="Q4" s="303">
        <f>'Manual H'!AG32</f>
        <v>22</v>
      </c>
      <c r="R4" s="355">
        <f ca="1">Q4/Q$6</f>
        <v>0.95652173913043481</v>
      </c>
      <c r="S4" s="303">
        <f>'Manual I'!AI32</f>
        <v>23</v>
      </c>
      <c r="T4" s="355">
        <f ca="1">S4/S$6</f>
        <v>1</v>
      </c>
      <c r="U4" s="303">
        <f>'Manual J'!BB32</f>
        <v>47</v>
      </c>
      <c r="V4" s="355">
        <f ca="1">U4/U$6</f>
        <v>0.95918367346938771</v>
      </c>
      <c r="W4" s="303">
        <f>'Manual K'!AG32</f>
        <v>28</v>
      </c>
      <c r="X4" s="355">
        <f ca="1">W4/W$6</f>
        <v>1</v>
      </c>
      <c r="Y4" s="303">
        <f>'Manual L'!AH32</f>
        <v>18</v>
      </c>
      <c r="Z4" s="355">
        <f>Y4/Y$6</f>
        <v>1</v>
      </c>
      <c r="AB4" s="358" t="s">
        <v>108</v>
      </c>
      <c r="AC4" s="351" t="s">
        <v>117</v>
      </c>
      <c r="AD4" s="359" t="s">
        <v>115</v>
      </c>
      <c r="AP4" s="387" t="s">
        <v>109</v>
      </c>
      <c r="AQ4" s="391">
        <f>AC5</f>
        <v>28</v>
      </c>
      <c r="AR4" s="382">
        <f>AQ4/AQ$16</f>
        <v>9.1205211726384364E-2</v>
      </c>
      <c r="AS4" s="392">
        <f>C5</f>
        <v>1</v>
      </c>
      <c r="AT4" s="382">
        <f>AS4/AS$16</f>
        <v>0.1111111111111111</v>
      </c>
      <c r="AV4" s="416" t="s">
        <v>258</v>
      </c>
      <c r="AW4" s="415">
        <f>AS16</f>
        <v>9</v>
      </c>
    </row>
    <row r="5" spans="1:51" ht="19.5" customHeight="1" thickBot="1" x14ac:dyDescent="0.3">
      <c r="B5" s="100" t="str">
        <f>'MANUAL A'!C33</f>
        <v>4.2. Eletrónico</v>
      </c>
      <c r="C5" s="103">
        <f>'MANUAL A'!AH33</f>
        <v>1</v>
      </c>
      <c r="D5" s="105">
        <f>C5/C$6</f>
        <v>3.4482758620689655E-2</v>
      </c>
      <c r="E5" s="103">
        <f>'MANUAL B'!AD33</f>
        <v>0</v>
      </c>
      <c r="F5" s="105">
        <f ca="1">E5/E$6</f>
        <v>0</v>
      </c>
      <c r="G5" s="103">
        <f>'MANUAL C'!AH33</f>
        <v>1</v>
      </c>
      <c r="H5" s="105">
        <f>G5/G$6</f>
        <v>4.7619047619047616E-2</v>
      </c>
      <c r="I5" s="103">
        <f>'MANUAL D'!AJ33</f>
        <v>2</v>
      </c>
      <c r="J5" s="105">
        <f>I5/I$6</f>
        <v>8.6956521739130432E-2</v>
      </c>
      <c r="K5" s="103">
        <f>'MANUAL E'!AH33</f>
        <v>0</v>
      </c>
      <c r="L5" s="105">
        <f>K5/K$6</f>
        <v>0</v>
      </c>
      <c r="M5" s="103">
        <f>'MANUAL F'!AI33</f>
        <v>2</v>
      </c>
      <c r="N5" s="105">
        <f>M5/M$6</f>
        <v>0.08</v>
      </c>
      <c r="O5" s="103">
        <f>'Manual G'!AK33</f>
        <v>0</v>
      </c>
      <c r="P5" s="105">
        <f>O5/O$6</f>
        <v>0</v>
      </c>
      <c r="Q5" s="103">
        <f>'Manual H'!AG33</f>
        <v>1</v>
      </c>
      <c r="R5" s="105">
        <f>Q5/Q$6</f>
        <v>4.3478260869565216E-2</v>
      </c>
      <c r="S5" s="103">
        <f>'Manual I'!AI33</f>
        <v>0</v>
      </c>
      <c r="T5" s="105">
        <f>S5/S$6</f>
        <v>0</v>
      </c>
      <c r="U5" s="103">
        <f>'Manual J'!BB33</f>
        <v>2</v>
      </c>
      <c r="V5" s="105">
        <f>U5/U$6</f>
        <v>4.0816326530612242E-2</v>
      </c>
      <c r="W5" s="103">
        <f>'Manual K'!AG33</f>
        <v>0</v>
      </c>
      <c r="X5" s="105">
        <f>W5/W$6</f>
        <v>0</v>
      </c>
      <c r="Y5" s="103">
        <f>'Manual L'!AH33</f>
        <v>0</v>
      </c>
      <c r="Z5" s="105">
        <f>Y5/Y$6</f>
        <v>0</v>
      </c>
      <c r="AB5" s="373" t="s">
        <v>109</v>
      </c>
      <c r="AC5" s="368">
        <f>C4</f>
        <v>28</v>
      </c>
      <c r="AD5" s="357">
        <f>AC5/AC$17</f>
        <v>9.1205211726384364E-2</v>
      </c>
      <c r="AP5" s="388" t="s">
        <v>110</v>
      </c>
      <c r="AQ5" s="380">
        <f t="shared" ref="AQ5:AQ15" si="0">AC6</f>
        <v>25</v>
      </c>
      <c r="AR5" s="383">
        <f>AQ5/AQ$16</f>
        <v>8.143322475570032E-2</v>
      </c>
      <c r="AS5" s="380">
        <f>E5</f>
        <v>0</v>
      </c>
      <c r="AT5" s="383">
        <f t="shared" ref="AT5:AT15" si="1">AS5/AS$16</f>
        <v>0</v>
      </c>
    </row>
    <row r="6" spans="1:51" ht="15.75" customHeight="1" thickBot="1" x14ac:dyDescent="0.3">
      <c r="A6" s="406"/>
      <c r="B6" s="411" t="s">
        <v>251</v>
      </c>
      <c r="C6" s="115">
        <f t="shared" ref="C6:Z6" ca="1" si="2">SUM(C4:C6)</f>
        <v>22</v>
      </c>
      <c r="D6" s="356">
        <f t="shared" ca="1" si="2"/>
        <v>1</v>
      </c>
      <c r="E6" s="115">
        <f t="shared" ca="1" si="2"/>
        <v>20</v>
      </c>
      <c r="F6" s="356">
        <f t="shared" ca="1" si="2"/>
        <v>1</v>
      </c>
      <c r="G6" s="115">
        <f t="shared" ca="1" si="2"/>
        <v>23</v>
      </c>
      <c r="H6" s="356">
        <f t="shared" ca="1" si="2"/>
        <v>1</v>
      </c>
      <c r="I6" s="115">
        <f t="shared" ca="1" si="2"/>
        <v>31</v>
      </c>
      <c r="J6" s="356">
        <f t="shared" ca="1" si="2"/>
        <v>1</v>
      </c>
      <c r="K6" s="115">
        <f t="shared" ca="1" si="2"/>
        <v>19</v>
      </c>
      <c r="L6" s="356">
        <f t="shared" ca="1" si="2"/>
        <v>1</v>
      </c>
      <c r="M6" s="115">
        <f t="shared" ca="1" si="2"/>
        <v>25</v>
      </c>
      <c r="N6" s="356">
        <f t="shared" ca="1" si="2"/>
        <v>1</v>
      </c>
      <c r="O6" s="115">
        <f t="shared" ca="1" si="2"/>
        <v>28</v>
      </c>
      <c r="P6" s="356">
        <f t="shared" ca="1" si="2"/>
        <v>1</v>
      </c>
      <c r="Q6" s="115">
        <f t="shared" ca="1" si="2"/>
        <v>21</v>
      </c>
      <c r="R6" s="356">
        <f t="shared" ca="1" si="2"/>
        <v>1</v>
      </c>
      <c r="S6" s="115">
        <f t="shared" ca="1" si="2"/>
        <v>20</v>
      </c>
      <c r="T6" s="356">
        <f t="shared" ca="1" si="2"/>
        <v>1</v>
      </c>
      <c r="U6" s="115">
        <f t="shared" ca="1" si="2"/>
        <v>38</v>
      </c>
      <c r="V6" s="356">
        <f t="shared" ca="1" si="2"/>
        <v>1</v>
      </c>
      <c r="W6" s="115">
        <f t="shared" ca="1" si="2"/>
        <v>28</v>
      </c>
      <c r="X6" s="356">
        <f t="shared" ca="1" si="2"/>
        <v>1</v>
      </c>
      <c r="Y6" s="115">
        <f t="shared" ca="1" si="2"/>
        <v>16</v>
      </c>
      <c r="Z6" s="356">
        <f t="shared" ca="1" si="2"/>
        <v>1</v>
      </c>
      <c r="AB6" s="374" t="s">
        <v>110</v>
      </c>
      <c r="AC6" s="369">
        <f>E4</f>
        <v>25</v>
      </c>
      <c r="AD6" s="357">
        <f t="shared" ref="AD6:AD16" si="3">AC6/AC$17</f>
        <v>8.143322475570032E-2</v>
      </c>
      <c r="AP6" s="388" t="s">
        <v>111</v>
      </c>
      <c r="AQ6" s="385">
        <f t="shared" si="0"/>
        <v>20</v>
      </c>
      <c r="AR6" s="383">
        <f t="shared" ref="AR6:AR15" si="4">AQ6/AQ$16</f>
        <v>6.5146579804560262E-2</v>
      </c>
      <c r="AS6" s="380">
        <f>G5</f>
        <v>1</v>
      </c>
      <c r="AT6" s="383">
        <f t="shared" si="1"/>
        <v>0.1111111111111111</v>
      </c>
    </row>
    <row r="7" spans="1:51" ht="15.75" customHeight="1" x14ac:dyDescent="0.25">
      <c r="A7" s="407"/>
      <c r="B7" s="300"/>
      <c r="C7" s="300"/>
      <c r="D7" s="300"/>
      <c r="E7" s="300"/>
      <c r="F7" s="300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0"/>
      <c r="S7" s="300"/>
      <c r="T7" s="300"/>
      <c r="U7" s="300"/>
      <c r="V7" s="300"/>
      <c r="W7" s="300"/>
      <c r="X7" s="300"/>
      <c r="Y7" s="300"/>
      <c r="Z7" s="300"/>
      <c r="AB7" s="374" t="s">
        <v>111</v>
      </c>
      <c r="AC7" s="369">
        <f>G4</f>
        <v>20</v>
      </c>
      <c r="AD7" s="357">
        <f t="shared" si="3"/>
        <v>6.5146579804560262E-2</v>
      </c>
      <c r="AP7" s="389" t="s">
        <v>112</v>
      </c>
      <c r="AQ7" s="385">
        <f t="shared" si="0"/>
        <v>21</v>
      </c>
      <c r="AR7" s="383">
        <f t="shared" si="4"/>
        <v>6.8403908794788276E-2</v>
      </c>
      <c r="AS7" s="380">
        <f>I5</f>
        <v>2</v>
      </c>
      <c r="AT7" s="383">
        <f t="shared" si="1"/>
        <v>0.22222222222222221</v>
      </c>
    </row>
    <row r="8" spans="1:51" ht="19.5" customHeight="1" x14ac:dyDescent="0.25">
      <c r="A8" s="407"/>
      <c r="B8" s="408"/>
      <c r="C8" s="300"/>
      <c r="D8" s="409"/>
      <c r="E8" s="300"/>
      <c r="F8" s="409"/>
      <c r="G8" s="300"/>
      <c r="H8" s="409"/>
      <c r="I8" s="300"/>
      <c r="J8" s="409"/>
      <c r="K8" s="300"/>
      <c r="L8" s="409"/>
      <c r="M8" s="300"/>
      <c r="N8" s="409"/>
      <c r="O8" s="300"/>
      <c r="P8" s="409"/>
      <c r="Q8" s="300"/>
      <c r="R8" s="409"/>
      <c r="S8" s="300"/>
      <c r="T8" s="409"/>
      <c r="U8" s="300"/>
      <c r="V8" s="409"/>
      <c r="W8" s="300"/>
      <c r="X8" s="409"/>
      <c r="Y8" s="300"/>
      <c r="Z8" s="409"/>
      <c r="AB8" s="375" t="s">
        <v>112</v>
      </c>
      <c r="AC8" s="370">
        <f>I4</f>
        <v>21</v>
      </c>
      <c r="AD8" s="357">
        <f t="shared" si="3"/>
        <v>6.8403908794788276E-2</v>
      </c>
      <c r="AP8" s="389" t="s">
        <v>113</v>
      </c>
      <c r="AQ8" s="385">
        <f t="shared" si="0"/>
        <v>20</v>
      </c>
      <c r="AR8" s="383">
        <f t="shared" si="4"/>
        <v>6.5146579804560262E-2</v>
      </c>
      <c r="AS8" s="380">
        <f>K5</f>
        <v>0</v>
      </c>
      <c r="AT8" s="383">
        <f t="shared" si="1"/>
        <v>0</v>
      </c>
    </row>
    <row r="9" spans="1:51" ht="19.5" customHeight="1" x14ac:dyDescent="0.25">
      <c r="A9" s="407"/>
      <c r="B9" s="408"/>
      <c r="C9" s="300"/>
      <c r="D9" s="409"/>
      <c r="E9" s="300"/>
      <c r="F9" s="409"/>
      <c r="G9" s="300"/>
      <c r="H9" s="409"/>
      <c r="I9" s="300"/>
      <c r="J9" s="409"/>
      <c r="K9" s="300"/>
      <c r="L9" s="409"/>
      <c r="M9" s="300"/>
      <c r="N9" s="409"/>
      <c r="O9" s="300"/>
      <c r="P9" s="409"/>
      <c r="Q9" s="300"/>
      <c r="R9" s="409"/>
      <c r="S9" s="300"/>
      <c r="T9" s="409"/>
      <c r="U9" s="300"/>
      <c r="V9" s="409"/>
      <c r="W9" s="300"/>
      <c r="X9" s="409"/>
      <c r="Y9" s="300"/>
      <c r="Z9" s="409"/>
      <c r="AB9" s="375" t="s">
        <v>113</v>
      </c>
      <c r="AC9" s="370">
        <f>K4</f>
        <v>20</v>
      </c>
      <c r="AD9" s="357">
        <f t="shared" si="3"/>
        <v>6.5146579804560262E-2</v>
      </c>
      <c r="AP9" s="389" t="s">
        <v>114</v>
      </c>
      <c r="AQ9" s="385">
        <f t="shared" si="0"/>
        <v>23</v>
      </c>
      <c r="AR9" s="383">
        <f t="shared" si="4"/>
        <v>7.4918566775244305E-2</v>
      </c>
      <c r="AS9" s="380">
        <f>M5</f>
        <v>2</v>
      </c>
      <c r="AT9" s="383">
        <f t="shared" si="1"/>
        <v>0.22222222222222221</v>
      </c>
    </row>
    <row r="10" spans="1:51" x14ac:dyDescent="0.25">
      <c r="A10" s="410"/>
      <c r="B10" s="410"/>
      <c r="C10" s="300"/>
      <c r="D10" s="409"/>
      <c r="E10" s="300"/>
      <c r="F10" s="409"/>
      <c r="G10" s="300"/>
      <c r="H10" s="409"/>
      <c r="I10" s="300"/>
      <c r="J10" s="409"/>
      <c r="K10" s="300"/>
      <c r="L10" s="409"/>
      <c r="M10" s="300"/>
      <c r="N10" s="409"/>
      <c r="O10" s="300"/>
      <c r="P10" s="409"/>
      <c r="Q10" s="300"/>
      <c r="R10" s="409"/>
      <c r="S10" s="300"/>
      <c r="T10" s="409"/>
      <c r="U10" s="300"/>
      <c r="V10" s="409"/>
      <c r="W10" s="300"/>
      <c r="X10" s="409"/>
      <c r="Y10" s="300"/>
      <c r="Z10" s="409"/>
      <c r="AB10" s="375" t="s">
        <v>114</v>
      </c>
      <c r="AC10" s="370">
        <f>M4</f>
        <v>23</v>
      </c>
      <c r="AD10" s="357">
        <f t="shared" si="3"/>
        <v>7.4918566775244305E-2</v>
      </c>
      <c r="AP10" s="389" t="s">
        <v>176</v>
      </c>
      <c r="AQ10" s="385">
        <f t="shared" si="0"/>
        <v>32</v>
      </c>
      <c r="AR10" s="383">
        <f t="shared" si="4"/>
        <v>0.10423452768729642</v>
      </c>
      <c r="AS10" s="380">
        <f>O5</f>
        <v>0</v>
      </c>
      <c r="AT10" s="383">
        <f t="shared" si="1"/>
        <v>0</v>
      </c>
      <c r="AX10" s="398"/>
    </row>
    <row r="11" spans="1:51" x14ac:dyDescent="0.25">
      <c r="AB11" s="375" t="s">
        <v>176</v>
      </c>
      <c r="AC11" s="370">
        <f>O4</f>
        <v>32</v>
      </c>
      <c r="AD11" s="357">
        <f t="shared" si="3"/>
        <v>0.10423452768729642</v>
      </c>
      <c r="AP11" s="389" t="s">
        <v>177</v>
      </c>
      <c r="AQ11" s="385">
        <f t="shared" si="0"/>
        <v>22</v>
      </c>
      <c r="AR11" s="383">
        <f t="shared" si="4"/>
        <v>7.1661237785016291E-2</v>
      </c>
      <c r="AS11" s="380">
        <f>Q5</f>
        <v>1</v>
      </c>
      <c r="AT11" s="383">
        <f t="shared" si="1"/>
        <v>0.1111111111111111</v>
      </c>
    </row>
    <row r="12" spans="1:51" x14ac:dyDescent="0.25">
      <c r="AB12" s="375" t="s">
        <v>177</v>
      </c>
      <c r="AC12" s="370">
        <f>Q4</f>
        <v>22</v>
      </c>
      <c r="AD12" s="357">
        <f t="shared" si="3"/>
        <v>7.1661237785016291E-2</v>
      </c>
      <c r="AP12" s="389" t="s">
        <v>178</v>
      </c>
      <c r="AQ12" s="385">
        <f t="shared" si="0"/>
        <v>23</v>
      </c>
      <c r="AR12" s="383">
        <f t="shared" si="4"/>
        <v>7.4918566775244305E-2</v>
      </c>
      <c r="AS12" s="380">
        <f>S5</f>
        <v>0</v>
      </c>
      <c r="AT12" s="383">
        <f t="shared" si="1"/>
        <v>0</v>
      </c>
    </row>
    <row r="13" spans="1:51" ht="15.75" customHeight="1" x14ac:dyDescent="0.25">
      <c r="B13" s="300"/>
      <c r="C13" s="413"/>
      <c r="D13" s="413"/>
      <c r="E13" s="413"/>
      <c r="F13" s="413"/>
      <c r="G13" s="413"/>
      <c r="H13" s="413"/>
      <c r="I13" s="413"/>
      <c r="J13" s="413"/>
      <c r="K13" s="413"/>
      <c r="L13" s="413"/>
      <c r="M13" s="413"/>
      <c r="N13" s="413"/>
      <c r="O13" s="413"/>
      <c r="P13" s="413"/>
      <c r="Q13" s="413"/>
      <c r="R13" s="413"/>
      <c r="S13" s="413"/>
      <c r="T13" s="413"/>
      <c r="U13" s="413"/>
      <c r="V13" s="413"/>
      <c r="W13" s="413"/>
      <c r="X13" s="413"/>
      <c r="Y13" s="413"/>
      <c r="Z13" s="413"/>
      <c r="AB13" s="375" t="s">
        <v>178</v>
      </c>
      <c r="AC13" s="370">
        <f>S4</f>
        <v>23</v>
      </c>
      <c r="AD13" s="357">
        <f t="shared" si="3"/>
        <v>7.4918566775244305E-2</v>
      </c>
      <c r="AP13" s="389" t="s">
        <v>179</v>
      </c>
      <c r="AQ13" s="385">
        <f t="shared" si="0"/>
        <v>47</v>
      </c>
      <c r="AR13" s="383">
        <f t="shared" si="4"/>
        <v>0.15309446254071662</v>
      </c>
      <c r="AS13" s="380">
        <f>U5</f>
        <v>2</v>
      </c>
      <c r="AT13" s="383">
        <f t="shared" si="1"/>
        <v>0.22222222222222221</v>
      </c>
    </row>
    <row r="14" spans="1:51" ht="15.75" customHeight="1" x14ac:dyDescent="0.25">
      <c r="B14" s="300"/>
      <c r="C14" s="414"/>
      <c r="D14" s="414"/>
      <c r="E14" s="414"/>
      <c r="F14" s="414"/>
      <c r="G14" s="414"/>
      <c r="H14" s="414"/>
      <c r="I14" s="414"/>
      <c r="J14" s="414"/>
      <c r="K14" s="414"/>
      <c r="L14" s="414"/>
      <c r="M14" s="414"/>
      <c r="N14" s="414"/>
      <c r="O14" s="414"/>
      <c r="P14" s="414"/>
      <c r="Q14" s="414"/>
      <c r="R14" s="414"/>
      <c r="S14" s="414"/>
      <c r="T14" s="414"/>
      <c r="U14" s="414"/>
      <c r="V14" s="414"/>
      <c r="W14" s="414"/>
      <c r="X14" s="414"/>
      <c r="Y14" s="414"/>
      <c r="Z14" s="414"/>
      <c r="AB14" s="375" t="s">
        <v>179</v>
      </c>
      <c r="AC14" s="370">
        <f>U4</f>
        <v>47</v>
      </c>
      <c r="AD14" s="357">
        <f t="shared" si="3"/>
        <v>0.15309446254071662</v>
      </c>
      <c r="AP14" s="389" t="s">
        <v>194</v>
      </c>
      <c r="AQ14" s="385">
        <f t="shared" si="0"/>
        <v>28</v>
      </c>
      <c r="AR14" s="383">
        <f t="shared" si="4"/>
        <v>9.1205211726384364E-2</v>
      </c>
      <c r="AS14" s="380">
        <f>W5</f>
        <v>0</v>
      </c>
      <c r="AT14" s="383">
        <f t="shared" si="1"/>
        <v>0</v>
      </c>
    </row>
    <row r="15" spans="1:51" ht="15.75" customHeight="1" thickBot="1" x14ac:dyDescent="0.3">
      <c r="B15" s="300"/>
      <c r="C15" s="412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B15" s="375" t="s">
        <v>194</v>
      </c>
      <c r="AC15" s="370">
        <f>W4</f>
        <v>28</v>
      </c>
      <c r="AD15" s="357">
        <f t="shared" si="3"/>
        <v>9.1205211726384364E-2</v>
      </c>
      <c r="AP15" s="390" t="s">
        <v>180</v>
      </c>
      <c r="AQ15" s="386">
        <f t="shared" si="0"/>
        <v>18</v>
      </c>
      <c r="AR15" s="384">
        <f t="shared" si="4"/>
        <v>5.8631921824104233E-2</v>
      </c>
      <c r="AS15" s="381">
        <f>Y5</f>
        <v>0</v>
      </c>
      <c r="AT15" s="384">
        <f t="shared" si="1"/>
        <v>0</v>
      </c>
    </row>
    <row r="16" spans="1:51" ht="15.75" thickBot="1" x14ac:dyDescent="0.3">
      <c r="B16" s="300"/>
      <c r="C16" s="300"/>
      <c r="D16" s="409"/>
      <c r="E16" s="300"/>
      <c r="F16" s="409"/>
      <c r="G16" s="300"/>
      <c r="H16" s="409"/>
      <c r="I16" s="300"/>
      <c r="J16" s="409"/>
      <c r="K16" s="300"/>
      <c r="L16" s="409"/>
      <c r="M16" s="300"/>
      <c r="N16" s="409"/>
      <c r="O16" s="300"/>
      <c r="P16" s="409"/>
      <c r="Q16" s="300"/>
      <c r="R16" s="409"/>
      <c r="S16" s="300"/>
      <c r="T16" s="409"/>
      <c r="U16" s="300"/>
      <c r="V16" s="409"/>
      <c r="W16" s="300"/>
      <c r="X16" s="409"/>
      <c r="Y16" s="300"/>
      <c r="Z16" s="409"/>
      <c r="AB16" s="376" t="s">
        <v>180</v>
      </c>
      <c r="AC16" s="371">
        <f>Y4</f>
        <v>18</v>
      </c>
      <c r="AD16" s="372">
        <f t="shared" si="3"/>
        <v>5.8631921824104233E-2</v>
      </c>
      <c r="AP16" s="393" t="s">
        <v>118</v>
      </c>
      <c r="AQ16" s="394">
        <f>SUM(AQ4:AQ15)</f>
        <v>307</v>
      </c>
      <c r="AR16" s="395">
        <f>SUM(AR4:AR15)</f>
        <v>1.0000000000000002</v>
      </c>
      <c r="AS16" s="396">
        <f>SUM(AS4:AS15)</f>
        <v>9</v>
      </c>
      <c r="AT16" s="395">
        <f>SUM(AT4:AT15)</f>
        <v>0.99999999999999989</v>
      </c>
    </row>
    <row r="17" spans="2:30" ht="15.75" thickBot="1" x14ac:dyDescent="0.3">
      <c r="B17" s="300"/>
      <c r="C17" s="300"/>
      <c r="D17" s="409"/>
      <c r="E17" s="300"/>
      <c r="F17" s="409"/>
      <c r="G17" s="300"/>
      <c r="H17" s="409"/>
      <c r="I17" s="300"/>
      <c r="J17" s="409"/>
      <c r="K17" s="300"/>
      <c r="L17" s="409"/>
      <c r="M17" s="300"/>
      <c r="N17" s="409"/>
      <c r="O17" s="300"/>
      <c r="P17" s="409"/>
      <c r="Q17" s="300"/>
      <c r="R17" s="409"/>
      <c r="S17" s="300"/>
      <c r="T17" s="409"/>
      <c r="U17" s="300"/>
      <c r="V17" s="409"/>
      <c r="W17" s="300"/>
      <c r="X17" s="409"/>
      <c r="Y17" s="300"/>
      <c r="Z17" s="409"/>
      <c r="AB17" s="377" t="s">
        <v>118</v>
      </c>
      <c r="AC17" s="379">
        <f>SUM(AC5:AC16)</f>
        <v>307</v>
      </c>
      <c r="AD17" s="378">
        <f>SUM(AD5:AD16)</f>
        <v>1.0000000000000002</v>
      </c>
    </row>
    <row r="18" spans="2:30" x14ac:dyDescent="0.25">
      <c r="B18" s="300"/>
      <c r="C18" s="300"/>
      <c r="D18" s="409"/>
      <c r="E18" s="300"/>
      <c r="F18" s="409"/>
      <c r="G18" s="300"/>
      <c r="H18" s="409"/>
      <c r="I18" s="300"/>
      <c r="J18" s="409"/>
      <c r="K18" s="300"/>
      <c r="L18" s="409"/>
      <c r="M18" s="300"/>
      <c r="N18" s="409"/>
      <c r="O18" s="300"/>
      <c r="P18" s="409"/>
      <c r="Q18" s="300"/>
      <c r="R18" s="409"/>
      <c r="S18" s="300"/>
      <c r="T18" s="409"/>
      <c r="U18" s="300"/>
      <c r="V18" s="409"/>
      <c r="W18" s="300"/>
      <c r="X18" s="409"/>
      <c r="Y18" s="300"/>
      <c r="Z18" s="409"/>
    </row>
    <row r="20" spans="2:30" ht="15" customHeight="1" x14ac:dyDescent="0.25"/>
  </sheetData>
  <mergeCells count="21">
    <mergeCell ref="C2:D2"/>
    <mergeCell ref="E2:F2"/>
    <mergeCell ref="G2:H2"/>
    <mergeCell ref="I2:J2"/>
    <mergeCell ref="K2:L2"/>
    <mergeCell ref="AB2:AD3"/>
    <mergeCell ref="AV2:AW2"/>
    <mergeCell ref="B1:B3"/>
    <mergeCell ref="AQ2:AR2"/>
    <mergeCell ref="AS2:AT2"/>
    <mergeCell ref="O2:P2"/>
    <mergeCell ref="Q2:R2"/>
    <mergeCell ref="S2:T2"/>
    <mergeCell ref="U2:V2"/>
    <mergeCell ref="W2:X2"/>
    <mergeCell ref="Y2:Z2"/>
    <mergeCell ref="C1:Z1"/>
    <mergeCell ref="AB1:AD1"/>
    <mergeCell ref="AP1:AP3"/>
    <mergeCell ref="AQ1:AT1"/>
    <mergeCell ref="M2:N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33"/>
  </sheetPr>
  <dimension ref="A1:AY20"/>
  <sheetViews>
    <sheetView topLeftCell="AA1" zoomScale="90" zoomScaleNormal="90" workbookViewId="0">
      <selection activeCell="N12" sqref="N12"/>
    </sheetView>
  </sheetViews>
  <sheetFormatPr defaultRowHeight="15" x14ac:dyDescent="0.25"/>
  <cols>
    <col min="1" max="1" width="5.28515625" customWidth="1"/>
    <col min="2" max="2" width="29.140625" customWidth="1"/>
    <col min="3" max="3" width="5.28515625" customWidth="1"/>
    <col min="4" max="4" width="6.42578125" customWidth="1"/>
    <col min="5" max="5" width="5.28515625" customWidth="1"/>
    <col min="6" max="6" width="6.140625" customWidth="1"/>
    <col min="7" max="7" width="5.28515625" customWidth="1"/>
    <col min="8" max="8" width="6.28515625" customWidth="1"/>
    <col min="9" max="9" width="5.28515625" customWidth="1"/>
    <col min="10" max="10" width="7.140625" customWidth="1"/>
    <col min="11" max="11" width="5.28515625" customWidth="1"/>
    <col min="12" max="12" width="6.28515625" customWidth="1"/>
    <col min="13" max="13" width="5.28515625" customWidth="1"/>
    <col min="14" max="14" width="5.7109375" customWidth="1"/>
    <col min="15" max="15" width="5.28515625" customWidth="1"/>
    <col min="16" max="16" width="5.7109375" customWidth="1"/>
    <col min="17" max="17" width="5.28515625" customWidth="1"/>
    <col min="18" max="18" width="6.28515625" customWidth="1"/>
    <col min="19" max="19" width="5.28515625" customWidth="1"/>
    <col min="20" max="20" width="6.28515625" customWidth="1"/>
    <col min="21" max="21" width="5.28515625" customWidth="1"/>
    <col min="22" max="22" width="5.7109375" customWidth="1"/>
    <col min="23" max="23" width="5.28515625" customWidth="1"/>
    <col min="24" max="24" width="6.5703125" customWidth="1"/>
    <col min="25" max="25" width="5.28515625" customWidth="1"/>
    <col min="26" max="26" width="6.140625" customWidth="1"/>
    <col min="30" max="30" width="10.5703125" customWidth="1"/>
    <col min="42" max="42" width="10" customWidth="1"/>
    <col min="43" max="43" width="11.28515625" customWidth="1"/>
    <col min="44" max="44" width="10.85546875" customWidth="1"/>
    <col min="45" max="45" width="10.5703125" customWidth="1"/>
    <col min="46" max="46" width="9.7109375" customWidth="1"/>
    <col min="48" max="48" width="51" customWidth="1"/>
    <col min="49" max="49" width="7.140625" customWidth="1"/>
    <col min="50" max="50" width="20.7109375" customWidth="1"/>
  </cols>
  <sheetData>
    <row r="1" spans="1:51" ht="41.25" customHeight="1" thickBot="1" x14ac:dyDescent="0.3">
      <c r="B1" s="1019" t="s">
        <v>511</v>
      </c>
      <c r="C1" s="935" t="s">
        <v>108</v>
      </c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7"/>
      <c r="AB1" s="1022"/>
      <c r="AC1" s="1022"/>
      <c r="AD1" s="1022"/>
      <c r="AE1" s="1"/>
      <c r="AF1" s="1"/>
      <c r="AG1" s="1"/>
      <c r="AP1" s="977" t="s">
        <v>108</v>
      </c>
      <c r="AQ1" s="1017" t="str">
        <f>AB2</f>
        <v>Distribuição dos resultados entre os manuais quanto ao meios de difusão de texto</v>
      </c>
      <c r="AR1" s="1023"/>
      <c r="AS1" s="1023"/>
      <c r="AT1" s="1018"/>
    </row>
    <row r="2" spans="1:51" ht="48.75" customHeight="1" thickBot="1" x14ac:dyDescent="0.3">
      <c r="B2" s="1020"/>
      <c r="C2" s="1024" t="s">
        <v>109</v>
      </c>
      <c r="D2" s="1025"/>
      <c r="E2" s="1024" t="s">
        <v>110</v>
      </c>
      <c r="F2" s="1025"/>
      <c r="G2" s="1024" t="s">
        <v>111</v>
      </c>
      <c r="H2" s="1025"/>
      <c r="I2" s="1024" t="s">
        <v>112</v>
      </c>
      <c r="J2" s="1025"/>
      <c r="K2" s="1024" t="s">
        <v>113</v>
      </c>
      <c r="L2" s="1025"/>
      <c r="M2" s="1024" t="s">
        <v>114</v>
      </c>
      <c r="N2" s="1025"/>
      <c r="O2" s="1024" t="s">
        <v>176</v>
      </c>
      <c r="P2" s="1025"/>
      <c r="Q2" s="1024" t="s">
        <v>177</v>
      </c>
      <c r="R2" s="1025"/>
      <c r="S2" s="1024" t="s">
        <v>178</v>
      </c>
      <c r="T2" s="1025"/>
      <c r="U2" s="1024" t="s">
        <v>179</v>
      </c>
      <c r="V2" s="1025"/>
      <c r="W2" s="1024" t="s">
        <v>194</v>
      </c>
      <c r="X2" s="1025"/>
      <c r="Y2" s="1024" t="s">
        <v>180</v>
      </c>
      <c r="Z2" s="1025"/>
      <c r="AB2" s="1026" t="str">
        <f>B1</f>
        <v>Distribuição dos resultados entre os manuais quanto ao meios de difusão de texto</v>
      </c>
      <c r="AC2" s="1027"/>
      <c r="AD2" s="1028"/>
      <c r="AP2" s="1005"/>
      <c r="AQ2" s="999" t="str">
        <f>B4</f>
        <v xml:space="preserve">5.1.  Jornal; revista/boletim; coletânea da turma cartaz… </v>
      </c>
      <c r="AR2" s="1000"/>
      <c r="AS2" s="1004" t="str">
        <f>B5</f>
        <v>5.2. Internet (página da escola, sítios da internet, blogues), telemóvel (SMS)</v>
      </c>
      <c r="AT2" s="1000"/>
      <c r="AV2" s="1017" t="str">
        <f>AQ1</f>
        <v>Distribuição dos resultados entre os manuais quanto ao meios de difusão de texto</v>
      </c>
      <c r="AW2" s="1018"/>
    </row>
    <row r="3" spans="1:51" ht="18" customHeight="1" thickBot="1" x14ac:dyDescent="0.3">
      <c r="B3" s="1021"/>
      <c r="C3" s="342" t="s">
        <v>117</v>
      </c>
      <c r="D3" s="314" t="s">
        <v>115</v>
      </c>
      <c r="E3" s="345" t="s">
        <v>117</v>
      </c>
      <c r="F3" s="314" t="s">
        <v>115</v>
      </c>
      <c r="G3" s="147" t="s">
        <v>117</v>
      </c>
      <c r="H3" s="343" t="s">
        <v>115</v>
      </c>
      <c r="I3" s="147" t="s">
        <v>117</v>
      </c>
      <c r="J3" s="314" t="s">
        <v>115</v>
      </c>
      <c r="K3" s="147" t="s">
        <v>117</v>
      </c>
      <c r="L3" s="314" t="s">
        <v>115</v>
      </c>
      <c r="M3" s="147" t="s">
        <v>117</v>
      </c>
      <c r="N3" s="314" t="s">
        <v>115</v>
      </c>
      <c r="O3" s="147" t="s">
        <v>117</v>
      </c>
      <c r="P3" s="314" t="s">
        <v>115</v>
      </c>
      <c r="Q3" s="147" t="s">
        <v>117</v>
      </c>
      <c r="R3" s="314" t="s">
        <v>115</v>
      </c>
      <c r="S3" s="147" t="s">
        <v>117</v>
      </c>
      <c r="T3" s="314" t="s">
        <v>115</v>
      </c>
      <c r="U3" s="147" t="s">
        <v>117</v>
      </c>
      <c r="V3" s="314" t="s">
        <v>115</v>
      </c>
      <c r="W3" s="147" t="s">
        <v>117</v>
      </c>
      <c r="X3" s="314" t="s">
        <v>115</v>
      </c>
      <c r="Y3" s="147" t="s">
        <v>117</v>
      </c>
      <c r="Z3" s="314" t="s">
        <v>115</v>
      </c>
      <c r="AB3" s="1029"/>
      <c r="AC3" s="1030"/>
      <c r="AD3" s="1031"/>
      <c r="AP3" s="1006"/>
      <c r="AQ3" s="402" t="s">
        <v>117</v>
      </c>
      <c r="AR3" s="403" t="s">
        <v>115</v>
      </c>
      <c r="AS3" s="404" t="s">
        <v>117</v>
      </c>
      <c r="AT3" s="403" t="s">
        <v>115</v>
      </c>
      <c r="AV3" s="417" t="str">
        <f>AQ2</f>
        <v xml:space="preserve">5.1.  Jornal; revista/boletim; coletânea da turma cartaz… </v>
      </c>
      <c r="AW3" s="418">
        <f>AQ16</f>
        <v>9</v>
      </c>
      <c r="AY3" s="397"/>
    </row>
    <row r="4" spans="1:51" ht="29.25" customHeight="1" thickBot="1" x14ac:dyDescent="0.3">
      <c r="B4" s="6" t="str">
        <f>'MANUAL A'!C34</f>
        <v xml:space="preserve">5.1.  Jornal; revista/boletim; coletânea da turma cartaz… </v>
      </c>
      <c r="C4" s="303">
        <f>'MANUAL A'!AH34</f>
        <v>1</v>
      </c>
      <c r="D4" s="355">
        <f>C4/C$6</f>
        <v>0.25</v>
      </c>
      <c r="E4" s="303">
        <f>'MANUAL B'!AD34</f>
        <v>2</v>
      </c>
      <c r="F4" s="583">
        <f>E4/E$6</f>
        <v>1</v>
      </c>
      <c r="G4" s="303">
        <f>'MANUAL C'!AH34</f>
        <v>3</v>
      </c>
      <c r="H4" s="355">
        <f>G4/G$6</f>
        <v>0.75</v>
      </c>
      <c r="I4" s="303">
        <f>'MANUAL D'!AJ34</f>
        <v>0</v>
      </c>
      <c r="J4" s="355">
        <f>I4/I$6</f>
        <v>0</v>
      </c>
      <c r="K4" s="303">
        <f>'MANUAL E'!AH34</f>
        <v>0</v>
      </c>
      <c r="L4" s="355">
        <v>0</v>
      </c>
      <c r="M4" s="303">
        <f>'MANUAL F'!AI34</f>
        <v>1</v>
      </c>
      <c r="N4" s="355">
        <f>M4/M$6</f>
        <v>1</v>
      </c>
      <c r="O4" s="303">
        <f>'Manual G'!AK34</f>
        <v>1</v>
      </c>
      <c r="P4" s="355">
        <f>O4/O$6</f>
        <v>1</v>
      </c>
      <c r="Q4" s="303">
        <f>'Manual H'!AG34</f>
        <v>0</v>
      </c>
      <c r="R4" s="355">
        <v>0</v>
      </c>
      <c r="S4" s="303">
        <f>'Manual I'!AI34</f>
        <v>0</v>
      </c>
      <c r="T4" s="355">
        <v>0</v>
      </c>
      <c r="U4" s="303">
        <f>'Manual J'!BB34</f>
        <v>1</v>
      </c>
      <c r="V4" s="355">
        <f>U4/U$6</f>
        <v>0.33333333333333331</v>
      </c>
      <c r="W4" s="303">
        <f>'Manual K'!AG34</f>
        <v>0</v>
      </c>
      <c r="X4" s="355">
        <v>0</v>
      </c>
      <c r="Y4" s="303">
        <f>'Manual L'!AH34</f>
        <v>0</v>
      </c>
      <c r="Z4" s="355">
        <v>0</v>
      </c>
      <c r="AB4" s="358" t="s">
        <v>108</v>
      </c>
      <c r="AC4" s="532" t="s">
        <v>117</v>
      </c>
      <c r="AD4" s="359" t="s">
        <v>115</v>
      </c>
      <c r="AP4" s="387" t="s">
        <v>109</v>
      </c>
      <c r="AQ4" s="586">
        <f>AC5</f>
        <v>1</v>
      </c>
      <c r="AR4" s="592">
        <f>AQ4/AQ$16</f>
        <v>0.1111111111111111</v>
      </c>
      <c r="AS4" s="587">
        <f>C5</f>
        <v>3</v>
      </c>
      <c r="AT4" s="592">
        <f>AS4/AS$16</f>
        <v>0.42857142857142855</v>
      </c>
      <c r="AV4" s="416" t="str">
        <f>AS2</f>
        <v>5.2. Internet (página da escola, sítios da internet, blogues), telemóvel (SMS)</v>
      </c>
      <c r="AW4" s="415">
        <f>AS16</f>
        <v>7</v>
      </c>
    </row>
    <row r="5" spans="1:51" ht="24.75" customHeight="1" thickBot="1" x14ac:dyDescent="0.3">
      <c r="B5" s="6" t="str">
        <f>'MANUAL A'!C35</f>
        <v>5.2. Internet (página da escola, sítios da internet, blogues), telemóvel (SMS)</v>
      </c>
      <c r="C5" s="103">
        <f>'MANUAL A'!AH35</f>
        <v>3</v>
      </c>
      <c r="D5" s="105">
        <f>C5/C$6</f>
        <v>0.75</v>
      </c>
      <c r="E5" s="103">
        <f>'MANUAL B'!AD35</f>
        <v>0</v>
      </c>
      <c r="F5" s="105">
        <f>E5/E$6</f>
        <v>0</v>
      </c>
      <c r="G5" s="103">
        <f>'MANUAL C'!AH35</f>
        <v>1</v>
      </c>
      <c r="H5" s="105">
        <f>G5/G$6</f>
        <v>0.25</v>
      </c>
      <c r="I5" s="103">
        <f>'MANUAL D'!AJ35</f>
        <v>1</v>
      </c>
      <c r="J5" s="105">
        <f>I5/I$6</f>
        <v>1</v>
      </c>
      <c r="K5" s="103">
        <f>'MANUAL E'!AH35</f>
        <v>0</v>
      </c>
      <c r="L5" s="105">
        <v>0</v>
      </c>
      <c r="M5" s="103">
        <f>'MANUAL F'!AI35</f>
        <v>0</v>
      </c>
      <c r="N5" s="105">
        <f>M5/M$6</f>
        <v>0</v>
      </c>
      <c r="O5" s="103">
        <f>'Manual G'!AK35</f>
        <v>0</v>
      </c>
      <c r="P5" s="105">
        <f>O5/O$6</f>
        <v>0</v>
      </c>
      <c r="Q5" s="103">
        <f>'Manual H'!AG35</f>
        <v>0</v>
      </c>
      <c r="R5" s="105">
        <v>0</v>
      </c>
      <c r="S5" s="103">
        <f>'Manual I'!AI35</f>
        <v>0</v>
      </c>
      <c r="T5" s="105">
        <v>0</v>
      </c>
      <c r="U5" s="103">
        <f>'Manual J'!BB35</f>
        <v>2</v>
      </c>
      <c r="V5" s="105">
        <f>U5/U$6</f>
        <v>0.66666666666666663</v>
      </c>
      <c r="W5" s="103">
        <f>'Manual K'!AG35</f>
        <v>0</v>
      </c>
      <c r="X5" s="105">
        <v>0</v>
      </c>
      <c r="Y5" s="103">
        <f>'Manual L'!AH35</f>
        <v>0</v>
      </c>
      <c r="Z5" s="105">
        <v>0</v>
      </c>
      <c r="AB5" s="373" t="s">
        <v>109</v>
      </c>
      <c r="AC5" s="368">
        <f>C4</f>
        <v>1</v>
      </c>
      <c r="AD5" s="357">
        <f>AC5/AC$17</f>
        <v>0.1111111111111111</v>
      </c>
      <c r="AP5" s="388" t="s">
        <v>110</v>
      </c>
      <c r="AQ5" s="588">
        <f t="shared" ref="AQ5:AQ15" si="0">AC6</f>
        <v>2</v>
      </c>
      <c r="AR5" s="593">
        <f>AQ5/AQ$16</f>
        <v>0.22222222222222221</v>
      </c>
      <c r="AS5" s="588">
        <f>E5</f>
        <v>0</v>
      </c>
      <c r="AT5" s="593">
        <f t="shared" ref="AT5:AT15" si="1">AS5/AS$16</f>
        <v>0</v>
      </c>
    </row>
    <row r="6" spans="1:51" ht="15.75" customHeight="1" thickBot="1" x14ac:dyDescent="0.3">
      <c r="A6" s="406"/>
      <c r="B6" s="411" t="s">
        <v>251</v>
      </c>
      <c r="C6" s="584">
        <f>SUM(C4:C5)</f>
        <v>4</v>
      </c>
      <c r="D6" s="585">
        <f>SUM(D4:D5)</f>
        <v>1</v>
      </c>
      <c r="E6" s="584">
        <f t="shared" ref="E6:Z6" si="2">SUM(E4:E5)</f>
        <v>2</v>
      </c>
      <c r="F6" s="585">
        <f t="shared" si="2"/>
        <v>1</v>
      </c>
      <c r="G6" s="584">
        <f t="shared" si="2"/>
        <v>4</v>
      </c>
      <c r="H6" s="585">
        <f t="shared" si="2"/>
        <v>1</v>
      </c>
      <c r="I6" s="584">
        <f t="shared" si="2"/>
        <v>1</v>
      </c>
      <c r="J6" s="585">
        <f t="shared" si="2"/>
        <v>1</v>
      </c>
      <c r="K6" s="584">
        <f t="shared" si="2"/>
        <v>0</v>
      </c>
      <c r="L6" s="585">
        <f t="shared" si="2"/>
        <v>0</v>
      </c>
      <c r="M6" s="584">
        <f t="shared" si="2"/>
        <v>1</v>
      </c>
      <c r="N6" s="585">
        <f t="shared" si="2"/>
        <v>1</v>
      </c>
      <c r="O6" s="584">
        <f t="shared" si="2"/>
        <v>1</v>
      </c>
      <c r="P6" s="585">
        <f t="shared" si="2"/>
        <v>1</v>
      </c>
      <c r="Q6" s="584">
        <f t="shared" si="2"/>
        <v>0</v>
      </c>
      <c r="R6" s="585">
        <f t="shared" si="2"/>
        <v>0</v>
      </c>
      <c r="S6" s="584">
        <f t="shared" si="2"/>
        <v>0</v>
      </c>
      <c r="T6" s="585">
        <f t="shared" si="2"/>
        <v>0</v>
      </c>
      <c r="U6" s="584">
        <f t="shared" si="2"/>
        <v>3</v>
      </c>
      <c r="V6" s="585">
        <f t="shared" si="2"/>
        <v>1</v>
      </c>
      <c r="W6" s="584">
        <f t="shared" si="2"/>
        <v>0</v>
      </c>
      <c r="X6" s="585">
        <f t="shared" si="2"/>
        <v>0</v>
      </c>
      <c r="Y6" s="584">
        <f t="shared" si="2"/>
        <v>0</v>
      </c>
      <c r="Z6" s="585">
        <f t="shared" si="2"/>
        <v>0</v>
      </c>
      <c r="AB6" s="374" t="s">
        <v>110</v>
      </c>
      <c r="AC6" s="369">
        <f>E4</f>
        <v>2</v>
      </c>
      <c r="AD6" s="357">
        <f t="shared" ref="AD6:AD16" si="3">AC6/AC$17</f>
        <v>0.22222222222222221</v>
      </c>
      <c r="AP6" s="388" t="s">
        <v>111</v>
      </c>
      <c r="AQ6" s="589">
        <f t="shared" si="0"/>
        <v>3</v>
      </c>
      <c r="AR6" s="593">
        <f t="shared" ref="AR6:AR15" si="4">AQ6/AQ$16</f>
        <v>0.33333333333333331</v>
      </c>
      <c r="AS6" s="588">
        <f>G5</f>
        <v>1</v>
      </c>
      <c r="AT6" s="593">
        <f t="shared" si="1"/>
        <v>0.14285714285714285</v>
      </c>
    </row>
    <row r="7" spans="1:51" ht="15.75" customHeight="1" x14ac:dyDescent="0.25">
      <c r="A7" s="407"/>
      <c r="B7" s="300"/>
      <c r="C7" s="300"/>
      <c r="D7" s="300"/>
      <c r="E7" s="300"/>
      <c r="F7" s="300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0"/>
      <c r="S7" s="300"/>
      <c r="T7" s="300"/>
      <c r="U7" s="300"/>
      <c r="V7" s="300"/>
      <c r="W7" s="300"/>
      <c r="X7" s="300"/>
      <c r="Y7" s="300"/>
      <c r="Z7" s="300"/>
      <c r="AB7" s="374" t="s">
        <v>111</v>
      </c>
      <c r="AC7" s="369">
        <f>G4</f>
        <v>3</v>
      </c>
      <c r="AD7" s="357">
        <f t="shared" si="3"/>
        <v>0.33333333333333331</v>
      </c>
      <c r="AP7" s="389" t="s">
        <v>112</v>
      </c>
      <c r="AQ7" s="589">
        <f t="shared" si="0"/>
        <v>0</v>
      </c>
      <c r="AR7" s="593">
        <f t="shared" si="4"/>
        <v>0</v>
      </c>
      <c r="AS7" s="588">
        <f>I5</f>
        <v>1</v>
      </c>
      <c r="AT7" s="593">
        <f t="shared" si="1"/>
        <v>0.14285714285714285</v>
      </c>
    </row>
    <row r="8" spans="1:51" ht="19.5" customHeight="1" x14ac:dyDescent="0.25">
      <c r="A8" s="407"/>
      <c r="B8" s="408"/>
      <c r="C8" s="300"/>
      <c r="D8" s="409"/>
      <c r="E8" s="300"/>
      <c r="F8" s="409"/>
      <c r="G8" s="300"/>
      <c r="H8" s="409"/>
      <c r="I8" s="300"/>
      <c r="J8" s="409"/>
      <c r="K8" s="300"/>
      <c r="L8" s="409"/>
      <c r="M8" s="300"/>
      <c r="N8" s="409"/>
      <c r="O8" s="300"/>
      <c r="P8" s="409"/>
      <c r="Q8" s="300"/>
      <c r="R8" s="409"/>
      <c r="S8" s="300"/>
      <c r="T8" s="409"/>
      <c r="U8" s="300"/>
      <c r="V8" s="409"/>
      <c r="W8" s="300"/>
      <c r="X8" s="409"/>
      <c r="Y8" s="300"/>
      <c r="Z8" s="409"/>
      <c r="AB8" s="375" t="s">
        <v>112</v>
      </c>
      <c r="AC8" s="370">
        <f>I4</f>
        <v>0</v>
      </c>
      <c r="AD8" s="357">
        <f t="shared" si="3"/>
        <v>0</v>
      </c>
      <c r="AP8" s="389" t="s">
        <v>113</v>
      </c>
      <c r="AQ8" s="589">
        <f t="shared" si="0"/>
        <v>0</v>
      </c>
      <c r="AR8" s="593">
        <f t="shared" si="4"/>
        <v>0</v>
      </c>
      <c r="AS8" s="588">
        <f>K5</f>
        <v>0</v>
      </c>
      <c r="AT8" s="593">
        <f t="shared" si="1"/>
        <v>0</v>
      </c>
    </row>
    <row r="9" spans="1:51" ht="19.5" customHeight="1" x14ac:dyDescent="0.25">
      <c r="A9" s="407"/>
      <c r="B9" s="408"/>
      <c r="C9" s="300"/>
      <c r="D9" s="409"/>
      <c r="E9" s="300"/>
      <c r="F9" s="409"/>
      <c r="G9" s="300"/>
      <c r="H9" s="409"/>
      <c r="I9" s="300"/>
      <c r="J9" s="409"/>
      <c r="K9" s="300"/>
      <c r="L9" s="409"/>
      <c r="M9" s="300"/>
      <c r="N9" s="409"/>
      <c r="O9" s="300"/>
      <c r="P9" s="409"/>
      <c r="Q9" s="300"/>
      <c r="R9" s="409"/>
      <c r="S9" s="300"/>
      <c r="T9" s="409"/>
      <c r="U9" s="300"/>
      <c r="V9" s="409"/>
      <c r="W9" s="300"/>
      <c r="X9" s="409"/>
      <c r="Y9" s="300"/>
      <c r="Z9" s="409"/>
      <c r="AB9" s="375" t="s">
        <v>113</v>
      </c>
      <c r="AC9" s="370">
        <f>K4</f>
        <v>0</v>
      </c>
      <c r="AD9" s="357">
        <f t="shared" si="3"/>
        <v>0</v>
      </c>
      <c r="AP9" s="389" t="s">
        <v>114</v>
      </c>
      <c r="AQ9" s="589">
        <f t="shared" si="0"/>
        <v>1</v>
      </c>
      <c r="AR9" s="593">
        <f t="shared" si="4"/>
        <v>0.1111111111111111</v>
      </c>
      <c r="AS9" s="588">
        <f>M5</f>
        <v>0</v>
      </c>
      <c r="AT9" s="593">
        <f t="shared" si="1"/>
        <v>0</v>
      </c>
    </row>
    <row r="10" spans="1:51" x14ac:dyDescent="0.25">
      <c r="A10" s="410"/>
      <c r="B10" s="410"/>
      <c r="C10" s="300"/>
      <c r="D10" s="409"/>
      <c r="E10" s="300"/>
      <c r="F10" s="409"/>
      <c r="G10" s="300"/>
      <c r="H10" s="409"/>
      <c r="I10" s="300"/>
      <c r="J10" s="409"/>
      <c r="K10" s="300"/>
      <c r="L10" s="409"/>
      <c r="M10" s="300"/>
      <c r="N10" s="409"/>
      <c r="O10" s="300"/>
      <c r="P10" s="409"/>
      <c r="Q10" s="300"/>
      <c r="R10" s="409"/>
      <c r="S10" s="300"/>
      <c r="T10" s="409"/>
      <c r="U10" s="300"/>
      <c r="V10" s="409"/>
      <c r="W10" s="300"/>
      <c r="X10" s="409"/>
      <c r="Y10" s="300"/>
      <c r="Z10" s="409"/>
      <c r="AB10" s="375" t="s">
        <v>114</v>
      </c>
      <c r="AC10" s="370">
        <f>M4</f>
        <v>1</v>
      </c>
      <c r="AD10" s="357">
        <f t="shared" si="3"/>
        <v>0.1111111111111111</v>
      </c>
      <c r="AP10" s="389" t="s">
        <v>176</v>
      </c>
      <c r="AQ10" s="589">
        <f t="shared" si="0"/>
        <v>1</v>
      </c>
      <c r="AR10" s="593">
        <f t="shared" si="4"/>
        <v>0.1111111111111111</v>
      </c>
      <c r="AS10" s="588">
        <f>O5</f>
        <v>0</v>
      </c>
      <c r="AT10" s="593">
        <f t="shared" si="1"/>
        <v>0</v>
      </c>
      <c r="AX10" s="398"/>
    </row>
    <row r="11" spans="1:51" x14ac:dyDescent="0.25">
      <c r="AB11" s="375" t="s">
        <v>176</v>
      </c>
      <c r="AC11" s="370">
        <f>O4</f>
        <v>1</v>
      </c>
      <c r="AD11" s="357">
        <f t="shared" si="3"/>
        <v>0.1111111111111111</v>
      </c>
      <c r="AP11" s="389" t="s">
        <v>177</v>
      </c>
      <c r="AQ11" s="589">
        <f t="shared" si="0"/>
        <v>0</v>
      </c>
      <c r="AR11" s="593">
        <f t="shared" si="4"/>
        <v>0</v>
      </c>
      <c r="AS11" s="588">
        <f>Q5</f>
        <v>0</v>
      </c>
      <c r="AT11" s="593">
        <f t="shared" si="1"/>
        <v>0</v>
      </c>
    </row>
    <row r="12" spans="1:51" x14ac:dyDescent="0.25">
      <c r="AB12" s="375" t="s">
        <v>177</v>
      </c>
      <c r="AC12" s="370">
        <f>Q4</f>
        <v>0</v>
      </c>
      <c r="AD12" s="357">
        <f t="shared" si="3"/>
        <v>0</v>
      </c>
      <c r="AP12" s="389" t="s">
        <v>178</v>
      </c>
      <c r="AQ12" s="589">
        <f t="shared" si="0"/>
        <v>0</v>
      </c>
      <c r="AR12" s="593">
        <f t="shared" si="4"/>
        <v>0</v>
      </c>
      <c r="AS12" s="588">
        <f>S5</f>
        <v>0</v>
      </c>
      <c r="AT12" s="593">
        <f t="shared" si="1"/>
        <v>0</v>
      </c>
    </row>
    <row r="13" spans="1:51" ht="15.75" customHeight="1" x14ac:dyDescent="0.25">
      <c r="B13" s="300"/>
      <c r="C13" s="413"/>
      <c r="D13" s="413"/>
      <c r="E13" s="413"/>
      <c r="F13" s="413"/>
      <c r="G13" s="413"/>
      <c r="H13" s="413"/>
      <c r="I13" s="413"/>
      <c r="J13" s="413"/>
      <c r="K13" s="413"/>
      <c r="L13" s="413"/>
      <c r="M13" s="413"/>
      <c r="N13" s="413"/>
      <c r="O13" s="413"/>
      <c r="P13" s="413"/>
      <c r="Q13" s="413"/>
      <c r="R13" s="413"/>
      <c r="S13" s="413"/>
      <c r="T13" s="413"/>
      <c r="U13" s="413"/>
      <c r="V13" s="413"/>
      <c r="W13" s="413"/>
      <c r="X13" s="413"/>
      <c r="Y13" s="413"/>
      <c r="Z13" s="413"/>
      <c r="AB13" s="375" t="s">
        <v>178</v>
      </c>
      <c r="AC13" s="370">
        <f>S4</f>
        <v>0</v>
      </c>
      <c r="AD13" s="357">
        <f t="shared" si="3"/>
        <v>0</v>
      </c>
      <c r="AP13" s="389" t="s">
        <v>179</v>
      </c>
      <c r="AQ13" s="589">
        <f t="shared" si="0"/>
        <v>1</v>
      </c>
      <c r="AR13" s="593">
        <f t="shared" si="4"/>
        <v>0.1111111111111111</v>
      </c>
      <c r="AS13" s="588">
        <f>U5</f>
        <v>2</v>
      </c>
      <c r="AT13" s="593">
        <f t="shared" si="1"/>
        <v>0.2857142857142857</v>
      </c>
    </row>
    <row r="14" spans="1:51" ht="15.75" customHeight="1" x14ac:dyDescent="0.25">
      <c r="B14" s="300"/>
      <c r="C14" s="414"/>
      <c r="D14" s="414"/>
      <c r="E14" s="414"/>
      <c r="F14" s="414"/>
      <c r="G14" s="414"/>
      <c r="H14" s="414"/>
      <c r="I14" s="414"/>
      <c r="J14" s="414"/>
      <c r="K14" s="414"/>
      <c r="L14" s="414"/>
      <c r="M14" s="414"/>
      <c r="N14" s="414"/>
      <c r="O14" s="414"/>
      <c r="P14" s="414"/>
      <c r="Q14" s="414"/>
      <c r="R14" s="414"/>
      <c r="S14" s="414"/>
      <c r="T14" s="414"/>
      <c r="U14" s="414"/>
      <c r="V14" s="414"/>
      <c r="W14" s="414"/>
      <c r="X14" s="414"/>
      <c r="Y14" s="414"/>
      <c r="Z14" s="414"/>
      <c r="AB14" s="375" t="s">
        <v>179</v>
      </c>
      <c r="AC14" s="370">
        <f>U4</f>
        <v>1</v>
      </c>
      <c r="AD14" s="357">
        <f t="shared" si="3"/>
        <v>0.1111111111111111</v>
      </c>
      <c r="AP14" s="389" t="s">
        <v>194</v>
      </c>
      <c r="AQ14" s="589">
        <f t="shared" si="0"/>
        <v>0</v>
      </c>
      <c r="AR14" s="593">
        <f t="shared" si="4"/>
        <v>0</v>
      </c>
      <c r="AS14" s="588">
        <f>W5</f>
        <v>0</v>
      </c>
      <c r="AT14" s="593">
        <f t="shared" si="1"/>
        <v>0</v>
      </c>
    </row>
    <row r="15" spans="1:51" ht="15.75" customHeight="1" thickBot="1" x14ac:dyDescent="0.3">
      <c r="B15" s="300"/>
      <c r="C15" s="412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B15" s="375" t="s">
        <v>194</v>
      </c>
      <c r="AC15" s="370">
        <f>W4</f>
        <v>0</v>
      </c>
      <c r="AD15" s="357">
        <f t="shared" si="3"/>
        <v>0</v>
      </c>
      <c r="AP15" s="390" t="s">
        <v>180</v>
      </c>
      <c r="AQ15" s="590">
        <f t="shared" si="0"/>
        <v>0</v>
      </c>
      <c r="AR15" s="594">
        <f t="shared" si="4"/>
        <v>0</v>
      </c>
      <c r="AS15" s="591">
        <f>Y5</f>
        <v>0</v>
      </c>
      <c r="AT15" s="594">
        <f t="shared" si="1"/>
        <v>0</v>
      </c>
    </row>
    <row r="16" spans="1:51" ht="15.75" thickBot="1" x14ac:dyDescent="0.3">
      <c r="B16" s="300"/>
      <c r="C16" s="300"/>
      <c r="D16" s="409"/>
      <c r="E16" s="300"/>
      <c r="F16" s="409"/>
      <c r="G16" s="300"/>
      <c r="H16" s="409"/>
      <c r="I16" s="300"/>
      <c r="J16" s="409"/>
      <c r="K16" s="300"/>
      <c r="L16" s="409"/>
      <c r="M16" s="300"/>
      <c r="N16" s="409"/>
      <c r="O16" s="300"/>
      <c r="P16" s="409"/>
      <c r="Q16" s="300"/>
      <c r="R16" s="409"/>
      <c r="S16" s="300"/>
      <c r="T16" s="409"/>
      <c r="U16" s="300"/>
      <c r="V16" s="409"/>
      <c r="W16" s="300"/>
      <c r="X16" s="409"/>
      <c r="Y16" s="300"/>
      <c r="Z16" s="409"/>
      <c r="AB16" s="376" t="s">
        <v>180</v>
      </c>
      <c r="AC16" s="371">
        <f>Y4</f>
        <v>0</v>
      </c>
      <c r="AD16" s="372">
        <f t="shared" si="3"/>
        <v>0</v>
      </c>
      <c r="AP16" s="437" t="s">
        <v>118</v>
      </c>
      <c r="AQ16" s="438">
        <f>SUM(AQ4:AQ15)</f>
        <v>9</v>
      </c>
      <c r="AR16" s="453">
        <f>SUM(AR4:AR15)</f>
        <v>1</v>
      </c>
      <c r="AS16" s="439">
        <f>SUM(AS4:AS15)</f>
        <v>7</v>
      </c>
      <c r="AT16" s="453">
        <f>SUM(AT4:AT15)</f>
        <v>0.99999999999999989</v>
      </c>
    </row>
    <row r="17" spans="2:30" ht="15.75" thickBot="1" x14ac:dyDescent="0.3">
      <c r="B17" s="300"/>
      <c r="C17" s="300"/>
      <c r="D17" s="409"/>
      <c r="E17" s="300"/>
      <c r="F17" s="409"/>
      <c r="G17" s="300"/>
      <c r="H17" s="409"/>
      <c r="I17" s="300"/>
      <c r="J17" s="409"/>
      <c r="K17" s="300"/>
      <c r="L17" s="409"/>
      <c r="M17" s="300"/>
      <c r="N17" s="409"/>
      <c r="O17" s="300"/>
      <c r="P17" s="409"/>
      <c r="Q17" s="300"/>
      <c r="R17" s="409"/>
      <c r="S17" s="300"/>
      <c r="T17" s="409"/>
      <c r="U17" s="300"/>
      <c r="V17" s="409"/>
      <c r="W17" s="300"/>
      <c r="X17" s="409"/>
      <c r="Y17" s="300"/>
      <c r="Z17" s="409"/>
      <c r="AB17" s="377" t="s">
        <v>118</v>
      </c>
      <c r="AC17" s="379">
        <f>SUM(AC5:AC16)</f>
        <v>9</v>
      </c>
      <c r="AD17" s="378">
        <f>SUM(AD5:AD16)</f>
        <v>1</v>
      </c>
    </row>
    <row r="18" spans="2:30" x14ac:dyDescent="0.25">
      <c r="B18" s="300"/>
      <c r="C18" s="300"/>
      <c r="D18" s="409"/>
      <c r="E18" s="300"/>
      <c r="F18" s="409"/>
      <c r="G18" s="300"/>
      <c r="H18" s="409"/>
      <c r="I18" s="300"/>
      <c r="J18" s="409"/>
      <c r="K18" s="300"/>
      <c r="L18" s="409"/>
      <c r="M18" s="300"/>
      <c r="N18" s="409"/>
      <c r="O18" s="300"/>
      <c r="P18" s="409"/>
      <c r="Q18" s="300"/>
      <c r="R18" s="409"/>
      <c r="S18" s="300"/>
      <c r="T18" s="409"/>
      <c r="U18" s="300"/>
      <c r="V18" s="409"/>
      <c r="W18" s="300"/>
      <c r="X18" s="409"/>
      <c r="Y18" s="300"/>
      <c r="Z18" s="409"/>
    </row>
    <row r="20" spans="2:30" ht="15" customHeight="1" x14ac:dyDescent="0.25"/>
  </sheetData>
  <mergeCells count="21">
    <mergeCell ref="AV2:AW2"/>
    <mergeCell ref="AB2:AD3"/>
    <mergeCell ref="B1:B3"/>
    <mergeCell ref="C1:Z1"/>
    <mergeCell ref="AB1:AD1"/>
    <mergeCell ref="AP1:AP3"/>
    <mergeCell ref="M2:N2"/>
    <mergeCell ref="O2:P2"/>
    <mergeCell ref="Q2:R2"/>
    <mergeCell ref="S2:T2"/>
    <mergeCell ref="U2:V2"/>
    <mergeCell ref="Y2:Z2"/>
    <mergeCell ref="AQ1:AT1"/>
    <mergeCell ref="C2:D2"/>
    <mergeCell ref="E2:F2"/>
    <mergeCell ref="G2:H2"/>
    <mergeCell ref="I2:J2"/>
    <mergeCell ref="K2:L2"/>
    <mergeCell ref="W2:X2"/>
    <mergeCell ref="AQ2:AR2"/>
    <mergeCell ref="AS2:AT2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AY20"/>
  <sheetViews>
    <sheetView topLeftCell="S1" zoomScale="90" zoomScaleNormal="90" workbookViewId="0">
      <selection activeCell="AQ4" sqref="AQ4"/>
    </sheetView>
  </sheetViews>
  <sheetFormatPr defaultRowHeight="15" x14ac:dyDescent="0.25"/>
  <cols>
    <col min="1" max="1" width="5.28515625" customWidth="1"/>
    <col min="2" max="2" width="29.140625" customWidth="1"/>
    <col min="3" max="3" width="5.28515625" customWidth="1"/>
    <col min="4" max="4" width="6.42578125" customWidth="1"/>
    <col min="5" max="5" width="5.28515625" customWidth="1"/>
    <col min="6" max="6" width="6.140625" customWidth="1"/>
    <col min="7" max="7" width="5.28515625" customWidth="1"/>
    <col min="8" max="8" width="6.28515625" customWidth="1"/>
    <col min="9" max="9" width="5.28515625" customWidth="1"/>
    <col min="10" max="10" width="7.140625" customWidth="1"/>
    <col min="11" max="11" width="5.28515625" customWidth="1"/>
    <col min="12" max="12" width="6.28515625" customWidth="1"/>
    <col min="13" max="13" width="5.28515625" customWidth="1"/>
    <col min="14" max="14" width="5.7109375" customWidth="1"/>
    <col min="15" max="15" width="5.28515625" customWidth="1"/>
    <col min="16" max="16" width="5.7109375" customWidth="1"/>
    <col min="17" max="17" width="5.28515625" customWidth="1"/>
    <col min="18" max="18" width="6.28515625" customWidth="1"/>
    <col min="19" max="19" width="5.28515625" customWidth="1"/>
    <col min="20" max="20" width="6.28515625" customWidth="1"/>
    <col min="21" max="21" width="5.28515625" customWidth="1"/>
    <col min="22" max="22" width="5.7109375" customWidth="1"/>
    <col min="23" max="23" width="5.28515625" customWidth="1"/>
    <col min="24" max="24" width="6.5703125" customWidth="1"/>
    <col min="25" max="25" width="5.28515625" customWidth="1"/>
    <col min="26" max="26" width="6.140625" customWidth="1"/>
    <col min="28" max="28" width="10.5703125" customWidth="1"/>
    <col min="29" max="29" width="10" customWidth="1"/>
    <col min="30" max="30" width="10.5703125" customWidth="1"/>
    <col min="42" max="42" width="10" customWidth="1"/>
    <col min="43" max="43" width="6.85546875" customWidth="1"/>
    <col min="44" max="44" width="6.5703125" customWidth="1"/>
    <col min="45" max="45" width="6" customWidth="1"/>
    <col min="46" max="46" width="6.5703125" customWidth="1"/>
    <col min="48" max="48" width="23.28515625" customWidth="1"/>
    <col min="49" max="49" width="21" customWidth="1"/>
    <col min="50" max="50" width="20.7109375" customWidth="1"/>
  </cols>
  <sheetData>
    <row r="1" spans="1:51" ht="38.25" customHeight="1" thickBot="1" x14ac:dyDescent="0.3">
      <c r="B1" s="1019" t="s">
        <v>288</v>
      </c>
      <c r="C1" s="935" t="s">
        <v>108</v>
      </c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7"/>
      <c r="AB1" s="1022"/>
      <c r="AC1" s="1022"/>
      <c r="AD1" s="1022"/>
      <c r="AE1" s="1"/>
      <c r="AF1" s="1"/>
      <c r="AG1" s="1"/>
      <c r="AP1" s="977" t="s">
        <v>108</v>
      </c>
      <c r="AQ1" s="1017" t="str">
        <f>B1</f>
        <v>Distribuição dos resultados entre os manuais quanto à modalidade de trabalho</v>
      </c>
      <c r="AR1" s="1023"/>
      <c r="AS1" s="1023"/>
      <c r="AT1" s="1018"/>
    </row>
    <row r="2" spans="1:51" ht="42" customHeight="1" thickBot="1" x14ac:dyDescent="0.3">
      <c r="B2" s="1020"/>
      <c r="C2" s="1032" t="s">
        <v>109</v>
      </c>
      <c r="D2" s="1033"/>
      <c r="E2" s="1032" t="s">
        <v>110</v>
      </c>
      <c r="F2" s="1033"/>
      <c r="G2" s="1032" t="s">
        <v>111</v>
      </c>
      <c r="H2" s="1033"/>
      <c r="I2" s="1032" t="s">
        <v>112</v>
      </c>
      <c r="J2" s="1033"/>
      <c r="K2" s="1032" t="s">
        <v>113</v>
      </c>
      <c r="L2" s="1033"/>
      <c r="M2" s="1032" t="s">
        <v>114</v>
      </c>
      <c r="N2" s="1033"/>
      <c r="O2" s="1032" t="s">
        <v>176</v>
      </c>
      <c r="P2" s="1033"/>
      <c r="Q2" s="1032" t="s">
        <v>177</v>
      </c>
      <c r="R2" s="1033"/>
      <c r="S2" s="1032" t="s">
        <v>178</v>
      </c>
      <c r="T2" s="1033"/>
      <c r="U2" s="1032" t="s">
        <v>179</v>
      </c>
      <c r="V2" s="1033"/>
      <c r="W2" s="1032" t="s">
        <v>194</v>
      </c>
      <c r="X2" s="1033"/>
      <c r="Y2" s="1032" t="s">
        <v>180</v>
      </c>
      <c r="Z2" s="1033"/>
      <c r="AB2" s="1026" t="s">
        <v>291</v>
      </c>
      <c r="AC2" s="1027"/>
      <c r="AD2" s="1028"/>
      <c r="AP2" s="1005"/>
      <c r="AQ2" s="999" t="s">
        <v>259</v>
      </c>
      <c r="AR2" s="1000"/>
      <c r="AS2" s="1004" t="s">
        <v>260</v>
      </c>
      <c r="AT2" s="1000"/>
      <c r="AV2" s="1017" t="s">
        <v>292</v>
      </c>
      <c r="AW2" s="1018"/>
    </row>
    <row r="3" spans="1:51" ht="18" customHeight="1" thickBot="1" x14ac:dyDescent="0.3">
      <c r="B3" s="1021"/>
      <c r="C3" s="342" t="s">
        <v>117</v>
      </c>
      <c r="D3" s="314" t="s">
        <v>115</v>
      </c>
      <c r="E3" s="345" t="s">
        <v>117</v>
      </c>
      <c r="F3" s="314" t="s">
        <v>115</v>
      </c>
      <c r="G3" s="147" t="s">
        <v>117</v>
      </c>
      <c r="H3" s="343" t="s">
        <v>115</v>
      </c>
      <c r="I3" s="147" t="s">
        <v>117</v>
      </c>
      <c r="J3" s="314" t="s">
        <v>115</v>
      </c>
      <c r="K3" s="147" t="s">
        <v>117</v>
      </c>
      <c r="L3" s="314" t="s">
        <v>115</v>
      </c>
      <c r="M3" s="147" t="s">
        <v>117</v>
      </c>
      <c r="N3" s="314" t="s">
        <v>115</v>
      </c>
      <c r="O3" s="147" t="s">
        <v>117</v>
      </c>
      <c r="P3" s="314" t="s">
        <v>115</v>
      </c>
      <c r="Q3" s="147" t="s">
        <v>117</v>
      </c>
      <c r="R3" s="314" t="s">
        <v>115</v>
      </c>
      <c r="S3" s="147" t="s">
        <v>117</v>
      </c>
      <c r="T3" s="314" t="s">
        <v>115</v>
      </c>
      <c r="U3" s="147" t="s">
        <v>117</v>
      </c>
      <c r="V3" s="314" t="s">
        <v>115</v>
      </c>
      <c r="W3" s="147" t="s">
        <v>117</v>
      </c>
      <c r="X3" s="314" t="s">
        <v>115</v>
      </c>
      <c r="Y3" s="147" t="s">
        <v>117</v>
      </c>
      <c r="Z3" s="314" t="s">
        <v>115</v>
      </c>
      <c r="AB3" s="358" t="s">
        <v>108</v>
      </c>
      <c r="AC3" s="351" t="s">
        <v>117</v>
      </c>
      <c r="AD3" s="359" t="s">
        <v>115</v>
      </c>
      <c r="AP3" s="1006"/>
      <c r="AQ3" s="402" t="s">
        <v>117</v>
      </c>
      <c r="AR3" s="403" t="s">
        <v>115</v>
      </c>
      <c r="AS3" s="404" t="s">
        <v>117</v>
      </c>
      <c r="AT3" s="403" t="s">
        <v>115</v>
      </c>
      <c r="AV3" s="417" t="s">
        <v>259</v>
      </c>
      <c r="AW3" s="420">
        <f>AQ16</f>
        <v>289</v>
      </c>
      <c r="AY3" s="397"/>
    </row>
    <row r="4" spans="1:51" ht="25.5" customHeight="1" thickBot="1" x14ac:dyDescent="0.3">
      <c r="B4" s="447" t="str">
        <f>'MANUAL A'!C36</f>
        <v>6.1. Individual</v>
      </c>
      <c r="C4" s="303">
        <f>'MANUAL A'!AH36</f>
        <v>24</v>
      </c>
      <c r="D4" s="355">
        <f>C4/C$6</f>
        <v>0.82758620689655171</v>
      </c>
      <c r="E4" s="303">
        <f>'MANUAL B'!AD36</f>
        <v>15</v>
      </c>
      <c r="F4" s="355">
        <f>E4/E$6</f>
        <v>0.625</v>
      </c>
      <c r="G4" s="303">
        <f>'MANUAL C'!AH36</f>
        <v>24</v>
      </c>
      <c r="H4" s="355">
        <f>G4/G$6</f>
        <v>0.92307692307692313</v>
      </c>
      <c r="I4" s="303">
        <f>'MANUAL D'!AJ36</f>
        <v>30</v>
      </c>
      <c r="J4" s="355">
        <f>I4/I$6</f>
        <v>1</v>
      </c>
      <c r="K4" s="303">
        <f>'MANUAL E'!AH36</f>
        <v>16</v>
      </c>
      <c r="L4" s="355">
        <f>K4/K$6</f>
        <v>0.66666666666666663</v>
      </c>
      <c r="M4" s="303">
        <f>'MANUAL F'!AI36</f>
        <v>28</v>
      </c>
      <c r="N4" s="355">
        <f>M4/M$6</f>
        <v>0.93333333333333335</v>
      </c>
      <c r="O4" s="303">
        <f>'Manual G'!AK36</f>
        <v>32</v>
      </c>
      <c r="P4" s="355">
        <f>O4/O$6</f>
        <v>1</v>
      </c>
      <c r="Q4" s="303">
        <f>'Manual H'!AG36</f>
        <v>21</v>
      </c>
      <c r="R4" s="355">
        <f>Q4/Q$6</f>
        <v>0.91304347826086951</v>
      </c>
      <c r="S4" s="303">
        <f>'Manual I'!AI36</f>
        <v>22</v>
      </c>
      <c r="T4" s="355">
        <f>S4/S$6</f>
        <v>0.95652173913043481</v>
      </c>
      <c r="U4" s="303">
        <f>'Manual J'!BB36</f>
        <v>34</v>
      </c>
      <c r="V4" s="355">
        <f>U4/U$6</f>
        <v>0.69387755102040816</v>
      </c>
      <c r="W4" s="303">
        <f>'Manual K'!AG36</f>
        <v>28</v>
      </c>
      <c r="X4" s="355">
        <f>W4/W$6</f>
        <v>1</v>
      </c>
      <c r="Y4" s="303">
        <f>'Manual L'!AH36</f>
        <v>15</v>
      </c>
      <c r="Z4" s="355">
        <f>Y4/Y$6</f>
        <v>0.83333333333333337</v>
      </c>
      <c r="AB4" s="373" t="s">
        <v>109</v>
      </c>
      <c r="AC4" s="368">
        <f>C4</f>
        <v>24</v>
      </c>
      <c r="AD4" s="357">
        <f t="shared" ref="AD4:AD15" si="0">AC4/AC$16</f>
        <v>8.3044982698961933E-2</v>
      </c>
      <c r="AP4" s="387" t="s">
        <v>109</v>
      </c>
      <c r="AQ4" s="391">
        <f t="shared" ref="AQ4:AQ15" si="1">AC4</f>
        <v>24</v>
      </c>
      <c r="AR4" s="382">
        <f>AQ4/AQ$16</f>
        <v>8.3044982698961933E-2</v>
      </c>
      <c r="AS4" s="392">
        <f>C5</f>
        <v>5</v>
      </c>
      <c r="AT4" s="382">
        <f>AS4/AS$16</f>
        <v>0.10638297872340426</v>
      </c>
      <c r="AV4" s="416" t="s">
        <v>261</v>
      </c>
      <c r="AW4" s="421">
        <f>AS16</f>
        <v>47</v>
      </c>
    </row>
    <row r="5" spans="1:51" ht="26.25" customHeight="1" thickBot="1" x14ac:dyDescent="0.3">
      <c r="B5" s="423" t="str">
        <f>'MANUAL A'!C37</f>
        <v>6.2. Colaborativa/cooperativa (par/grupo/turma)</v>
      </c>
      <c r="C5" s="103">
        <f>'MANUAL A'!AH37</f>
        <v>5</v>
      </c>
      <c r="D5" s="105">
        <f>C5/C$6</f>
        <v>0.17241379310344829</v>
      </c>
      <c r="E5" s="103">
        <f>'MANUAL B'!AD37</f>
        <v>9</v>
      </c>
      <c r="F5" s="105">
        <f>E5/E$6</f>
        <v>0.375</v>
      </c>
      <c r="G5" s="103">
        <f>'MANUAL C'!AH37</f>
        <v>2</v>
      </c>
      <c r="H5" s="105">
        <f>G5/G$6</f>
        <v>7.6923076923076927E-2</v>
      </c>
      <c r="I5" s="103">
        <f>'MANUAL D'!AJ37</f>
        <v>0</v>
      </c>
      <c r="J5" s="105">
        <f>I5/I$6</f>
        <v>0</v>
      </c>
      <c r="K5" s="103">
        <f>'MANUAL E'!AH37</f>
        <v>8</v>
      </c>
      <c r="L5" s="105">
        <f>K5/K$6</f>
        <v>0.33333333333333331</v>
      </c>
      <c r="M5" s="103">
        <f>'MANUAL F'!AI37</f>
        <v>2</v>
      </c>
      <c r="N5" s="105">
        <f>M5/M$6</f>
        <v>6.6666666666666666E-2</v>
      </c>
      <c r="O5" s="103">
        <f>'Manual G'!AK37</f>
        <v>0</v>
      </c>
      <c r="P5" s="105">
        <f>O5/O$6</f>
        <v>0</v>
      </c>
      <c r="Q5" s="103">
        <f>'Manual H'!AG37</f>
        <v>2</v>
      </c>
      <c r="R5" s="105">
        <f>Q5/Q$6</f>
        <v>8.6956521739130432E-2</v>
      </c>
      <c r="S5" s="103">
        <f>'Manual I'!AI37</f>
        <v>1</v>
      </c>
      <c r="T5" s="105">
        <f>S5/S$6</f>
        <v>4.3478260869565216E-2</v>
      </c>
      <c r="U5" s="103">
        <f>'Manual J'!BB37</f>
        <v>15</v>
      </c>
      <c r="V5" s="105">
        <f>U5/U$6</f>
        <v>0.30612244897959184</v>
      </c>
      <c r="W5" s="103">
        <f>'Manual K'!AG37</f>
        <v>0</v>
      </c>
      <c r="X5" s="105">
        <f>W5/W$6</f>
        <v>0</v>
      </c>
      <c r="Y5" s="103">
        <f>'Manual L'!AH37</f>
        <v>3</v>
      </c>
      <c r="Z5" s="105">
        <f>Y5/Y$6</f>
        <v>0.16666666666666666</v>
      </c>
      <c r="AB5" s="374" t="s">
        <v>110</v>
      </c>
      <c r="AC5" s="369">
        <f>E4</f>
        <v>15</v>
      </c>
      <c r="AD5" s="357">
        <f t="shared" si="0"/>
        <v>5.1903114186851208E-2</v>
      </c>
      <c r="AP5" s="388" t="s">
        <v>110</v>
      </c>
      <c r="AQ5" s="380">
        <f t="shared" si="1"/>
        <v>15</v>
      </c>
      <c r="AR5" s="383">
        <f>AQ5/AQ$16</f>
        <v>5.1903114186851208E-2</v>
      </c>
      <c r="AS5" s="380">
        <f>E5</f>
        <v>9</v>
      </c>
      <c r="AT5" s="383">
        <f t="shared" ref="AT5:AT15" si="2">AS5/AS$16</f>
        <v>0.19148936170212766</v>
      </c>
    </row>
    <row r="6" spans="1:51" ht="24.95" customHeight="1" thickBot="1" x14ac:dyDescent="0.3">
      <c r="A6" s="406"/>
      <c r="B6" s="411" t="s">
        <v>251</v>
      </c>
      <c r="C6" s="115">
        <f>SUM(C4:C5)</f>
        <v>29</v>
      </c>
      <c r="D6" s="419">
        <f>SUM(D4,D5)</f>
        <v>1</v>
      </c>
      <c r="E6" s="115">
        <f>SUM(E4:E5)</f>
        <v>24</v>
      </c>
      <c r="F6" s="356">
        <f ca="1">SUM(F4:F6)</f>
        <v>1</v>
      </c>
      <c r="G6" s="115">
        <f>SUM(G4:G5)</f>
        <v>26</v>
      </c>
      <c r="H6" s="356">
        <f ca="1">SUM(H4:H6)</f>
        <v>1</v>
      </c>
      <c r="I6" s="115">
        <f>SUM(I4:I5)</f>
        <v>30</v>
      </c>
      <c r="J6" s="356">
        <f ca="1">SUM(J4:J6)</f>
        <v>1</v>
      </c>
      <c r="K6" s="115">
        <f>SUM(K4:K5)</f>
        <v>24</v>
      </c>
      <c r="L6" s="356">
        <f ca="1">SUM(L4:L6)</f>
        <v>1</v>
      </c>
      <c r="M6" s="115">
        <f>SUM(M4:M5)</f>
        <v>30</v>
      </c>
      <c r="N6" s="356">
        <f ca="1">SUM(N4:N6)</f>
        <v>1</v>
      </c>
      <c r="O6" s="115">
        <f>SUM(O4:O5)</f>
        <v>32</v>
      </c>
      <c r="P6" s="356">
        <f ca="1">SUM(P4:P6)</f>
        <v>1</v>
      </c>
      <c r="Q6" s="115">
        <f>SUM(Q4:Q5)</f>
        <v>23</v>
      </c>
      <c r="R6" s="356">
        <f ca="1">SUM(R4:R6)</f>
        <v>1</v>
      </c>
      <c r="S6" s="115">
        <f>SUM(S4:S5)</f>
        <v>23</v>
      </c>
      <c r="T6" s="356">
        <f ca="1">SUM(T4:T6)</f>
        <v>1</v>
      </c>
      <c r="U6" s="115">
        <f>SUM(U4:U5)</f>
        <v>49</v>
      </c>
      <c r="V6" s="356">
        <f ca="1">SUM(V4:V6)</f>
        <v>1</v>
      </c>
      <c r="W6" s="115">
        <f>SUM(W4:W5)</f>
        <v>28</v>
      </c>
      <c r="X6" s="356">
        <f ca="1">SUM(X4:X6)</f>
        <v>1</v>
      </c>
      <c r="Y6" s="115">
        <f>SUM(Y4:Y5)</f>
        <v>18</v>
      </c>
      <c r="Z6" s="356">
        <f>SUM(Z4:Z5)</f>
        <v>1</v>
      </c>
      <c r="AB6" s="374" t="s">
        <v>111</v>
      </c>
      <c r="AC6" s="369">
        <f>G4</f>
        <v>24</v>
      </c>
      <c r="AD6" s="357">
        <f t="shared" si="0"/>
        <v>8.3044982698961933E-2</v>
      </c>
      <c r="AP6" s="388" t="s">
        <v>111</v>
      </c>
      <c r="AQ6" s="385">
        <f t="shared" si="1"/>
        <v>24</v>
      </c>
      <c r="AR6" s="383">
        <f t="shared" ref="AR6:AR15" si="3">AQ6/AQ$16</f>
        <v>8.3044982698961933E-2</v>
      </c>
      <c r="AS6" s="380">
        <f>G5</f>
        <v>2</v>
      </c>
      <c r="AT6" s="383">
        <f t="shared" si="2"/>
        <v>4.2553191489361701E-2</v>
      </c>
    </row>
    <row r="7" spans="1:51" ht="24.95" customHeight="1" x14ac:dyDescent="0.25">
      <c r="A7" s="407"/>
      <c r="B7" s="300"/>
      <c r="C7" s="300"/>
      <c r="D7" s="300"/>
      <c r="E7" s="300"/>
      <c r="F7" s="300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0"/>
      <c r="S7" s="300"/>
      <c r="T7" s="300"/>
      <c r="U7" s="300"/>
      <c r="V7" s="300"/>
      <c r="W7" s="300"/>
      <c r="X7" s="300"/>
      <c r="Y7" s="300"/>
      <c r="Z7" s="300"/>
      <c r="AB7" s="375" t="s">
        <v>112</v>
      </c>
      <c r="AC7" s="370">
        <f>I4</f>
        <v>30</v>
      </c>
      <c r="AD7" s="357">
        <f t="shared" si="0"/>
        <v>0.10380622837370242</v>
      </c>
      <c r="AP7" s="389" t="s">
        <v>112</v>
      </c>
      <c r="AQ7" s="385">
        <f t="shared" si="1"/>
        <v>30</v>
      </c>
      <c r="AR7" s="383">
        <f t="shared" si="3"/>
        <v>0.10380622837370242</v>
      </c>
      <c r="AS7" s="380">
        <f>I5</f>
        <v>0</v>
      </c>
      <c r="AT7" s="383">
        <f t="shared" si="2"/>
        <v>0</v>
      </c>
    </row>
    <row r="8" spans="1:51" ht="24.95" customHeight="1" x14ac:dyDescent="0.25">
      <c r="A8" s="407"/>
      <c r="B8" s="408"/>
      <c r="C8" s="300"/>
      <c r="D8" s="409"/>
      <c r="E8" s="300"/>
      <c r="F8" s="409"/>
      <c r="G8" s="300"/>
      <c r="H8" s="409"/>
      <c r="I8" s="300"/>
      <c r="J8" s="409"/>
      <c r="K8" s="300"/>
      <c r="L8" s="409"/>
      <c r="M8" s="300"/>
      <c r="N8" s="409"/>
      <c r="O8" s="300"/>
      <c r="P8" s="409"/>
      <c r="Q8" s="300"/>
      <c r="R8" s="409"/>
      <c r="S8" s="300"/>
      <c r="T8" s="409"/>
      <c r="U8" s="300"/>
      <c r="V8" s="409"/>
      <c r="W8" s="300"/>
      <c r="X8" s="409"/>
      <c r="Y8" s="300"/>
      <c r="Z8" s="409"/>
      <c r="AB8" s="375" t="s">
        <v>113</v>
      </c>
      <c r="AC8" s="370">
        <f>K4</f>
        <v>16</v>
      </c>
      <c r="AD8" s="357">
        <f t="shared" si="0"/>
        <v>5.536332179930796E-2</v>
      </c>
      <c r="AP8" s="389" t="s">
        <v>113</v>
      </c>
      <c r="AQ8" s="385">
        <f t="shared" si="1"/>
        <v>16</v>
      </c>
      <c r="AR8" s="383">
        <f t="shared" si="3"/>
        <v>5.536332179930796E-2</v>
      </c>
      <c r="AS8" s="380">
        <f>K5</f>
        <v>8</v>
      </c>
      <c r="AT8" s="383">
        <f t="shared" si="2"/>
        <v>0.1702127659574468</v>
      </c>
    </row>
    <row r="9" spans="1:51" ht="24.95" customHeight="1" x14ac:dyDescent="0.25">
      <c r="A9" s="407"/>
      <c r="B9" s="408"/>
      <c r="C9" s="300"/>
      <c r="D9" s="409"/>
      <c r="E9" s="300"/>
      <c r="F9" s="409"/>
      <c r="G9" s="300"/>
      <c r="H9" s="409"/>
      <c r="I9" s="300"/>
      <c r="J9" s="409"/>
      <c r="K9" s="300"/>
      <c r="L9" s="409"/>
      <c r="M9" s="300"/>
      <c r="N9" s="409"/>
      <c r="O9" s="300"/>
      <c r="P9" s="409"/>
      <c r="Q9" s="300"/>
      <c r="R9" s="409"/>
      <c r="S9" s="300"/>
      <c r="T9" s="409"/>
      <c r="U9" s="300"/>
      <c r="V9" s="409"/>
      <c r="W9" s="300"/>
      <c r="X9" s="409"/>
      <c r="Y9" s="300"/>
      <c r="Z9" s="409"/>
      <c r="AB9" s="375" t="s">
        <v>114</v>
      </c>
      <c r="AC9" s="370">
        <f>M4</f>
        <v>28</v>
      </c>
      <c r="AD9" s="357">
        <f t="shared" si="0"/>
        <v>9.6885813148788927E-2</v>
      </c>
      <c r="AP9" s="389" t="s">
        <v>114</v>
      </c>
      <c r="AQ9" s="385">
        <f t="shared" si="1"/>
        <v>28</v>
      </c>
      <c r="AR9" s="383">
        <f t="shared" si="3"/>
        <v>9.6885813148788927E-2</v>
      </c>
      <c r="AS9" s="380">
        <f>M5</f>
        <v>2</v>
      </c>
      <c r="AT9" s="383">
        <f t="shared" si="2"/>
        <v>4.2553191489361701E-2</v>
      </c>
    </row>
    <row r="10" spans="1:51" ht="24.95" customHeight="1" x14ac:dyDescent="0.25">
      <c r="A10" s="410"/>
      <c r="B10" s="410"/>
      <c r="C10" s="300"/>
      <c r="E10" s="300"/>
      <c r="F10" s="409"/>
      <c r="G10" s="300"/>
      <c r="H10" s="409"/>
      <c r="I10" s="300"/>
      <c r="J10" s="409"/>
      <c r="K10" s="300"/>
      <c r="L10" s="409"/>
      <c r="M10" s="300"/>
      <c r="N10" s="409"/>
      <c r="O10" s="300"/>
      <c r="P10" s="409"/>
      <c r="Q10" s="300"/>
      <c r="R10" s="409"/>
      <c r="S10" s="300"/>
      <c r="T10" s="409"/>
      <c r="U10" s="300"/>
      <c r="V10" s="409"/>
      <c r="W10" s="300"/>
      <c r="X10" s="409"/>
      <c r="Y10" s="300"/>
      <c r="Z10" s="409"/>
      <c r="AB10" s="375" t="s">
        <v>176</v>
      </c>
      <c r="AC10" s="370">
        <f>O4</f>
        <v>32</v>
      </c>
      <c r="AD10" s="357">
        <f t="shared" si="0"/>
        <v>0.11072664359861592</v>
      </c>
      <c r="AP10" s="389" t="s">
        <v>176</v>
      </c>
      <c r="AQ10" s="385">
        <f t="shared" si="1"/>
        <v>32</v>
      </c>
      <c r="AR10" s="383">
        <f t="shared" si="3"/>
        <v>0.11072664359861592</v>
      </c>
      <c r="AS10" s="380">
        <f>O5</f>
        <v>0</v>
      </c>
      <c r="AT10" s="383">
        <f t="shared" si="2"/>
        <v>0</v>
      </c>
      <c r="AX10" s="398"/>
    </row>
    <row r="11" spans="1:51" ht="24.95" customHeight="1" x14ac:dyDescent="0.25">
      <c r="AB11" s="375" t="s">
        <v>177</v>
      </c>
      <c r="AC11" s="370">
        <f>Q4</f>
        <v>21</v>
      </c>
      <c r="AD11" s="357">
        <f t="shared" si="0"/>
        <v>7.2664359861591699E-2</v>
      </c>
      <c r="AP11" s="389" t="s">
        <v>177</v>
      </c>
      <c r="AQ11" s="385">
        <f t="shared" si="1"/>
        <v>21</v>
      </c>
      <c r="AR11" s="383">
        <f t="shared" si="3"/>
        <v>7.2664359861591699E-2</v>
      </c>
      <c r="AS11" s="380">
        <f>Q5</f>
        <v>2</v>
      </c>
      <c r="AT11" s="383">
        <f t="shared" si="2"/>
        <v>4.2553191489361701E-2</v>
      </c>
    </row>
    <row r="12" spans="1:51" ht="24.95" customHeight="1" x14ac:dyDescent="0.25">
      <c r="AB12" s="375" t="s">
        <v>178</v>
      </c>
      <c r="AC12" s="370">
        <f>S4</f>
        <v>22</v>
      </c>
      <c r="AD12" s="357">
        <f t="shared" si="0"/>
        <v>7.6124567474048443E-2</v>
      </c>
      <c r="AP12" s="389" t="s">
        <v>178</v>
      </c>
      <c r="AQ12" s="385">
        <f t="shared" si="1"/>
        <v>22</v>
      </c>
      <c r="AR12" s="383">
        <f t="shared" si="3"/>
        <v>7.6124567474048443E-2</v>
      </c>
      <c r="AS12" s="380">
        <f>S5</f>
        <v>1</v>
      </c>
      <c r="AT12" s="383">
        <f t="shared" si="2"/>
        <v>2.1276595744680851E-2</v>
      </c>
    </row>
    <row r="13" spans="1:51" ht="24.95" customHeight="1" x14ac:dyDescent="0.25">
      <c r="B13" s="300"/>
      <c r="C13" s="413"/>
      <c r="D13" s="413"/>
      <c r="E13" s="413"/>
      <c r="F13" s="413"/>
      <c r="G13" s="413"/>
      <c r="H13" s="413"/>
      <c r="I13" s="413"/>
      <c r="J13" s="413"/>
      <c r="K13" s="413"/>
      <c r="L13" s="413"/>
      <c r="M13" s="413"/>
      <c r="N13" s="413"/>
      <c r="O13" s="413"/>
      <c r="P13" s="413"/>
      <c r="Q13" s="413"/>
      <c r="R13" s="413"/>
      <c r="S13" s="413"/>
      <c r="T13" s="413"/>
      <c r="U13" s="413"/>
      <c r="V13" s="413"/>
      <c r="W13" s="413"/>
      <c r="X13" s="413"/>
      <c r="Y13" s="413"/>
      <c r="Z13" s="413"/>
      <c r="AB13" s="375" t="s">
        <v>179</v>
      </c>
      <c r="AC13" s="370">
        <f>U4</f>
        <v>34</v>
      </c>
      <c r="AD13" s="357">
        <f t="shared" si="0"/>
        <v>0.11764705882352941</v>
      </c>
      <c r="AP13" s="389" t="s">
        <v>179</v>
      </c>
      <c r="AQ13" s="385">
        <f t="shared" si="1"/>
        <v>34</v>
      </c>
      <c r="AR13" s="383">
        <f t="shared" si="3"/>
        <v>0.11764705882352941</v>
      </c>
      <c r="AS13" s="380">
        <f>U5</f>
        <v>15</v>
      </c>
      <c r="AT13" s="383">
        <f t="shared" si="2"/>
        <v>0.31914893617021278</v>
      </c>
    </row>
    <row r="14" spans="1:51" ht="24.95" customHeight="1" x14ac:dyDescent="0.25">
      <c r="B14" s="300"/>
      <c r="C14" s="414"/>
      <c r="D14" s="414"/>
      <c r="E14" s="414"/>
      <c r="F14" s="414"/>
      <c r="G14" s="414"/>
      <c r="H14" s="414"/>
      <c r="I14" s="414"/>
      <c r="J14" s="414"/>
      <c r="K14" s="414"/>
      <c r="L14" s="414"/>
      <c r="M14" s="414"/>
      <c r="N14" s="414"/>
      <c r="O14" s="414"/>
      <c r="P14" s="414"/>
      <c r="Q14" s="414"/>
      <c r="R14" s="414"/>
      <c r="S14" s="414"/>
      <c r="T14" s="414"/>
      <c r="U14" s="414"/>
      <c r="V14" s="414"/>
      <c r="W14" s="414"/>
      <c r="X14" s="414"/>
      <c r="Y14" s="414"/>
      <c r="Z14" s="414"/>
      <c r="AB14" s="375" t="s">
        <v>194</v>
      </c>
      <c r="AC14" s="370">
        <f>W4</f>
        <v>28</v>
      </c>
      <c r="AD14" s="357">
        <f t="shared" si="0"/>
        <v>9.6885813148788927E-2</v>
      </c>
      <c r="AP14" s="389" t="s">
        <v>194</v>
      </c>
      <c r="AQ14" s="385">
        <f t="shared" si="1"/>
        <v>28</v>
      </c>
      <c r="AR14" s="383">
        <f t="shared" si="3"/>
        <v>9.6885813148788927E-2</v>
      </c>
      <c r="AS14" s="380">
        <f>W5</f>
        <v>0</v>
      </c>
      <c r="AT14" s="383">
        <f t="shared" si="2"/>
        <v>0</v>
      </c>
    </row>
    <row r="15" spans="1:51" ht="24.95" customHeight="1" thickBot="1" x14ac:dyDescent="0.3">
      <c r="B15" s="300"/>
      <c r="C15" s="412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B15" s="376" t="s">
        <v>180</v>
      </c>
      <c r="AC15" s="371">
        <f>Y4</f>
        <v>15</v>
      </c>
      <c r="AD15" s="372">
        <f t="shared" si="0"/>
        <v>5.1903114186851208E-2</v>
      </c>
      <c r="AP15" s="390" t="s">
        <v>180</v>
      </c>
      <c r="AQ15" s="386">
        <f t="shared" si="1"/>
        <v>15</v>
      </c>
      <c r="AR15" s="384">
        <f t="shared" si="3"/>
        <v>5.1903114186851208E-2</v>
      </c>
      <c r="AS15" s="381">
        <f>Y5</f>
        <v>3</v>
      </c>
      <c r="AT15" s="384">
        <f t="shared" si="2"/>
        <v>6.3829787234042548E-2</v>
      </c>
    </row>
    <row r="16" spans="1:51" ht="24.95" customHeight="1" thickBot="1" x14ac:dyDescent="0.3">
      <c r="B16" s="300"/>
      <c r="C16" s="300"/>
      <c r="D16" s="409"/>
      <c r="E16" s="300"/>
      <c r="F16" s="409"/>
      <c r="G16" s="300"/>
      <c r="H16" s="409"/>
      <c r="I16" s="300"/>
      <c r="J16" s="409"/>
      <c r="K16" s="300"/>
      <c r="L16" s="409"/>
      <c r="M16" s="300"/>
      <c r="N16" s="409"/>
      <c r="O16" s="300"/>
      <c r="P16" s="409"/>
      <c r="Q16" s="300"/>
      <c r="R16" s="409"/>
      <c r="S16" s="300"/>
      <c r="T16" s="409"/>
      <c r="U16" s="300"/>
      <c r="V16" s="409"/>
      <c r="W16" s="300"/>
      <c r="X16" s="409"/>
      <c r="Y16" s="300"/>
      <c r="Z16" s="409"/>
      <c r="AB16" s="377" t="s">
        <v>118</v>
      </c>
      <c r="AC16" s="379">
        <f>SUM(AC4:AC15)</f>
        <v>289</v>
      </c>
      <c r="AD16" s="378">
        <f>SUM(AD4:AD15)</f>
        <v>1</v>
      </c>
      <c r="AP16" s="393" t="s">
        <v>118</v>
      </c>
      <c r="AQ16" s="394">
        <f>SUM(AQ4:AQ15)</f>
        <v>289</v>
      </c>
      <c r="AR16" s="395">
        <f>SUM(AR4:AR15)</f>
        <v>1</v>
      </c>
      <c r="AS16" s="396">
        <f>SUM(AS4:AS15)</f>
        <v>47</v>
      </c>
      <c r="AT16" s="395">
        <f>SUM(AT4:AT15)</f>
        <v>0.99999999999999989</v>
      </c>
    </row>
    <row r="17" spans="2:26" x14ac:dyDescent="0.25">
      <c r="B17" s="300"/>
      <c r="C17" s="300"/>
      <c r="D17" s="409"/>
      <c r="E17" s="300"/>
      <c r="F17" s="409"/>
      <c r="G17" s="300"/>
      <c r="H17" s="409"/>
      <c r="I17" s="300"/>
      <c r="J17" s="409"/>
      <c r="K17" s="300"/>
      <c r="L17" s="409"/>
      <c r="M17" s="300"/>
      <c r="N17" s="409"/>
      <c r="O17" s="300"/>
      <c r="P17" s="409"/>
      <c r="Q17" s="300"/>
      <c r="R17" s="409"/>
      <c r="S17" s="300"/>
      <c r="T17" s="409"/>
      <c r="U17" s="300"/>
      <c r="V17" s="409"/>
      <c r="W17" s="300"/>
      <c r="X17" s="409"/>
      <c r="Y17" s="300"/>
      <c r="Z17" s="409"/>
    </row>
    <row r="18" spans="2:26" x14ac:dyDescent="0.25">
      <c r="B18" s="300"/>
      <c r="C18" s="300"/>
      <c r="D18" s="409"/>
      <c r="E18" s="300"/>
      <c r="F18" s="409"/>
      <c r="G18" s="300"/>
      <c r="H18" s="409"/>
      <c r="I18" s="300"/>
      <c r="J18" s="409"/>
      <c r="K18" s="300"/>
      <c r="L18" s="409"/>
      <c r="M18" s="300"/>
      <c r="N18" s="409"/>
      <c r="O18" s="300"/>
      <c r="P18" s="409"/>
      <c r="Q18" s="300"/>
      <c r="R18" s="409"/>
      <c r="S18" s="300"/>
      <c r="T18" s="409"/>
      <c r="U18" s="300"/>
      <c r="V18" s="409"/>
      <c r="W18" s="300"/>
      <c r="X18" s="409"/>
      <c r="Y18" s="300"/>
      <c r="Z18" s="409"/>
    </row>
    <row r="20" spans="2:26" ht="15" customHeight="1" x14ac:dyDescent="0.25"/>
  </sheetData>
  <mergeCells count="21">
    <mergeCell ref="B1:B3"/>
    <mergeCell ref="C1:Z1"/>
    <mergeCell ref="AB1:AD1"/>
    <mergeCell ref="AP1:AP3"/>
    <mergeCell ref="AQ1:AT1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AV2:AW2"/>
    <mergeCell ref="W2:X2"/>
    <mergeCell ref="Y2:Z2"/>
    <mergeCell ref="AB2:AD2"/>
    <mergeCell ref="AQ2:AR2"/>
    <mergeCell ref="AS2:AT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1"/>
  <sheetViews>
    <sheetView topLeftCell="A40" zoomScale="83" zoomScaleNormal="83" workbookViewId="0">
      <selection activeCell="B2" sqref="B2:AK2"/>
    </sheetView>
  </sheetViews>
  <sheetFormatPr defaultRowHeight="15" x14ac:dyDescent="0.25"/>
  <cols>
    <col min="1" max="1" width="7.42578125" customWidth="1"/>
    <col min="2" max="2" width="13.5703125" customWidth="1"/>
    <col min="3" max="3" width="18.5703125" style="2" customWidth="1"/>
    <col min="4" max="4" width="27.140625" style="3" customWidth="1"/>
    <col min="5" max="33" width="4.7109375" style="44" customWidth="1"/>
    <col min="34" max="34" width="12.5703125" customWidth="1"/>
    <col min="35" max="35" width="12.140625" customWidth="1"/>
    <col min="36" max="36" width="15.42578125" customWidth="1"/>
    <col min="37" max="37" width="12.5703125" customWidth="1"/>
  </cols>
  <sheetData>
    <row r="1" spans="2:38" ht="14.25" customHeight="1" thickBot="1" x14ac:dyDescent="0.3">
      <c r="B1" s="785" t="s">
        <v>0</v>
      </c>
      <c r="C1" s="786"/>
      <c r="D1" s="786"/>
      <c r="E1" s="786"/>
      <c r="F1" s="786"/>
      <c r="G1" s="786"/>
      <c r="H1" s="786"/>
      <c r="I1" s="786"/>
      <c r="J1" s="786"/>
      <c r="K1" s="786"/>
      <c r="L1" s="786"/>
      <c r="M1" s="786"/>
      <c r="N1" s="786"/>
      <c r="O1" s="786"/>
      <c r="P1" s="786"/>
      <c r="Q1" s="786"/>
      <c r="R1" s="786"/>
      <c r="S1" s="786"/>
      <c r="T1" s="786"/>
      <c r="U1" s="786"/>
      <c r="V1" s="786"/>
      <c r="W1" s="786"/>
      <c r="X1" s="786"/>
      <c r="Y1" s="786"/>
      <c r="Z1" s="786"/>
      <c r="AA1" s="786"/>
      <c r="AB1" s="786"/>
      <c r="AC1" s="786"/>
      <c r="AD1" s="786"/>
      <c r="AE1" s="786"/>
      <c r="AF1" s="786"/>
      <c r="AG1" s="786"/>
      <c r="AH1" s="786"/>
      <c r="AI1" s="786"/>
      <c r="AJ1" s="786"/>
      <c r="AK1" s="787"/>
    </row>
    <row r="2" spans="2:38" ht="18" customHeight="1" thickBot="1" x14ac:dyDescent="0.3">
      <c r="B2" s="788" t="s">
        <v>432</v>
      </c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  <c r="Q2" s="739"/>
      <c r="R2" s="739"/>
      <c r="S2" s="739"/>
      <c r="T2" s="739"/>
      <c r="U2" s="739"/>
      <c r="V2" s="739"/>
      <c r="W2" s="739"/>
      <c r="X2" s="739"/>
      <c r="Y2" s="739"/>
      <c r="Z2" s="739"/>
      <c r="AA2" s="739"/>
      <c r="AB2" s="739"/>
      <c r="AC2" s="739"/>
      <c r="AD2" s="739"/>
      <c r="AE2" s="739"/>
      <c r="AF2" s="739"/>
      <c r="AG2" s="739"/>
      <c r="AH2" s="739"/>
      <c r="AI2" s="739"/>
      <c r="AJ2" s="739"/>
      <c r="AK2" s="740"/>
    </row>
    <row r="3" spans="2:38" s="4" customFormat="1" ht="32.25" customHeight="1" thickBot="1" x14ac:dyDescent="0.3">
      <c r="B3" s="795" t="s">
        <v>1</v>
      </c>
      <c r="C3" s="795" t="s">
        <v>2</v>
      </c>
      <c r="D3" s="795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3" t="s">
        <v>7</v>
      </c>
      <c r="AD3" s="173" t="s">
        <v>7</v>
      </c>
      <c r="AE3" s="173" t="s">
        <v>7</v>
      </c>
      <c r="AF3" s="173" t="s">
        <v>7</v>
      </c>
      <c r="AG3" s="174" t="s">
        <v>7</v>
      </c>
      <c r="AH3" s="122" t="s">
        <v>103</v>
      </c>
      <c r="AI3" s="789" t="s">
        <v>120</v>
      </c>
      <c r="AJ3" s="791" t="s">
        <v>121</v>
      </c>
      <c r="AK3" s="793" t="s">
        <v>122</v>
      </c>
      <c r="AL3" s="805" t="s">
        <v>170</v>
      </c>
    </row>
    <row r="4" spans="2:38" ht="15.75" customHeight="1" thickBot="1" x14ac:dyDescent="0.3">
      <c r="B4" s="796"/>
      <c r="C4" s="796"/>
      <c r="D4" s="796"/>
      <c r="E4" s="175">
        <v>26</v>
      </c>
      <c r="F4" s="176">
        <v>40</v>
      </c>
      <c r="G4" s="176">
        <v>57</v>
      </c>
      <c r="H4" s="176">
        <v>65</v>
      </c>
      <c r="I4" s="176">
        <v>74</v>
      </c>
      <c r="J4" s="176">
        <v>81</v>
      </c>
      <c r="K4" s="176">
        <v>91</v>
      </c>
      <c r="L4" s="176">
        <v>101</v>
      </c>
      <c r="M4" s="176">
        <v>105</v>
      </c>
      <c r="N4" s="176">
        <v>111</v>
      </c>
      <c r="O4" s="176">
        <v>111</v>
      </c>
      <c r="P4" s="176">
        <v>116</v>
      </c>
      <c r="Q4" s="176">
        <v>123</v>
      </c>
      <c r="R4" s="176">
        <v>127</v>
      </c>
      <c r="S4" s="176">
        <v>140</v>
      </c>
      <c r="T4" s="176">
        <v>141</v>
      </c>
      <c r="U4" s="176">
        <v>146</v>
      </c>
      <c r="V4" s="176">
        <v>151</v>
      </c>
      <c r="W4" s="176">
        <v>158</v>
      </c>
      <c r="X4" s="176">
        <v>159</v>
      </c>
      <c r="Y4" s="176">
        <v>162</v>
      </c>
      <c r="Z4" s="176">
        <v>164</v>
      </c>
      <c r="AA4" s="176">
        <v>176</v>
      </c>
      <c r="AB4" s="176">
        <v>189</v>
      </c>
      <c r="AC4" s="176">
        <v>193</v>
      </c>
      <c r="AD4" s="176">
        <v>198</v>
      </c>
      <c r="AE4" s="176">
        <v>201</v>
      </c>
      <c r="AF4" s="176">
        <v>206</v>
      </c>
      <c r="AG4" s="177">
        <v>209</v>
      </c>
      <c r="AH4" s="123">
        <f>COUNTA(E4:AG4)</f>
        <v>29</v>
      </c>
      <c r="AI4" s="790"/>
      <c r="AJ4" s="792"/>
      <c r="AK4" s="794"/>
      <c r="AL4" s="806"/>
    </row>
    <row r="5" spans="2:38" s="1" customFormat="1" ht="36" customHeight="1" x14ac:dyDescent="0.25">
      <c r="B5" s="809" t="s">
        <v>330</v>
      </c>
      <c r="C5" s="820" t="s">
        <v>418</v>
      </c>
      <c r="D5" s="821"/>
      <c r="E5" s="625" t="s">
        <v>82</v>
      </c>
      <c r="F5" s="626" t="s">
        <v>84</v>
      </c>
      <c r="G5" s="626"/>
      <c r="H5" s="626" t="s">
        <v>80</v>
      </c>
      <c r="I5" s="626"/>
      <c r="J5" s="627"/>
      <c r="K5" s="627"/>
      <c r="L5" s="627" t="s">
        <v>85</v>
      </c>
      <c r="M5" s="627" t="s">
        <v>95</v>
      </c>
      <c r="N5" s="627"/>
      <c r="O5" s="627"/>
      <c r="P5" s="627" t="s">
        <v>80</v>
      </c>
      <c r="Q5" s="627" t="s">
        <v>80</v>
      </c>
      <c r="R5" s="627" t="s">
        <v>85</v>
      </c>
      <c r="S5" s="627" t="s">
        <v>96</v>
      </c>
      <c r="T5" s="627" t="s">
        <v>97</v>
      </c>
      <c r="U5" s="627"/>
      <c r="V5" s="627" t="s">
        <v>99</v>
      </c>
      <c r="W5" s="627"/>
      <c r="X5" s="627"/>
      <c r="Y5" s="627"/>
      <c r="Z5" s="627"/>
      <c r="AA5" s="627"/>
      <c r="AB5" s="627" t="s">
        <v>100</v>
      </c>
      <c r="AC5" s="627" t="s">
        <v>102</v>
      </c>
      <c r="AD5" s="627" t="s">
        <v>97</v>
      </c>
      <c r="AE5" s="627" t="s">
        <v>96</v>
      </c>
      <c r="AF5" s="627" t="s">
        <v>93</v>
      </c>
      <c r="AG5" s="628" t="s">
        <v>85</v>
      </c>
      <c r="AH5" s="124">
        <f>COUNTA(E5:AG5)</f>
        <v>17</v>
      </c>
      <c r="AI5" s="747">
        <f>SUM(AH5:AH6)</f>
        <v>29</v>
      </c>
      <c r="AJ5" s="767">
        <f>SUM(AI5)</f>
        <v>29</v>
      </c>
      <c r="AK5" s="742">
        <f>SUM(AJ5:AJ37)</f>
        <v>149</v>
      </c>
      <c r="AL5" s="807">
        <f>SUM(AK5,AK40,AK51,AK58)</f>
        <v>210</v>
      </c>
    </row>
    <row r="6" spans="2:38" s="1" customFormat="1" ht="36" customHeight="1" thickBot="1" x14ac:dyDescent="0.3">
      <c r="B6" s="810"/>
      <c r="C6" s="822" t="s">
        <v>332</v>
      </c>
      <c r="D6" s="823"/>
      <c r="E6" s="629"/>
      <c r="F6" s="630"/>
      <c r="G6" s="630" t="s">
        <v>85</v>
      </c>
      <c r="H6" s="630"/>
      <c r="I6" s="630" t="s">
        <v>93</v>
      </c>
      <c r="J6" s="631" t="s">
        <v>94</v>
      </c>
      <c r="K6" s="631" t="s">
        <v>95</v>
      </c>
      <c r="L6" s="631"/>
      <c r="M6" s="631"/>
      <c r="N6" s="631" t="s">
        <v>85</v>
      </c>
      <c r="O6" s="631" t="s">
        <v>95</v>
      </c>
      <c r="P6" s="631"/>
      <c r="Q6" s="631"/>
      <c r="R6" s="631"/>
      <c r="S6" s="631"/>
      <c r="T6" s="631"/>
      <c r="U6" s="631" t="s">
        <v>98</v>
      </c>
      <c r="V6" s="631"/>
      <c r="W6" s="631" t="s">
        <v>94</v>
      </c>
      <c r="X6" s="631" t="s">
        <v>100</v>
      </c>
      <c r="Y6" s="631" t="s">
        <v>101</v>
      </c>
      <c r="Z6" s="631" t="s">
        <v>94</v>
      </c>
      <c r="AA6" s="631" t="s">
        <v>100</v>
      </c>
      <c r="AB6" s="631"/>
      <c r="AC6" s="631"/>
      <c r="AD6" s="631"/>
      <c r="AE6" s="631"/>
      <c r="AF6" s="631"/>
      <c r="AG6" s="632"/>
      <c r="AH6" s="125">
        <f>COUNTA(E6:AG6)</f>
        <v>12</v>
      </c>
      <c r="AI6" s="749"/>
      <c r="AJ6" s="769"/>
      <c r="AK6" s="743"/>
      <c r="AL6" s="807"/>
    </row>
    <row r="7" spans="2:38" ht="22.5" customHeight="1" x14ac:dyDescent="0.25">
      <c r="B7" s="778" t="s">
        <v>333</v>
      </c>
      <c r="C7" s="765" t="s">
        <v>334</v>
      </c>
      <c r="D7" s="7" t="s">
        <v>368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 t="s">
        <v>97</v>
      </c>
      <c r="AE7" s="55"/>
      <c r="AF7" s="55"/>
      <c r="AG7" s="64"/>
      <c r="AH7" s="124">
        <f t="shared" ref="AH7:AH37" si="0">COUNTA(E7:AG7)</f>
        <v>1</v>
      </c>
      <c r="AI7" s="747">
        <f>SUM(AH7:AH8)</f>
        <v>1</v>
      </c>
      <c r="AJ7" s="742">
        <f>SUM(AI7:AI26)</f>
        <v>29</v>
      </c>
      <c r="AK7" s="743"/>
      <c r="AL7" s="807"/>
    </row>
    <row r="8" spans="2:38" ht="44.25" customHeight="1" thickBot="1" x14ac:dyDescent="0.3">
      <c r="B8" s="779"/>
      <c r="C8" s="766"/>
      <c r="D8" s="23" t="s">
        <v>369</v>
      </c>
      <c r="E8" s="56"/>
      <c r="F8" s="53"/>
      <c r="G8" s="53"/>
      <c r="H8" s="53"/>
      <c r="I8" s="53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65"/>
      <c r="AH8" s="125">
        <f t="shared" si="0"/>
        <v>0</v>
      </c>
      <c r="AI8" s="749"/>
      <c r="AJ8" s="743"/>
      <c r="AK8" s="743"/>
      <c r="AL8" s="807"/>
    </row>
    <row r="9" spans="2:38" ht="24" customHeight="1" thickBot="1" x14ac:dyDescent="0.3">
      <c r="B9" s="779"/>
      <c r="C9" s="45" t="s">
        <v>335</v>
      </c>
      <c r="D9" s="20" t="s">
        <v>370</v>
      </c>
      <c r="E9" s="58"/>
      <c r="F9" s="59"/>
      <c r="G9" s="59"/>
      <c r="H9" s="59"/>
      <c r="I9" s="59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 t="s">
        <v>93</v>
      </c>
      <c r="AG9" s="66"/>
      <c r="AH9" s="126">
        <f t="shared" si="0"/>
        <v>1</v>
      </c>
      <c r="AI9" s="136">
        <f>SUM(AH9)</f>
        <v>1</v>
      </c>
      <c r="AJ9" s="743"/>
      <c r="AK9" s="743"/>
      <c r="AL9" s="807"/>
    </row>
    <row r="10" spans="2:38" ht="27" customHeight="1" x14ac:dyDescent="0.25">
      <c r="B10" s="779"/>
      <c r="C10" s="765" t="s">
        <v>336</v>
      </c>
      <c r="D10" s="7" t="s">
        <v>371</v>
      </c>
      <c r="E10" s="54"/>
      <c r="F10" s="50"/>
      <c r="G10" s="50"/>
      <c r="H10" s="50"/>
      <c r="I10" s="50"/>
      <c r="J10" s="50"/>
      <c r="K10" s="50"/>
      <c r="L10" s="50"/>
      <c r="M10" s="50" t="s">
        <v>95</v>
      </c>
      <c r="N10" s="50"/>
      <c r="O10" s="50"/>
      <c r="P10" s="50" t="s">
        <v>80</v>
      </c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62"/>
      <c r="AH10" s="124">
        <f t="shared" si="0"/>
        <v>2</v>
      </c>
      <c r="AI10" s="747">
        <f>SUM(AH10:AH12)</f>
        <v>3</v>
      </c>
      <c r="AJ10" s="743"/>
      <c r="AK10" s="743"/>
      <c r="AL10" s="807"/>
    </row>
    <row r="11" spans="2:38" ht="19.5" customHeight="1" x14ac:dyDescent="0.25">
      <c r="B11" s="779"/>
      <c r="C11" s="762"/>
      <c r="D11" s="8" t="s">
        <v>372</v>
      </c>
      <c r="E11" s="61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67"/>
      <c r="AH11" s="127">
        <f t="shared" si="0"/>
        <v>0</v>
      </c>
      <c r="AI11" s="748"/>
      <c r="AJ11" s="743"/>
      <c r="AK11" s="743"/>
      <c r="AL11" s="807"/>
    </row>
    <row r="12" spans="2:38" ht="20.25" customHeight="1" thickBot="1" x14ac:dyDescent="0.3">
      <c r="B12" s="779"/>
      <c r="C12" s="766"/>
      <c r="D12" s="23" t="s">
        <v>373</v>
      </c>
      <c r="E12" s="56"/>
      <c r="F12" s="53"/>
      <c r="G12" s="53"/>
      <c r="H12" s="53" t="s">
        <v>80</v>
      </c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63"/>
      <c r="AH12" s="128">
        <f t="shared" si="0"/>
        <v>1</v>
      </c>
      <c r="AI12" s="749"/>
      <c r="AJ12" s="743"/>
      <c r="AK12" s="743"/>
      <c r="AL12" s="807"/>
    </row>
    <row r="13" spans="2:38" ht="19.5" customHeight="1" x14ac:dyDescent="0.25">
      <c r="B13" s="779"/>
      <c r="C13" s="765" t="s">
        <v>337</v>
      </c>
      <c r="D13" s="9" t="s">
        <v>374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62"/>
      <c r="AH13" s="129">
        <f t="shared" si="0"/>
        <v>0</v>
      </c>
      <c r="AI13" s="747">
        <f>SUM(AH13:AH14)</f>
        <v>0</v>
      </c>
      <c r="AJ13" s="743"/>
      <c r="AK13" s="743"/>
      <c r="AL13" s="807"/>
    </row>
    <row r="14" spans="2:38" ht="21" customHeight="1" thickBot="1" x14ac:dyDescent="0.3">
      <c r="B14" s="779"/>
      <c r="C14" s="766"/>
      <c r="D14" s="23" t="s">
        <v>375</v>
      </c>
      <c r="E14" s="56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63"/>
      <c r="AH14" s="128">
        <f t="shared" si="0"/>
        <v>0</v>
      </c>
      <c r="AI14" s="749"/>
      <c r="AJ14" s="743"/>
      <c r="AK14" s="743"/>
      <c r="AL14" s="807"/>
    </row>
    <row r="15" spans="2:38" ht="27.75" customHeight="1" x14ac:dyDescent="0.25">
      <c r="B15" s="779"/>
      <c r="C15" s="765" t="s">
        <v>348</v>
      </c>
      <c r="D15" s="9" t="s">
        <v>376</v>
      </c>
      <c r="E15" s="54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62"/>
      <c r="AH15" s="129">
        <f t="shared" si="0"/>
        <v>0</v>
      </c>
      <c r="AI15" s="747">
        <f>SUM(AH15:AH20)</f>
        <v>7</v>
      </c>
      <c r="AJ15" s="743"/>
      <c r="AK15" s="743"/>
      <c r="AL15" s="807"/>
    </row>
    <row r="16" spans="2:38" ht="39.75" customHeight="1" x14ac:dyDescent="0.25">
      <c r="B16" s="779"/>
      <c r="C16" s="762"/>
      <c r="D16" s="9" t="s">
        <v>377</v>
      </c>
      <c r="E16" s="61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67" t="s">
        <v>85</v>
      </c>
      <c r="AH16" s="127">
        <f t="shared" si="0"/>
        <v>1</v>
      </c>
      <c r="AI16" s="748"/>
      <c r="AJ16" s="743"/>
      <c r="AK16" s="743"/>
      <c r="AL16" s="807"/>
    </row>
    <row r="17" spans="2:38" ht="24.75" customHeight="1" x14ac:dyDescent="0.25">
      <c r="B17" s="779"/>
      <c r="C17" s="762"/>
      <c r="D17" s="7" t="s">
        <v>496</v>
      </c>
      <c r="E17" s="61"/>
      <c r="F17" s="28"/>
      <c r="G17" s="28" t="s">
        <v>137</v>
      </c>
      <c r="H17" s="28"/>
      <c r="I17" s="28"/>
      <c r="J17" s="28"/>
      <c r="K17" s="28"/>
      <c r="L17" s="28" t="s">
        <v>85</v>
      </c>
      <c r="M17" s="28"/>
      <c r="N17" s="28"/>
      <c r="O17" s="28"/>
      <c r="P17" s="28"/>
      <c r="Q17" s="28"/>
      <c r="R17" s="28"/>
      <c r="S17" s="28"/>
      <c r="T17" s="28" t="s">
        <v>97</v>
      </c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67"/>
      <c r="AH17" s="127">
        <f t="shared" si="0"/>
        <v>3</v>
      </c>
      <c r="AI17" s="748"/>
      <c r="AJ17" s="743"/>
      <c r="AK17" s="743"/>
      <c r="AL17" s="807"/>
    </row>
    <row r="18" spans="2:38" ht="27" customHeight="1" x14ac:dyDescent="0.25">
      <c r="B18" s="779"/>
      <c r="C18" s="762"/>
      <c r="D18" s="8" t="s">
        <v>379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67"/>
      <c r="AH18" s="127">
        <f t="shared" si="0"/>
        <v>0</v>
      </c>
      <c r="AI18" s="748"/>
      <c r="AJ18" s="743"/>
      <c r="AK18" s="743"/>
      <c r="AL18" s="807"/>
    </row>
    <row r="19" spans="2:38" ht="21" customHeight="1" x14ac:dyDescent="0.25">
      <c r="B19" s="779"/>
      <c r="C19" s="762"/>
      <c r="D19" s="21" t="s">
        <v>378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 t="s">
        <v>99</v>
      </c>
      <c r="W19" s="28"/>
      <c r="X19" s="28"/>
      <c r="Y19" s="28"/>
      <c r="Z19" s="28"/>
      <c r="AA19" s="28"/>
      <c r="AB19" s="28"/>
      <c r="AC19" s="28"/>
      <c r="AD19" s="28"/>
      <c r="AE19" s="28" t="s">
        <v>96</v>
      </c>
      <c r="AF19" s="28"/>
      <c r="AG19" s="67"/>
      <c r="AH19" s="127">
        <f t="shared" si="0"/>
        <v>2</v>
      </c>
      <c r="AI19" s="748"/>
      <c r="AJ19" s="743"/>
      <c r="AK19" s="743"/>
      <c r="AL19" s="807"/>
    </row>
    <row r="20" spans="2:38" ht="21" customHeight="1" thickBot="1" x14ac:dyDescent="0.3">
      <c r="B20" s="779"/>
      <c r="C20" s="766"/>
      <c r="D20" s="23" t="s">
        <v>380</v>
      </c>
      <c r="E20" s="56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 t="s">
        <v>102</v>
      </c>
      <c r="AD20" s="53"/>
      <c r="AE20" s="53"/>
      <c r="AF20" s="53"/>
      <c r="AG20" s="63"/>
      <c r="AH20" s="125">
        <f t="shared" si="0"/>
        <v>1</v>
      </c>
      <c r="AI20" s="749"/>
      <c r="AJ20" s="743"/>
      <c r="AK20" s="743"/>
      <c r="AL20" s="807"/>
    </row>
    <row r="21" spans="2:38" ht="21" customHeight="1" x14ac:dyDescent="0.25">
      <c r="B21" s="779"/>
      <c r="C21" s="765" t="s">
        <v>338</v>
      </c>
      <c r="D21" s="24" t="s">
        <v>381</v>
      </c>
      <c r="E21" s="47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68"/>
      <c r="AH21" s="124">
        <f t="shared" si="0"/>
        <v>0</v>
      </c>
      <c r="AI21" s="747">
        <f>SUM(AH21:AH23)</f>
        <v>2</v>
      </c>
      <c r="AJ21" s="743"/>
      <c r="AK21" s="743"/>
      <c r="AL21" s="807"/>
    </row>
    <row r="22" spans="2:38" ht="22.5" customHeight="1" x14ac:dyDescent="0.25">
      <c r="B22" s="779"/>
      <c r="C22" s="762"/>
      <c r="D22" s="22" t="s">
        <v>382</v>
      </c>
      <c r="E22" s="29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67"/>
      <c r="AH22" s="127">
        <f t="shared" si="0"/>
        <v>0</v>
      </c>
      <c r="AI22" s="748"/>
      <c r="AJ22" s="743"/>
      <c r="AK22" s="743"/>
      <c r="AL22" s="807"/>
    </row>
    <row r="23" spans="2:38" ht="21.75" customHeight="1" thickBot="1" x14ac:dyDescent="0.3">
      <c r="B23" s="779"/>
      <c r="C23" s="784"/>
      <c r="D23" s="25" t="s">
        <v>383</v>
      </c>
      <c r="E23" s="29"/>
      <c r="F23" s="28"/>
      <c r="G23" s="28"/>
      <c r="H23" s="28"/>
      <c r="I23" s="28"/>
      <c r="J23" s="28" t="s">
        <v>94</v>
      </c>
      <c r="K23" s="28"/>
      <c r="L23" s="28"/>
      <c r="M23" s="28"/>
      <c r="N23" s="28"/>
      <c r="O23" s="28"/>
      <c r="P23" s="28"/>
      <c r="Q23" s="28"/>
      <c r="R23" s="28"/>
      <c r="S23" s="28" t="s">
        <v>96</v>
      </c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67"/>
      <c r="AH23" s="128">
        <f t="shared" si="0"/>
        <v>2</v>
      </c>
      <c r="AI23" s="749"/>
      <c r="AJ23" s="743"/>
      <c r="AK23" s="743"/>
      <c r="AL23" s="807"/>
    </row>
    <row r="24" spans="2:38" ht="22.5" customHeight="1" x14ac:dyDescent="0.25">
      <c r="B24" s="779"/>
      <c r="C24" s="780" t="s">
        <v>339</v>
      </c>
      <c r="D24" s="8" t="s">
        <v>384</v>
      </c>
      <c r="E24" s="54" t="s">
        <v>82</v>
      </c>
      <c r="F24" s="50" t="s">
        <v>84</v>
      </c>
      <c r="G24" s="50"/>
      <c r="H24" s="50"/>
      <c r="I24" s="50"/>
      <c r="J24" s="50"/>
      <c r="K24" s="50" t="s">
        <v>95</v>
      </c>
      <c r="L24" s="50"/>
      <c r="M24" s="50"/>
      <c r="N24" s="50" t="s">
        <v>85</v>
      </c>
      <c r="O24" s="50" t="s">
        <v>95</v>
      </c>
      <c r="P24" s="50"/>
      <c r="Q24" s="50" t="s">
        <v>80</v>
      </c>
      <c r="R24" s="50" t="s">
        <v>85</v>
      </c>
      <c r="S24" s="50"/>
      <c r="T24" s="50"/>
      <c r="U24" s="50"/>
      <c r="V24" s="50"/>
      <c r="W24" s="50"/>
      <c r="X24" s="50"/>
      <c r="Y24" s="50"/>
      <c r="Z24" s="50"/>
      <c r="AA24" s="50"/>
      <c r="AB24" s="50" t="s">
        <v>100</v>
      </c>
      <c r="AC24" s="50"/>
      <c r="AD24" s="50"/>
      <c r="AE24" s="50"/>
      <c r="AF24" s="50"/>
      <c r="AG24" s="75"/>
      <c r="AH24" s="124">
        <f t="shared" si="0"/>
        <v>8</v>
      </c>
      <c r="AI24" s="747">
        <f>SUM(AH24:AH26)</f>
        <v>15</v>
      </c>
      <c r="AJ24" s="743"/>
      <c r="AK24" s="743"/>
      <c r="AL24" s="807"/>
    </row>
    <row r="25" spans="2:38" ht="20.25" customHeight="1" x14ac:dyDescent="0.25">
      <c r="B25" s="779"/>
      <c r="C25" s="762"/>
      <c r="D25" s="8" t="s">
        <v>385</v>
      </c>
      <c r="E25" s="61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 t="s">
        <v>98</v>
      </c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77"/>
      <c r="AH25" s="127">
        <f t="shared" si="0"/>
        <v>1</v>
      </c>
      <c r="AI25" s="748"/>
      <c r="AJ25" s="743"/>
      <c r="AK25" s="743"/>
      <c r="AL25" s="807"/>
    </row>
    <row r="26" spans="2:38" ht="20.25" customHeight="1" thickBot="1" x14ac:dyDescent="0.3">
      <c r="B26" s="779"/>
      <c r="C26" s="762"/>
      <c r="D26" s="46" t="s">
        <v>436</v>
      </c>
      <c r="E26" s="61"/>
      <c r="F26" s="28"/>
      <c r="G26" s="28"/>
      <c r="H26" s="28"/>
      <c r="I26" s="28" t="s">
        <v>93</v>
      </c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 t="s">
        <v>94</v>
      </c>
      <c r="X26" s="28" t="s">
        <v>100</v>
      </c>
      <c r="Y26" s="28" t="s">
        <v>101</v>
      </c>
      <c r="Z26" s="28" t="s">
        <v>94</v>
      </c>
      <c r="AA26" s="28" t="s">
        <v>100</v>
      </c>
      <c r="AB26" s="28"/>
      <c r="AC26" s="28"/>
      <c r="AD26" s="28"/>
      <c r="AE26" s="28"/>
      <c r="AF26" s="28"/>
      <c r="AG26" s="77"/>
      <c r="AH26" s="127">
        <f t="shared" si="0"/>
        <v>6</v>
      </c>
      <c r="AI26" s="748"/>
      <c r="AJ26" s="743"/>
      <c r="AK26" s="743"/>
      <c r="AL26" s="807"/>
    </row>
    <row r="27" spans="2:38" ht="21.75" customHeight="1" x14ac:dyDescent="0.25">
      <c r="B27" s="763" t="s">
        <v>340</v>
      </c>
      <c r="C27" s="765" t="s">
        <v>349</v>
      </c>
      <c r="D27" s="6" t="s">
        <v>386</v>
      </c>
      <c r="E27" s="71"/>
      <c r="F27" s="55" t="s">
        <v>84</v>
      </c>
      <c r="G27" s="55" t="s">
        <v>85</v>
      </c>
      <c r="H27" s="55"/>
      <c r="I27" s="55" t="s">
        <v>93</v>
      </c>
      <c r="J27" s="55" t="s">
        <v>94</v>
      </c>
      <c r="K27" s="55"/>
      <c r="L27" s="55"/>
      <c r="M27" s="55" t="s">
        <v>95</v>
      </c>
      <c r="N27" s="55"/>
      <c r="O27" s="55" t="s">
        <v>95</v>
      </c>
      <c r="P27" s="55" t="s">
        <v>80</v>
      </c>
      <c r="Q27" s="55" t="s">
        <v>80</v>
      </c>
      <c r="R27" s="55" t="s">
        <v>85</v>
      </c>
      <c r="S27" s="55" t="s">
        <v>96</v>
      </c>
      <c r="T27" s="55"/>
      <c r="U27" s="55"/>
      <c r="V27" s="55"/>
      <c r="W27" s="55" t="s">
        <v>94</v>
      </c>
      <c r="X27" s="55" t="s">
        <v>100</v>
      </c>
      <c r="Y27" s="50" t="s">
        <v>101</v>
      </c>
      <c r="Z27" s="50" t="s">
        <v>94</v>
      </c>
      <c r="AA27" s="50" t="s">
        <v>100</v>
      </c>
      <c r="AB27" s="50" t="s">
        <v>100</v>
      </c>
      <c r="AC27" s="50"/>
      <c r="AD27" s="50"/>
      <c r="AE27" s="50" t="s">
        <v>96</v>
      </c>
      <c r="AF27" s="50" t="s">
        <v>93</v>
      </c>
      <c r="AG27" s="75" t="s">
        <v>85</v>
      </c>
      <c r="AH27" s="124">
        <f t="shared" si="0"/>
        <v>19</v>
      </c>
      <c r="AI27" s="747">
        <f>SUM(AH27:AH29)</f>
        <v>22</v>
      </c>
      <c r="AJ27" s="767">
        <f>SUM(AI27:AI31)</f>
        <v>29</v>
      </c>
      <c r="AK27" s="743"/>
      <c r="AL27" s="807"/>
    </row>
    <row r="28" spans="2:38" ht="25.5" customHeight="1" x14ac:dyDescent="0.25">
      <c r="B28" s="755"/>
      <c r="C28" s="762"/>
      <c r="D28" s="96" t="s">
        <v>387</v>
      </c>
      <c r="E28" s="37"/>
      <c r="F28" s="30"/>
      <c r="G28" s="30"/>
      <c r="H28" s="30" t="s">
        <v>80</v>
      </c>
      <c r="I28" s="30"/>
      <c r="J28" s="30"/>
      <c r="K28" s="30" t="s">
        <v>95</v>
      </c>
      <c r="L28" s="30"/>
      <c r="M28" s="30"/>
      <c r="N28" s="30"/>
      <c r="O28" s="30"/>
      <c r="P28" s="30"/>
      <c r="Q28" s="30"/>
      <c r="R28" s="30"/>
      <c r="S28" s="30"/>
      <c r="T28" s="30"/>
      <c r="U28" s="30" t="s">
        <v>98</v>
      </c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76"/>
      <c r="AH28" s="127">
        <f t="shared" si="0"/>
        <v>3</v>
      </c>
      <c r="AI28" s="748"/>
      <c r="AJ28" s="768"/>
      <c r="AK28" s="743"/>
      <c r="AL28" s="807"/>
    </row>
    <row r="29" spans="2:38" ht="27.75" customHeight="1" thickBot="1" x14ac:dyDescent="0.3">
      <c r="B29" s="755"/>
      <c r="C29" s="766"/>
      <c r="D29" s="11" t="s">
        <v>388</v>
      </c>
      <c r="E29" s="72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74"/>
      <c r="AH29" s="128">
        <f t="shared" si="0"/>
        <v>0</v>
      </c>
      <c r="AI29" s="749"/>
      <c r="AJ29" s="768"/>
      <c r="AK29" s="743"/>
      <c r="AL29" s="807"/>
    </row>
    <row r="30" spans="2:38" ht="39" customHeight="1" x14ac:dyDescent="0.25">
      <c r="B30" s="755"/>
      <c r="C30" s="765" t="s">
        <v>350</v>
      </c>
      <c r="D30" s="96" t="s">
        <v>389</v>
      </c>
      <c r="E30" s="71" t="s">
        <v>82</v>
      </c>
      <c r="F30" s="55"/>
      <c r="G30" s="55"/>
      <c r="H30" s="55"/>
      <c r="I30" s="55"/>
      <c r="J30" s="55"/>
      <c r="K30" s="55"/>
      <c r="L30" s="55" t="s">
        <v>85</v>
      </c>
      <c r="M30" s="55"/>
      <c r="N30" s="55"/>
      <c r="O30" s="55"/>
      <c r="P30" s="55"/>
      <c r="Q30" s="55"/>
      <c r="R30" s="55"/>
      <c r="S30" s="55"/>
      <c r="T30" s="55" t="s">
        <v>97</v>
      </c>
      <c r="U30" s="55"/>
      <c r="V30" s="55" t="s">
        <v>99</v>
      </c>
      <c r="W30" s="55"/>
      <c r="X30" s="55"/>
      <c r="Y30" s="55"/>
      <c r="Z30" s="55"/>
      <c r="AA30" s="55"/>
      <c r="AB30" s="55"/>
      <c r="AC30" s="55" t="s">
        <v>102</v>
      </c>
      <c r="AD30" s="55"/>
      <c r="AE30" s="55"/>
      <c r="AF30" s="55"/>
      <c r="AG30" s="73"/>
      <c r="AH30" s="124">
        <f t="shared" si="0"/>
        <v>5</v>
      </c>
      <c r="AI30" s="747">
        <f>SUM(AH30:AH31)</f>
        <v>7</v>
      </c>
      <c r="AJ30" s="768"/>
      <c r="AK30" s="743"/>
      <c r="AL30" s="807"/>
    </row>
    <row r="31" spans="2:38" ht="39.75" customHeight="1" thickBot="1" x14ac:dyDescent="0.3">
      <c r="B31" s="764"/>
      <c r="C31" s="766"/>
      <c r="D31" s="11" t="s">
        <v>390</v>
      </c>
      <c r="E31" s="72"/>
      <c r="F31" s="57"/>
      <c r="G31" s="57"/>
      <c r="H31" s="57"/>
      <c r="I31" s="57"/>
      <c r="J31" s="57"/>
      <c r="K31" s="57"/>
      <c r="L31" s="57"/>
      <c r="M31" s="57"/>
      <c r="N31" s="57" t="s">
        <v>85</v>
      </c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 t="s">
        <v>97</v>
      </c>
      <c r="AE31" s="57"/>
      <c r="AF31" s="57"/>
      <c r="AG31" s="74"/>
      <c r="AH31" s="123">
        <f t="shared" si="0"/>
        <v>2</v>
      </c>
      <c r="AI31" s="749"/>
      <c r="AJ31" s="769"/>
      <c r="AK31" s="743"/>
      <c r="AL31" s="807"/>
    </row>
    <row r="32" spans="2:38" ht="24.75" customHeight="1" x14ac:dyDescent="0.25">
      <c r="B32" s="763" t="s">
        <v>341</v>
      </c>
      <c r="C32" s="774" t="s">
        <v>351</v>
      </c>
      <c r="D32" s="775"/>
      <c r="E32" s="71" t="s">
        <v>82</v>
      </c>
      <c r="F32" s="55" t="s">
        <v>84</v>
      </c>
      <c r="G32" s="55"/>
      <c r="H32" s="55">
        <v>8</v>
      </c>
      <c r="I32" s="55" t="s">
        <v>93</v>
      </c>
      <c r="J32" s="55" t="s">
        <v>94</v>
      </c>
      <c r="K32" s="55" t="s">
        <v>95</v>
      </c>
      <c r="L32" s="55" t="s">
        <v>85</v>
      </c>
      <c r="M32" s="55" t="s">
        <v>95</v>
      </c>
      <c r="N32" s="55" t="s">
        <v>85</v>
      </c>
      <c r="O32" s="55" t="s">
        <v>95</v>
      </c>
      <c r="P32" s="55" t="s">
        <v>80</v>
      </c>
      <c r="Q32" s="55" t="s">
        <v>80</v>
      </c>
      <c r="R32" s="55" t="s">
        <v>85</v>
      </c>
      <c r="S32" s="55" t="s">
        <v>96</v>
      </c>
      <c r="T32" s="55" t="s">
        <v>97</v>
      </c>
      <c r="U32" s="55" t="s">
        <v>98</v>
      </c>
      <c r="V32" s="55" t="s">
        <v>99</v>
      </c>
      <c r="W32" s="55" t="s">
        <v>94</v>
      </c>
      <c r="X32" s="55" t="s">
        <v>100</v>
      </c>
      <c r="Y32" s="55" t="s">
        <v>155</v>
      </c>
      <c r="Z32" s="55" t="s">
        <v>94</v>
      </c>
      <c r="AA32" s="55" t="s">
        <v>100</v>
      </c>
      <c r="AB32" s="55" t="s">
        <v>100</v>
      </c>
      <c r="AC32" s="55" t="s">
        <v>102</v>
      </c>
      <c r="AD32" s="55" t="s">
        <v>97</v>
      </c>
      <c r="AE32" s="55" t="s">
        <v>96</v>
      </c>
      <c r="AF32" s="55" t="s">
        <v>93</v>
      </c>
      <c r="AG32" s="73" t="s">
        <v>85</v>
      </c>
      <c r="AH32" s="124">
        <f t="shared" ref="AH32:AH33" si="1">COUNTA(E32:AG32)</f>
        <v>28</v>
      </c>
      <c r="AI32" s="747">
        <f>SUM(AH32:AH33)</f>
        <v>29</v>
      </c>
      <c r="AJ32" s="767">
        <f>SUM(AI32:AI33)</f>
        <v>29</v>
      </c>
      <c r="AK32" s="743"/>
      <c r="AL32" s="807"/>
    </row>
    <row r="33" spans="2:38" ht="27" customHeight="1" thickBot="1" x14ac:dyDescent="0.3">
      <c r="B33" s="764"/>
      <c r="C33" s="781" t="s">
        <v>352</v>
      </c>
      <c r="D33" s="782"/>
      <c r="E33" s="182"/>
      <c r="F33" s="183"/>
      <c r="G33" s="183" t="s">
        <v>85</v>
      </c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4"/>
      <c r="AH33" s="123">
        <f t="shared" si="1"/>
        <v>1</v>
      </c>
      <c r="AI33" s="749"/>
      <c r="AJ33" s="768"/>
      <c r="AK33" s="743"/>
      <c r="AL33" s="807"/>
    </row>
    <row r="34" spans="2:38" ht="36" customHeight="1" x14ac:dyDescent="0.25">
      <c r="B34" s="763" t="s">
        <v>493</v>
      </c>
      <c r="C34" s="774" t="s">
        <v>353</v>
      </c>
      <c r="D34" s="775"/>
      <c r="E34" s="71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 t="s">
        <v>99</v>
      </c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64"/>
      <c r="AH34" s="124">
        <f t="shared" si="0"/>
        <v>1</v>
      </c>
      <c r="AI34" s="747">
        <f>SUM(AH34:AH35)</f>
        <v>4</v>
      </c>
      <c r="AJ34" s="767">
        <f>SUM(AI34:AI35)</f>
        <v>4</v>
      </c>
      <c r="AK34" s="743"/>
      <c r="AL34" s="807"/>
    </row>
    <row r="35" spans="2:38" ht="29.25" customHeight="1" thickBot="1" x14ac:dyDescent="0.3">
      <c r="B35" s="755"/>
      <c r="C35" s="776" t="s">
        <v>354</v>
      </c>
      <c r="D35" s="777"/>
      <c r="E35" s="182"/>
      <c r="F35" s="183"/>
      <c r="G35" s="183" t="s">
        <v>85</v>
      </c>
      <c r="H35" s="183"/>
      <c r="I35" s="183"/>
      <c r="J35" s="183"/>
      <c r="K35" s="183"/>
      <c r="L35" s="183"/>
      <c r="M35" s="183"/>
      <c r="N35" s="183" t="s">
        <v>85</v>
      </c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83"/>
      <c r="Z35" s="183"/>
      <c r="AA35" s="183"/>
      <c r="AB35" s="183"/>
      <c r="AC35" s="183"/>
      <c r="AD35" s="183" t="s">
        <v>97</v>
      </c>
      <c r="AE35" s="183"/>
      <c r="AF35" s="183"/>
      <c r="AG35" s="184"/>
      <c r="AH35" s="123">
        <f t="shared" si="0"/>
        <v>3</v>
      </c>
      <c r="AI35" s="749"/>
      <c r="AJ35" s="768"/>
      <c r="AK35" s="743"/>
      <c r="AL35" s="807"/>
    </row>
    <row r="36" spans="2:38" ht="27" customHeight="1" x14ac:dyDescent="0.25">
      <c r="B36" s="763" t="s">
        <v>342</v>
      </c>
      <c r="C36" s="770" t="s">
        <v>355</v>
      </c>
      <c r="D36" s="771"/>
      <c r="E36" s="120" t="s">
        <v>82</v>
      </c>
      <c r="F36" s="55" t="s">
        <v>84</v>
      </c>
      <c r="G36" s="55" t="s">
        <v>85</v>
      </c>
      <c r="H36" s="55" t="s">
        <v>80</v>
      </c>
      <c r="I36" s="55" t="s">
        <v>93</v>
      </c>
      <c r="J36" s="55"/>
      <c r="K36" s="55"/>
      <c r="L36" s="55" t="s">
        <v>85</v>
      </c>
      <c r="M36" s="55" t="s">
        <v>95</v>
      </c>
      <c r="N36" s="55"/>
      <c r="O36" s="55" t="s">
        <v>95</v>
      </c>
      <c r="P36" s="55" t="s">
        <v>80</v>
      </c>
      <c r="Q36" s="55" t="s">
        <v>80</v>
      </c>
      <c r="R36" s="55" t="s">
        <v>85</v>
      </c>
      <c r="S36" s="55" t="s">
        <v>96</v>
      </c>
      <c r="T36" s="55" t="s">
        <v>97</v>
      </c>
      <c r="U36" s="55"/>
      <c r="V36" s="55" t="s">
        <v>99</v>
      </c>
      <c r="W36" s="55" t="s">
        <v>94</v>
      </c>
      <c r="X36" s="55" t="s">
        <v>100</v>
      </c>
      <c r="Y36" s="50" t="s">
        <v>101</v>
      </c>
      <c r="Z36" s="50" t="s">
        <v>94</v>
      </c>
      <c r="AA36" s="50" t="s">
        <v>100</v>
      </c>
      <c r="AB36" s="50" t="s">
        <v>100</v>
      </c>
      <c r="AC36" s="50" t="s">
        <v>102</v>
      </c>
      <c r="AD36" s="50"/>
      <c r="AE36" s="50" t="s">
        <v>96</v>
      </c>
      <c r="AF36" s="50" t="s">
        <v>93</v>
      </c>
      <c r="AG36" s="62" t="s">
        <v>85</v>
      </c>
      <c r="AH36" s="124">
        <f t="shared" si="0"/>
        <v>24</v>
      </c>
      <c r="AI36" s="747">
        <f>SUM(AH36:AH37)</f>
        <v>29</v>
      </c>
      <c r="AJ36" s="767">
        <f>SUM(AI36)</f>
        <v>29</v>
      </c>
      <c r="AK36" s="743"/>
      <c r="AL36" s="807"/>
    </row>
    <row r="37" spans="2:38" ht="30.75" customHeight="1" thickBot="1" x14ac:dyDescent="0.3">
      <c r="B37" s="764"/>
      <c r="C37" s="772" t="s">
        <v>356</v>
      </c>
      <c r="D37" s="773"/>
      <c r="E37" s="121"/>
      <c r="F37" s="57"/>
      <c r="G37" s="57"/>
      <c r="H37" s="57"/>
      <c r="I37" s="57"/>
      <c r="J37" s="57" t="s">
        <v>94</v>
      </c>
      <c r="K37" s="57" t="s">
        <v>95</v>
      </c>
      <c r="L37" s="57"/>
      <c r="M37" s="57"/>
      <c r="N37" s="57" t="s">
        <v>85</v>
      </c>
      <c r="O37" s="57"/>
      <c r="P37" s="57"/>
      <c r="Q37" s="57"/>
      <c r="R37" s="57"/>
      <c r="S37" s="57"/>
      <c r="T37" s="57"/>
      <c r="U37" s="57" t="s">
        <v>98</v>
      </c>
      <c r="V37" s="57"/>
      <c r="W37" s="57"/>
      <c r="X37" s="57"/>
      <c r="Y37" s="57"/>
      <c r="Z37" s="57"/>
      <c r="AA37" s="57"/>
      <c r="AB37" s="57"/>
      <c r="AC37" s="57"/>
      <c r="AD37" s="57" t="s">
        <v>97</v>
      </c>
      <c r="AE37" s="57"/>
      <c r="AF37" s="57"/>
      <c r="AG37" s="65"/>
      <c r="AH37" s="128">
        <f t="shared" si="0"/>
        <v>5</v>
      </c>
      <c r="AI37" s="749"/>
      <c r="AJ37" s="769"/>
      <c r="AK37" s="744"/>
      <c r="AL37" s="807"/>
    </row>
    <row r="38" spans="2:38" ht="20.25" customHeight="1" thickBot="1" x14ac:dyDescent="0.3">
      <c r="B38" s="811" t="s">
        <v>134</v>
      </c>
      <c r="C38" s="812"/>
      <c r="D38" s="812"/>
      <c r="E38" s="637">
        <f>COUNTA(E5:E37)</f>
        <v>5</v>
      </c>
      <c r="F38" s="638">
        <f t="shared" ref="F38:AG38" si="2">COUNTA(F5:F37)</f>
        <v>5</v>
      </c>
      <c r="G38" s="638">
        <f t="shared" si="2"/>
        <v>6</v>
      </c>
      <c r="H38" s="638">
        <f t="shared" si="2"/>
        <v>5</v>
      </c>
      <c r="I38" s="638">
        <f t="shared" si="2"/>
        <v>5</v>
      </c>
      <c r="J38" s="638">
        <f t="shared" si="2"/>
        <v>5</v>
      </c>
      <c r="K38" s="638">
        <f t="shared" si="2"/>
        <v>5</v>
      </c>
      <c r="L38" s="638">
        <f t="shared" si="2"/>
        <v>5</v>
      </c>
      <c r="M38" s="638">
        <f t="shared" si="2"/>
        <v>5</v>
      </c>
      <c r="N38" s="638">
        <f t="shared" si="2"/>
        <v>6</v>
      </c>
      <c r="O38" s="638">
        <f t="shared" si="2"/>
        <v>5</v>
      </c>
      <c r="P38" s="638">
        <f t="shared" si="2"/>
        <v>5</v>
      </c>
      <c r="Q38" s="638">
        <f t="shared" si="2"/>
        <v>5</v>
      </c>
      <c r="R38" s="638">
        <f t="shared" si="2"/>
        <v>5</v>
      </c>
      <c r="S38" s="638">
        <f t="shared" si="2"/>
        <v>5</v>
      </c>
      <c r="T38" s="638">
        <f t="shared" si="2"/>
        <v>5</v>
      </c>
      <c r="U38" s="638">
        <f t="shared" si="2"/>
        <v>5</v>
      </c>
      <c r="V38" s="638">
        <f t="shared" si="2"/>
        <v>6</v>
      </c>
      <c r="W38" s="638">
        <f t="shared" si="2"/>
        <v>5</v>
      </c>
      <c r="X38" s="638">
        <f t="shared" si="2"/>
        <v>5</v>
      </c>
      <c r="Y38" s="638">
        <f t="shared" si="2"/>
        <v>5</v>
      </c>
      <c r="Z38" s="638">
        <f t="shared" si="2"/>
        <v>5</v>
      </c>
      <c r="AA38" s="638">
        <f t="shared" si="2"/>
        <v>5</v>
      </c>
      <c r="AB38" s="638">
        <f t="shared" si="2"/>
        <v>5</v>
      </c>
      <c r="AC38" s="638">
        <f t="shared" si="2"/>
        <v>5</v>
      </c>
      <c r="AD38" s="638">
        <f t="shared" si="2"/>
        <v>6</v>
      </c>
      <c r="AE38" s="638">
        <f t="shared" si="2"/>
        <v>5</v>
      </c>
      <c r="AF38" s="638">
        <f t="shared" si="2"/>
        <v>5</v>
      </c>
      <c r="AG38" s="639">
        <f t="shared" si="2"/>
        <v>5</v>
      </c>
      <c r="AH38" s="752">
        <f>SUM(E38:AG38)</f>
        <v>149</v>
      </c>
      <c r="AI38" s="753"/>
      <c r="AJ38" s="753"/>
      <c r="AK38" s="754"/>
      <c r="AL38" s="807"/>
    </row>
    <row r="39" spans="2:38" ht="29.25" customHeight="1" thickBot="1" x14ac:dyDescent="0.3">
      <c r="B39" s="737" t="s">
        <v>515</v>
      </c>
      <c r="C39" s="738"/>
      <c r="D39" s="738"/>
      <c r="E39" s="739"/>
      <c r="F39" s="739"/>
      <c r="G39" s="739"/>
      <c r="H39" s="739"/>
      <c r="I39" s="739"/>
      <c r="J39" s="739"/>
      <c r="K39" s="739"/>
      <c r="L39" s="739"/>
      <c r="M39" s="739"/>
      <c r="N39" s="739"/>
      <c r="O39" s="739"/>
      <c r="P39" s="739"/>
      <c r="Q39" s="739"/>
      <c r="R39" s="739"/>
      <c r="S39" s="739"/>
      <c r="T39" s="739"/>
      <c r="U39" s="739"/>
      <c r="V39" s="739"/>
      <c r="W39" s="739"/>
      <c r="X39" s="739"/>
      <c r="Y39" s="739"/>
      <c r="Z39" s="739"/>
      <c r="AA39" s="739"/>
      <c r="AB39" s="739"/>
      <c r="AC39" s="739"/>
      <c r="AD39" s="739"/>
      <c r="AE39" s="739"/>
      <c r="AF39" s="739"/>
      <c r="AG39" s="739"/>
      <c r="AH39" s="122" t="s">
        <v>103</v>
      </c>
      <c r="AI39" s="137" t="s">
        <v>104</v>
      </c>
      <c r="AJ39" s="140" t="s">
        <v>121</v>
      </c>
      <c r="AK39" s="142" t="s">
        <v>122</v>
      </c>
      <c r="AL39" s="807"/>
    </row>
    <row r="40" spans="2:38" ht="36.75" customHeight="1" thickBot="1" x14ac:dyDescent="0.3">
      <c r="B40" s="755" t="s">
        <v>343</v>
      </c>
      <c r="C40" s="461" t="s">
        <v>357</v>
      </c>
      <c r="D40" s="97" t="s">
        <v>391</v>
      </c>
      <c r="E40" s="79" t="s">
        <v>82</v>
      </c>
      <c r="F40" s="60"/>
      <c r="G40" s="60" t="s">
        <v>80</v>
      </c>
      <c r="H40" s="60" t="s">
        <v>80</v>
      </c>
      <c r="I40" s="60"/>
      <c r="J40" s="60"/>
      <c r="K40" s="60" t="s">
        <v>95</v>
      </c>
      <c r="L40" s="60" t="s">
        <v>85</v>
      </c>
      <c r="M40" s="60"/>
      <c r="N40" s="60"/>
      <c r="O40" s="60"/>
      <c r="P40" s="60" t="s">
        <v>80</v>
      </c>
      <c r="Q40" s="60"/>
      <c r="R40" s="60" t="s">
        <v>85</v>
      </c>
      <c r="S40" s="60"/>
      <c r="T40" s="60" t="s">
        <v>97</v>
      </c>
      <c r="U40" s="60"/>
      <c r="V40" s="60" t="s">
        <v>99</v>
      </c>
      <c r="W40" s="60" t="s">
        <v>94</v>
      </c>
      <c r="X40" s="60" t="s">
        <v>100</v>
      </c>
      <c r="Y40" s="59" t="s">
        <v>101</v>
      </c>
      <c r="Z40" s="59" t="s">
        <v>94</v>
      </c>
      <c r="AA40" s="59" t="s">
        <v>100</v>
      </c>
      <c r="AB40" s="80"/>
      <c r="AC40" s="59" t="s">
        <v>102</v>
      </c>
      <c r="AD40" s="80"/>
      <c r="AE40" s="80"/>
      <c r="AF40" s="80"/>
      <c r="AG40" s="59" t="s">
        <v>226</v>
      </c>
      <c r="AH40" s="130">
        <f>COUNTA(E40:AG40)</f>
        <v>16</v>
      </c>
      <c r="AI40" s="138">
        <f>SUM(AH40)</f>
        <v>16</v>
      </c>
      <c r="AJ40" s="756">
        <f>SUM(AI40:AI43)</f>
        <v>29</v>
      </c>
      <c r="AK40" s="759">
        <f>SUM(AJ40:AJ48)</f>
        <v>46</v>
      </c>
      <c r="AL40" s="807"/>
    </row>
    <row r="41" spans="2:38" ht="21" customHeight="1" x14ac:dyDescent="0.25">
      <c r="B41" s="755"/>
      <c r="C41" s="818" t="s">
        <v>358</v>
      </c>
      <c r="D41" s="101" t="s">
        <v>392</v>
      </c>
      <c r="E41" s="71"/>
      <c r="F41" s="55"/>
      <c r="G41" s="55"/>
      <c r="H41" s="55"/>
      <c r="I41" s="55"/>
      <c r="J41" s="55" t="s">
        <v>94</v>
      </c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64"/>
      <c r="AH41" s="131">
        <f t="shared" ref="AH41:AH43" si="3">COUNTA(E41:AG41)</f>
        <v>1</v>
      </c>
      <c r="AI41" s="747">
        <f>SUM(AH41:AH43)</f>
        <v>13</v>
      </c>
      <c r="AJ41" s="757"/>
      <c r="AK41" s="760"/>
      <c r="AL41" s="807"/>
    </row>
    <row r="42" spans="2:38" ht="19.5" customHeight="1" x14ac:dyDescent="0.25">
      <c r="B42" s="755"/>
      <c r="C42" s="818"/>
      <c r="D42" s="10" t="s">
        <v>393</v>
      </c>
      <c r="E42" s="37"/>
      <c r="F42" s="30"/>
      <c r="G42" s="30"/>
      <c r="H42" s="30"/>
      <c r="I42" s="30" t="s">
        <v>93</v>
      </c>
      <c r="J42" s="30"/>
      <c r="K42" s="30"/>
      <c r="L42" s="30"/>
      <c r="M42" s="30"/>
      <c r="N42" s="30" t="s">
        <v>85</v>
      </c>
      <c r="O42" s="30"/>
      <c r="P42" s="30"/>
      <c r="Q42" s="30" t="s">
        <v>80</v>
      </c>
      <c r="R42" s="30"/>
      <c r="S42" s="30" t="s">
        <v>96</v>
      </c>
      <c r="T42" s="30"/>
      <c r="U42" s="30" t="s">
        <v>98</v>
      </c>
      <c r="V42" s="30"/>
      <c r="W42" s="30"/>
      <c r="X42" s="30"/>
      <c r="Y42" s="30"/>
      <c r="Z42" s="30"/>
      <c r="AA42" s="30"/>
      <c r="AB42" s="30"/>
      <c r="AC42" s="30"/>
      <c r="AD42" s="30" t="s">
        <v>97</v>
      </c>
      <c r="AE42" s="30"/>
      <c r="AF42" s="30"/>
      <c r="AG42" s="69"/>
      <c r="AH42" s="132">
        <f t="shared" si="3"/>
        <v>6</v>
      </c>
      <c r="AI42" s="748"/>
      <c r="AJ42" s="757"/>
      <c r="AK42" s="760"/>
      <c r="AL42" s="807"/>
    </row>
    <row r="43" spans="2:38" ht="21.75" customHeight="1" thickBot="1" x14ac:dyDescent="0.3">
      <c r="B43" s="755"/>
      <c r="C43" s="818"/>
      <c r="D43" s="10" t="s">
        <v>394</v>
      </c>
      <c r="E43" s="37"/>
      <c r="F43" s="30" t="s">
        <v>84</v>
      </c>
      <c r="G43" s="30"/>
      <c r="H43" s="30"/>
      <c r="I43" s="30"/>
      <c r="J43" s="30" t="s">
        <v>94</v>
      </c>
      <c r="K43" s="30"/>
      <c r="L43" s="30"/>
      <c r="M43" s="30" t="s">
        <v>95</v>
      </c>
      <c r="N43" s="30"/>
      <c r="O43" s="30" t="s">
        <v>95</v>
      </c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 t="s">
        <v>100</v>
      </c>
      <c r="AC43" s="30"/>
      <c r="AD43" s="30"/>
      <c r="AE43" s="30" t="s">
        <v>231</v>
      </c>
      <c r="AF43" s="30"/>
      <c r="AG43" s="69"/>
      <c r="AH43" s="132">
        <f t="shared" si="3"/>
        <v>6</v>
      </c>
      <c r="AI43" s="748"/>
      <c r="AJ43" s="757"/>
      <c r="AK43" s="760"/>
      <c r="AL43" s="807"/>
    </row>
    <row r="44" spans="2:38" ht="37.5" customHeight="1" x14ac:dyDescent="0.25">
      <c r="B44" s="763" t="s">
        <v>346</v>
      </c>
      <c r="C44" s="817" t="s">
        <v>359</v>
      </c>
      <c r="D44" s="6" t="s">
        <v>495</v>
      </c>
      <c r="E44" s="71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>
        <v>9</v>
      </c>
      <c r="S44" s="55"/>
      <c r="T44" s="55"/>
      <c r="U44" s="55"/>
      <c r="V44" s="55"/>
      <c r="W44" s="55"/>
      <c r="X44" s="55" t="s">
        <v>100</v>
      </c>
      <c r="Y44" s="55" t="s">
        <v>101</v>
      </c>
      <c r="Z44" s="55"/>
      <c r="AA44" s="55"/>
      <c r="AB44" s="55"/>
      <c r="AC44" s="55"/>
      <c r="AD44" s="55"/>
      <c r="AE44" s="55"/>
      <c r="AF44" s="55"/>
      <c r="AG44" s="64"/>
      <c r="AH44" s="131">
        <f t="shared" ref="AH44:AH48" si="4">COUNTA(E44:AG44)</f>
        <v>3</v>
      </c>
      <c r="AI44" s="747">
        <f>SUM(AH44:AH46)</f>
        <v>17</v>
      </c>
      <c r="AJ44" s="767">
        <f>SUM(AI44)</f>
        <v>17</v>
      </c>
      <c r="AK44" s="760"/>
      <c r="AL44" s="807"/>
    </row>
    <row r="45" spans="2:38" ht="36.75" customHeight="1" x14ac:dyDescent="0.25">
      <c r="B45" s="755"/>
      <c r="C45" s="818"/>
      <c r="D45" s="100" t="s">
        <v>396</v>
      </c>
      <c r="E45" s="3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 t="s">
        <v>93</v>
      </c>
      <c r="AG45" s="69"/>
      <c r="AH45" s="132">
        <f t="shared" si="4"/>
        <v>1</v>
      </c>
      <c r="AI45" s="748"/>
      <c r="AJ45" s="768"/>
      <c r="AK45" s="760"/>
      <c r="AL45" s="807"/>
    </row>
    <row r="46" spans="2:38" ht="28.5" customHeight="1" thickBot="1" x14ac:dyDescent="0.3">
      <c r="B46" s="764"/>
      <c r="C46" s="819"/>
      <c r="D46" s="11" t="s">
        <v>397</v>
      </c>
      <c r="E46" s="72" t="s">
        <v>225</v>
      </c>
      <c r="F46" s="57"/>
      <c r="G46" s="57"/>
      <c r="H46" s="57" t="s">
        <v>80</v>
      </c>
      <c r="I46" s="57" t="s">
        <v>93</v>
      </c>
      <c r="J46" s="57"/>
      <c r="K46" s="57"/>
      <c r="L46" s="57" t="s">
        <v>226</v>
      </c>
      <c r="M46" s="57" t="s">
        <v>227</v>
      </c>
      <c r="N46" s="57" t="s">
        <v>85</v>
      </c>
      <c r="O46" s="57"/>
      <c r="P46" s="57" t="s">
        <v>80</v>
      </c>
      <c r="Q46" s="57" t="s">
        <v>80</v>
      </c>
      <c r="R46" s="57"/>
      <c r="S46" s="57"/>
      <c r="T46" s="57" t="s">
        <v>228</v>
      </c>
      <c r="U46" s="57"/>
      <c r="V46" s="57" t="s">
        <v>229</v>
      </c>
      <c r="W46" s="57"/>
      <c r="X46" s="57"/>
      <c r="Y46" s="57"/>
      <c r="Z46" s="57" t="s">
        <v>94</v>
      </c>
      <c r="AA46" s="57"/>
      <c r="AB46" s="57" t="s">
        <v>234</v>
      </c>
      <c r="AC46" s="57" t="s">
        <v>235</v>
      </c>
      <c r="AD46" s="57"/>
      <c r="AE46" s="57"/>
      <c r="AF46" s="57"/>
      <c r="AG46" s="65"/>
      <c r="AH46" s="134">
        <f t="shared" si="4"/>
        <v>13</v>
      </c>
      <c r="AI46" s="749"/>
      <c r="AJ46" s="769"/>
      <c r="AK46" s="760"/>
      <c r="AL46" s="807"/>
    </row>
    <row r="47" spans="2:38" ht="35.25" customHeight="1" x14ac:dyDescent="0.25">
      <c r="B47" s="815" t="s">
        <v>438</v>
      </c>
      <c r="C47" s="765" t="s">
        <v>360</v>
      </c>
      <c r="D47" s="101" t="s">
        <v>398</v>
      </c>
      <c r="E47" s="119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81"/>
      <c r="AH47" s="131">
        <f t="shared" si="4"/>
        <v>0</v>
      </c>
      <c r="AI47" s="748">
        <f>SUM(AH47:AH48)</f>
        <v>0</v>
      </c>
      <c r="AJ47" s="742">
        <f>SUM(AI47)</f>
        <v>0</v>
      </c>
      <c r="AK47" s="760"/>
      <c r="AL47" s="807"/>
    </row>
    <row r="48" spans="2:38" ht="34.5" customHeight="1" thickBot="1" x14ac:dyDescent="0.3">
      <c r="B48" s="816"/>
      <c r="C48" s="766"/>
      <c r="D48" s="102" t="s">
        <v>399</v>
      </c>
      <c r="E48" s="158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70"/>
      <c r="AH48" s="134">
        <f t="shared" si="4"/>
        <v>0</v>
      </c>
      <c r="AI48" s="749"/>
      <c r="AJ48" s="744"/>
      <c r="AK48" s="761"/>
      <c r="AL48" s="807"/>
    </row>
    <row r="49" spans="1:38" ht="21" customHeight="1" thickBot="1" x14ac:dyDescent="0.3">
      <c r="B49" s="811" t="s">
        <v>134</v>
      </c>
      <c r="C49" s="812"/>
      <c r="D49" s="812"/>
      <c r="E49" s="634">
        <f t="shared" ref="E49:AG49" si="5">COUNTA(E40:E48)</f>
        <v>2</v>
      </c>
      <c r="F49" s="635">
        <f t="shared" si="5"/>
        <v>1</v>
      </c>
      <c r="G49" s="635">
        <f t="shared" si="5"/>
        <v>1</v>
      </c>
      <c r="H49" s="635">
        <f t="shared" si="5"/>
        <v>2</v>
      </c>
      <c r="I49" s="635">
        <f t="shared" si="5"/>
        <v>2</v>
      </c>
      <c r="J49" s="635">
        <f t="shared" si="5"/>
        <v>2</v>
      </c>
      <c r="K49" s="635">
        <f t="shared" si="5"/>
        <v>1</v>
      </c>
      <c r="L49" s="635">
        <f t="shared" si="5"/>
        <v>2</v>
      </c>
      <c r="M49" s="635">
        <f t="shared" si="5"/>
        <v>2</v>
      </c>
      <c r="N49" s="635">
        <f t="shared" si="5"/>
        <v>2</v>
      </c>
      <c r="O49" s="635">
        <f t="shared" si="5"/>
        <v>1</v>
      </c>
      <c r="P49" s="635">
        <f t="shared" si="5"/>
        <v>2</v>
      </c>
      <c r="Q49" s="635">
        <f t="shared" si="5"/>
        <v>2</v>
      </c>
      <c r="R49" s="635">
        <f t="shared" si="5"/>
        <v>2</v>
      </c>
      <c r="S49" s="635">
        <f t="shared" si="5"/>
        <v>1</v>
      </c>
      <c r="T49" s="635">
        <f t="shared" si="5"/>
        <v>2</v>
      </c>
      <c r="U49" s="635">
        <f t="shared" si="5"/>
        <v>1</v>
      </c>
      <c r="V49" s="635">
        <f t="shared" si="5"/>
        <v>2</v>
      </c>
      <c r="W49" s="635">
        <f t="shared" si="5"/>
        <v>1</v>
      </c>
      <c r="X49" s="635">
        <f t="shared" si="5"/>
        <v>2</v>
      </c>
      <c r="Y49" s="635">
        <f t="shared" si="5"/>
        <v>2</v>
      </c>
      <c r="Z49" s="635">
        <f t="shared" si="5"/>
        <v>2</v>
      </c>
      <c r="AA49" s="635">
        <f t="shared" si="5"/>
        <v>1</v>
      </c>
      <c r="AB49" s="635">
        <f t="shared" si="5"/>
        <v>2</v>
      </c>
      <c r="AC49" s="635">
        <f t="shared" si="5"/>
        <v>2</v>
      </c>
      <c r="AD49" s="635">
        <f t="shared" si="5"/>
        <v>1</v>
      </c>
      <c r="AE49" s="635">
        <f t="shared" si="5"/>
        <v>1</v>
      </c>
      <c r="AF49" s="635">
        <f t="shared" si="5"/>
        <v>1</v>
      </c>
      <c r="AG49" s="636">
        <f t="shared" si="5"/>
        <v>1</v>
      </c>
      <c r="AH49" s="734">
        <f>SUM(E49:AG49)</f>
        <v>46</v>
      </c>
      <c r="AI49" s="735"/>
      <c r="AJ49" s="735"/>
      <c r="AK49" s="736"/>
      <c r="AL49" s="807"/>
    </row>
    <row r="50" spans="1:38" ht="33.75" customHeight="1" thickBot="1" x14ac:dyDescent="0.3">
      <c r="B50" s="737" t="s">
        <v>499</v>
      </c>
      <c r="C50" s="738"/>
      <c r="D50" s="738"/>
      <c r="E50" s="739"/>
      <c r="F50" s="739"/>
      <c r="G50" s="739"/>
      <c r="H50" s="739"/>
      <c r="I50" s="739"/>
      <c r="J50" s="739"/>
      <c r="K50" s="739"/>
      <c r="L50" s="739"/>
      <c r="M50" s="739"/>
      <c r="N50" s="739"/>
      <c r="O50" s="739"/>
      <c r="P50" s="739"/>
      <c r="Q50" s="739"/>
      <c r="R50" s="739"/>
      <c r="S50" s="739"/>
      <c r="T50" s="739"/>
      <c r="U50" s="739"/>
      <c r="V50" s="739"/>
      <c r="W50" s="739"/>
      <c r="X50" s="739"/>
      <c r="Y50" s="739"/>
      <c r="Z50" s="739"/>
      <c r="AA50" s="739"/>
      <c r="AB50" s="739"/>
      <c r="AC50" s="739"/>
      <c r="AD50" s="739"/>
      <c r="AE50" s="739"/>
      <c r="AF50" s="739"/>
      <c r="AG50" s="740"/>
      <c r="AH50" s="122" t="s">
        <v>103</v>
      </c>
      <c r="AI50" s="126" t="s">
        <v>105</v>
      </c>
      <c r="AJ50" s="141" t="s">
        <v>121</v>
      </c>
      <c r="AK50" s="143" t="s">
        <v>122</v>
      </c>
      <c r="AL50" s="807"/>
    </row>
    <row r="51" spans="1:38" ht="27" customHeight="1" thickBot="1" x14ac:dyDescent="0.3">
      <c r="A51" s="5"/>
      <c r="B51" s="813" t="s">
        <v>501</v>
      </c>
      <c r="C51" s="98" t="s">
        <v>361</v>
      </c>
      <c r="D51" s="99" t="s">
        <v>401</v>
      </c>
      <c r="E51" s="82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 t="s">
        <v>80</v>
      </c>
      <c r="Q51" s="83"/>
      <c r="R51" s="83" t="s">
        <v>85</v>
      </c>
      <c r="S51" s="83"/>
      <c r="T51" s="83"/>
      <c r="U51" s="83"/>
      <c r="V51" s="83" t="s">
        <v>99</v>
      </c>
      <c r="W51" s="83"/>
      <c r="X51" s="83"/>
      <c r="Y51" s="83"/>
      <c r="Z51" s="83"/>
      <c r="AA51" s="83"/>
      <c r="AB51" s="83" t="s">
        <v>100</v>
      </c>
      <c r="AC51" s="83" t="s">
        <v>102</v>
      </c>
      <c r="AD51" s="83"/>
      <c r="AE51" s="83"/>
      <c r="AF51" s="83" t="s">
        <v>93</v>
      </c>
      <c r="AG51" s="83"/>
      <c r="AH51" s="135">
        <f>COUNTA(E51:AG51)</f>
        <v>6</v>
      </c>
      <c r="AI51" s="139">
        <f>SUM(AH51)</f>
        <v>6</v>
      </c>
      <c r="AJ51" s="742">
        <f>SUM(AI51:AI55)</f>
        <v>11</v>
      </c>
      <c r="AK51" s="742">
        <f>SUM(AJ51)</f>
        <v>11</v>
      </c>
      <c r="AL51" s="807"/>
    </row>
    <row r="52" spans="1:38" ht="22.5" customHeight="1" x14ac:dyDescent="0.25">
      <c r="A52" s="5"/>
      <c r="B52" s="813"/>
      <c r="C52" s="745" t="s">
        <v>362</v>
      </c>
      <c r="D52" s="18" t="s">
        <v>402</v>
      </c>
      <c r="E52" s="38"/>
      <c r="F52" s="39"/>
      <c r="G52" s="39"/>
      <c r="H52" s="39" t="s">
        <v>80</v>
      </c>
      <c r="I52" s="39"/>
      <c r="J52" s="39"/>
      <c r="K52" s="39"/>
      <c r="L52" s="39"/>
      <c r="M52" s="39" t="s">
        <v>95</v>
      </c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131">
        <f>COUNTA(E52:AG52)</f>
        <v>2</v>
      </c>
      <c r="AI52" s="747">
        <f>SUM(AH52:AH55)</f>
        <v>5</v>
      </c>
      <c r="AJ52" s="743"/>
      <c r="AK52" s="743"/>
      <c r="AL52" s="807"/>
    </row>
    <row r="53" spans="1:38" ht="22.5" customHeight="1" x14ac:dyDescent="0.25">
      <c r="A53" s="5"/>
      <c r="B53" s="813"/>
      <c r="C53" s="746"/>
      <c r="D53" s="19" t="s">
        <v>403</v>
      </c>
      <c r="E53" s="38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 t="s">
        <v>85</v>
      </c>
      <c r="S53" s="39" t="s">
        <v>96</v>
      </c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222">
        <f>COUNTA(E53:AG53)</f>
        <v>2</v>
      </c>
      <c r="AI53" s="748"/>
      <c r="AJ53" s="743"/>
      <c r="AK53" s="743"/>
      <c r="AL53" s="807"/>
    </row>
    <row r="54" spans="1:38" ht="22.5" customHeight="1" thickBot="1" x14ac:dyDescent="0.3">
      <c r="A54" s="5"/>
      <c r="B54" s="813"/>
      <c r="C54" s="746"/>
      <c r="D54" s="19" t="s">
        <v>404</v>
      </c>
      <c r="E54" s="38"/>
      <c r="F54" s="39"/>
      <c r="G54" s="39"/>
      <c r="H54" s="39">
        <v>8</v>
      </c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222">
        <v>1</v>
      </c>
      <c r="AI54" s="748"/>
      <c r="AJ54" s="743"/>
      <c r="AK54" s="743"/>
      <c r="AL54" s="807"/>
    </row>
    <row r="55" spans="1:38" ht="30.75" customHeight="1" thickBot="1" x14ac:dyDescent="0.3">
      <c r="A55" s="5"/>
      <c r="B55" s="813"/>
      <c r="C55" s="750" t="s">
        <v>363</v>
      </c>
      <c r="D55" s="751"/>
      <c r="E55" s="165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35">
        <f t="shared" ref="AH55" si="6">COUNTA(E55:AG55)</f>
        <v>0</v>
      </c>
      <c r="AI55" s="139">
        <f t="shared" ref="AI55" si="7">SUM(AH55)</f>
        <v>0</v>
      </c>
      <c r="AJ55" s="744"/>
      <c r="AK55" s="744"/>
      <c r="AL55" s="807"/>
    </row>
    <row r="56" spans="1:38" ht="22.5" customHeight="1" thickBot="1" x14ac:dyDescent="0.3">
      <c r="A56" s="5"/>
      <c r="B56" s="811" t="s">
        <v>134</v>
      </c>
      <c r="C56" s="812"/>
      <c r="D56" s="812"/>
      <c r="E56" s="637">
        <f t="shared" ref="E56:AG56" si="8">COUNTA(E51:E55)</f>
        <v>0</v>
      </c>
      <c r="F56" s="638">
        <f t="shared" si="8"/>
        <v>0</v>
      </c>
      <c r="G56" s="638">
        <f t="shared" si="8"/>
        <v>0</v>
      </c>
      <c r="H56" s="638">
        <f t="shared" si="8"/>
        <v>2</v>
      </c>
      <c r="I56" s="638">
        <f t="shared" si="8"/>
        <v>0</v>
      </c>
      <c r="J56" s="638">
        <f t="shared" si="8"/>
        <v>0</v>
      </c>
      <c r="K56" s="638">
        <f t="shared" si="8"/>
        <v>0</v>
      </c>
      <c r="L56" s="638">
        <f t="shared" si="8"/>
        <v>0</v>
      </c>
      <c r="M56" s="638">
        <f t="shared" si="8"/>
        <v>1</v>
      </c>
      <c r="N56" s="638">
        <f t="shared" si="8"/>
        <v>0</v>
      </c>
      <c r="O56" s="638">
        <f t="shared" si="8"/>
        <v>0</v>
      </c>
      <c r="P56" s="638">
        <f t="shared" si="8"/>
        <v>1</v>
      </c>
      <c r="Q56" s="638">
        <f t="shared" si="8"/>
        <v>0</v>
      </c>
      <c r="R56" s="638">
        <f t="shared" si="8"/>
        <v>2</v>
      </c>
      <c r="S56" s="638">
        <f t="shared" si="8"/>
        <v>1</v>
      </c>
      <c r="T56" s="638">
        <f t="shared" si="8"/>
        <v>0</v>
      </c>
      <c r="U56" s="638">
        <f t="shared" si="8"/>
        <v>0</v>
      </c>
      <c r="V56" s="638">
        <f t="shared" si="8"/>
        <v>1</v>
      </c>
      <c r="W56" s="638">
        <f t="shared" si="8"/>
        <v>0</v>
      </c>
      <c r="X56" s="638">
        <f t="shared" si="8"/>
        <v>0</v>
      </c>
      <c r="Y56" s="638">
        <f t="shared" si="8"/>
        <v>0</v>
      </c>
      <c r="Z56" s="638">
        <f t="shared" si="8"/>
        <v>0</v>
      </c>
      <c r="AA56" s="638">
        <f t="shared" si="8"/>
        <v>0</v>
      </c>
      <c r="AB56" s="638">
        <f t="shared" si="8"/>
        <v>1</v>
      </c>
      <c r="AC56" s="638">
        <f t="shared" si="8"/>
        <v>1</v>
      </c>
      <c r="AD56" s="638">
        <f t="shared" si="8"/>
        <v>0</v>
      </c>
      <c r="AE56" s="638">
        <f t="shared" si="8"/>
        <v>0</v>
      </c>
      <c r="AF56" s="638">
        <f t="shared" si="8"/>
        <v>1</v>
      </c>
      <c r="AG56" s="639">
        <f t="shared" si="8"/>
        <v>0</v>
      </c>
      <c r="AH56" s="734">
        <f>SUM(E56:AG56)</f>
        <v>11</v>
      </c>
      <c r="AI56" s="735"/>
      <c r="AJ56" s="735"/>
      <c r="AK56" s="736"/>
      <c r="AL56" s="807"/>
    </row>
    <row r="57" spans="1:38" ht="33" customHeight="1" thickBot="1" x14ac:dyDescent="0.3">
      <c r="B57" s="737" t="s">
        <v>500</v>
      </c>
      <c r="C57" s="738"/>
      <c r="D57" s="738"/>
      <c r="E57" s="739"/>
      <c r="F57" s="739"/>
      <c r="G57" s="739"/>
      <c r="H57" s="739"/>
      <c r="I57" s="739"/>
      <c r="J57" s="739"/>
      <c r="K57" s="739"/>
      <c r="L57" s="739"/>
      <c r="M57" s="739"/>
      <c r="N57" s="739"/>
      <c r="O57" s="739"/>
      <c r="P57" s="739"/>
      <c r="Q57" s="739"/>
      <c r="R57" s="739"/>
      <c r="S57" s="739"/>
      <c r="T57" s="739"/>
      <c r="U57" s="739"/>
      <c r="V57" s="739"/>
      <c r="W57" s="739"/>
      <c r="X57" s="739"/>
      <c r="Y57" s="739"/>
      <c r="Z57" s="739"/>
      <c r="AA57" s="739"/>
      <c r="AB57" s="739"/>
      <c r="AC57" s="739"/>
      <c r="AD57" s="739"/>
      <c r="AE57" s="739"/>
      <c r="AF57" s="739"/>
      <c r="AG57" s="740"/>
      <c r="AH57" s="122" t="s">
        <v>103</v>
      </c>
      <c r="AI57" s="126" t="s">
        <v>105</v>
      </c>
      <c r="AJ57" s="106" t="s">
        <v>105</v>
      </c>
      <c r="AK57" s="143" t="s">
        <v>122</v>
      </c>
      <c r="AL57" s="807"/>
    </row>
    <row r="58" spans="1:38" ht="19.5" customHeight="1" x14ac:dyDescent="0.25">
      <c r="B58" s="813" t="s">
        <v>347</v>
      </c>
      <c r="C58" s="746" t="s">
        <v>364</v>
      </c>
      <c r="D58" s="18" t="s">
        <v>405</v>
      </c>
      <c r="E58" s="86"/>
      <c r="F58" s="87"/>
      <c r="G58" s="87"/>
      <c r="H58" s="87" t="s">
        <v>80</v>
      </c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131">
        <f t="shared" ref="AH58:AH69" si="9">COUNTA(E58:AG58)</f>
        <v>1</v>
      </c>
      <c r="AI58" s="747">
        <f>SUM(AH58:AH60)</f>
        <v>1</v>
      </c>
      <c r="AJ58" s="742">
        <f>SUM(AI58:AI69)</f>
        <v>4</v>
      </c>
      <c r="AK58" s="742">
        <f>SUM(AJ58)</f>
        <v>4</v>
      </c>
      <c r="AL58" s="807"/>
    </row>
    <row r="59" spans="1:38" ht="27.75" customHeight="1" x14ac:dyDescent="0.25">
      <c r="B59" s="813"/>
      <c r="C59" s="798"/>
      <c r="D59" s="13" t="s">
        <v>406</v>
      </c>
      <c r="E59" s="88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132">
        <f t="shared" si="9"/>
        <v>0</v>
      </c>
      <c r="AI59" s="748"/>
      <c r="AJ59" s="743"/>
      <c r="AK59" s="743"/>
      <c r="AL59" s="807"/>
    </row>
    <row r="60" spans="1:38" ht="18" customHeight="1" thickBot="1" x14ac:dyDescent="0.3">
      <c r="B60" s="813"/>
      <c r="C60" s="799"/>
      <c r="D60" s="26" t="s">
        <v>407</v>
      </c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134">
        <f t="shared" si="9"/>
        <v>0</v>
      </c>
      <c r="AI60" s="749"/>
      <c r="AJ60" s="743"/>
      <c r="AK60" s="743"/>
      <c r="AL60" s="807"/>
    </row>
    <row r="61" spans="1:38" ht="37.5" customHeight="1" thickBot="1" x14ac:dyDescent="0.3">
      <c r="B61" s="813"/>
      <c r="C61" s="329" t="s">
        <v>365</v>
      </c>
      <c r="D61" s="324" t="s">
        <v>409</v>
      </c>
      <c r="E61" s="86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131">
        <f>COUNTA(E61:AG61)</f>
        <v>0</v>
      </c>
      <c r="AI61" s="327">
        <f>SUM(AH61:AH61)</f>
        <v>0</v>
      </c>
      <c r="AJ61" s="743"/>
      <c r="AK61" s="743"/>
      <c r="AL61" s="807"/>
    </row>
    <row r="62" spans="1:38" ht="24" customHeight="1" x14ac:dyDescent="0.25">
      <c r="B62" s="813"/>
      <c r="C62" s="746" t="s">
        <v>366</v>
      </c>
      <c r="D62" s="18" t="s">
        <v>410</v>
      </c>
      <c r="E62" s="86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131">
        <f t="shared" si="9"/>
        <v>0</v>
      </c>
      <c r="AI62" s="747">
        <f>SUM(AH62:AH67)</f>
        <v>0</v>
      </c>
      <c r="AJ62" s="743"/>
      <c r="AK62" s="743"/>
      <c r="AL62" s="807"/>
    </row>
    <row r="63" spans="1:38" ht="33.75" customHeight="1" x14ac:dyDescent="0.25">
      <c r="B63" s="813"/>
      <c r="C63" s="746"/>
      <c r="D63" s="18" t="s">
        <v>411</v>
      </c>
      <c r="E63" s="88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132">
        <f t="shared" si="9"/>
        <v>0</v>
      </c>
      <c r="AI63" s="748"/>
      <c r="AJ63" s="743"/>
      <c r="AK63" s="743"/>
      <c r="AL63" s="807"/>
    </row>
    <row r="64" spans="1:38" ht="29.25" customHeight="1" x14ac:dyDescent="0.25">
      <c r="B64" s="813"/>
      <c r="C64" s="746"/>
      <c r="D64" s="18" t="s">
        <v>412</v>
      </c>
      <c r="E64" s="88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132">
        <f t="shared" si="9"/>
        <v>0</v>
      </c>
      <c r="AI64" s="748"/>
      <c r="AJ64" s="743"/>
      <c r="AK64" s="743"/>
      <c r="AL64" s="807"/>
    </row>
    <row r="65" spans="1:38" ht="30.75" customHeight="1" x14ac:dyDescent="0.25">
      <c r="B65" s="813"/>
      <c r="C65" s="746"/>
      <c r="D65" s="13" t="s">
        <v>413</v>
      </c>
      <c r="E65" s="88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132">
        <f t="shared" si="9"/>
        <v>0</v>
      </c>
      <c r="AI65" s="748"/>
      <c r="AJ65" s="743"/>
      <c r="AK65" s="743"/>
      <c r="AL65" s="807"/>
    </row>
    <row r="66" spans="1:38" ht="21" customHeight="1" x14ac:dyDescent="0.25">
      <c r="B66" s="813"/>
      <c r="C66" s="746"/>
      <c r="D66" s="13" t="s">
        <v>414</v>
      </c>
      <c r="E66" s="88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132">
        <f t="shared" si="9"/>
        <v>0</v>
      </c>
      <c r="AI66" s="748"/>
      <c r="AJ66" s="743"/>
      <c r="AK66" s="743"/>
      <c r="AL66" s="807"/>
    </row>
    <row r="67" spans="1:38" ht="39" customHeight="1" thickBot="1" x14ac:dyDescent="0.3">
      <c r="B67" s="813"/>
      <c r="C67" s="800"/>
      <c r="D67" s="99" t="s">
        <v>415</v>
      </c>
      <c r="E67" s="89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134">
        <f t="shared" si="9"/>
        <v>0</v>
      </c>
      <c r="AI67" s="749"/>
      <c r="AJ67" s="743"/>
      <c r="AK67" s="743"/>
      <c r="AL67" s="807"/>
    </row>
    <row r="68" spans="1:38" ht="29.25" customHeight="1" x14ac:dyDescent="0.25">
      <c r="B68" s="813"/>
      <c r="C68" s="801" t="s">
        <v>367</v>
      </c>
      <c r="D68" s="12" t="s">
        <v>416</v>
      </c>
      <c r="E68" s="91"/>
      <c r="F68" s="92"/>
      <c r="G68" s="92"/>
      <c r="H68" s="92"/>
      <c r="I68" s="92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131">
        <f t="shared" si="9"/>
        <v>0</v>
      </c>
      <c r="AI68" s="803">
        <f>SUM(AH68:AH69)</f>
        <v>3</v>
      </c>
      <c r="AJ68" s="743"/>
      <c r="AK68" s="743"/>
      <c r="AL68" s="807"/>
    </row>
    <row r="69" spans="1:38" ht="30.75" customHeight="1" thickBot="1" x14ac:dyDescent="0.3">
      <c r="B69" s="814"/>
      <c r="C69" s="802"/>
      <c r="D69" s="26" t="s">
        <v>417</v>
      </c>
      <c r="E69" s="93"/>
      <c r="F69" s="94"/>
      <c r="G69" s="94"/>
      <c r="H69" s="94" t="s">
        <v>80</v>
      </c>
      <c r="I69" s="94"/>
      <c r="J69" s="90"/>
      <c r="K69" s="90"/>
      <c r="L69" s="90"/>
      <c r="M69" s="90" t="s">
        <v>95</v>
      </c>
      <c r="N69" s="90"/>
      <c r="O69" s="90"/>
      <c r="P69" s="90" t="s">
        <v>80</v>
      </c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134">
        <f t="shared" si="9"/>
        <v>3</v>
      </c>
      <c r="AI69" s="804"/>
      <c r="AJ69" s="744"/>
      <c r="AK69" s="744"/>
      <c r="AL69" s="808"/>
    </row>
    <row r="70" spans="1:38" ht="23.25" customHeight="1" thickBot="1" x14ac:dyDescent="0.3">
      <c r="A70" s="5"/>
      <c r="B70" s="811" t="s">
        <v>134</v>
      </c>
      <c r="C70" s="812"/>
      <c r="D70" s="812"/>
      <c r="E70" s="640">
        <f>COUNTA(E58:E69)</f>
        <v>0</v>
      </c>
      <c r="F70" s="641">
        <f t="shared" ref="F70:AG70" si="10">COUNTA(F58:F69)</f>
        <v>0</v>
      </c>
      <c r="G70" s="641">
        <f t="shared" si="10"/>
        <v>0</v>
      </c>
      <c r="H70" s="641">
        <f t="shared" si="10"/>
        <v>2</v>
      </c>
      <c r="I70" s="641">
        <f t="shared" si="10"/>
        <v>0</v>
      </c>
      <c r="J70" s="641">
        <f t="shared" si="10"/>
        <v>0</v>
      </c>
      <c r="K70" s="641">
        <f t="shared" si="10"/>
        <v>0</v>
      </c>
      <c r="L70" s="641">
        <f t="shared" si="10"/>
        <v>0</v>
      </c>
      <c r="M70" s="641">
        <f t="shared" si="10"/>
        <v>1</v>
      </c>
      <c r="N70" s="641">
        <f t="shared" si="10"/>
        <v>0</v>
      </c>
      <c r="O70" s="641">
        <f t="shared" si="10"/>
        <v>0</v>
      </c>
      <c r="P70" s="641">
        <f t="shared" si="10"/>
        <v>1</v>
      </c>
      <c r="Q70" s="641">
        <f t="shared" si="10"/>
        <v>0</v>
      </c>
      <c r="R70" s="641">
        <f t="shared" si="10"/>
        <v>0</v>
      </c>
      <c r="S70" s="641">
        <f t="shared" si="10"/>
        <v>0</v>
      </c>
      <c r="T70" s="641">
        <f t="shared" si="10"/>
        <v>0</v>
      </c>
      <c r="U70" s="641">
        <f t="shared" si="10"/>
        <v>0</v>
      </c>
      <c r="V70" s="641">
        <f t="shared" si="10"/>
        <v>0</v>
      </c>
      <c r="W70" s="641">
        <f t="shared" si="10"/>
        <v>0</v>
      </c>
      <c r="X70" s="641">
        <f t="shared" si="10"/>
        <v>0</v>
      </c>
      <c r="Y70" s="641">
        <f t="shared" si="10"/>
        <v>0</v>
      </c>
      <c r="Z70" s="641">
        <f t="shared" si="10"/>
        <v>0</v>
      </c>
      <c r="AA70" s="641">
        <f t="shared" si="10"/>
        <v>0</v>
      </c>
      <c r="AB70" s="641">
        <f t="shared" si="10"/>
        <v>0</v>
      </c>
      <c r="AC70" s="641">
        <f t="shared" si="10"/>
        <v>0</v>
      </c>
      <c r="AD70" s="641">
        <f t="shared" si="10"/>
        <v>0</v>
      </c>
      <c r="AE70" s="641">
        <f t="shared" si="10"/>
        <v>0</v>
      </c>
      <c r="AF70" s="641">
        <f t="shared" si="10"/>
        <v>0</v>
      </c>
      <c r="AG70" s="642">
        <f t="shared" si="10"/>
        <v>0</v>
      </c>
      <c r="AH70" s="734">
        <f>SUM(E70:AG70)</f>
        <v>4</v>
      </c>
      <c r="AI70" s="735"/>
      <c r="AJ70" s="735"/>
      <c r="AK70" s="736"/>
    </row>
    <row r="72" spans="1:38" x14ac:dyDescent="0.25">
      <c r="C72"/>
      <c r="D72"/>
    </row>
    <row r="73" spans="1:38" x14ac:dyDescent="0.25">
      <c r="C73"/>
      <c r="D73"/>
    </row>
    <row r="74" spans="1:38" x14ac:dyDescent="0.25">
      <c r="C74"/>
      <c r="D74"/>
    </row>
    <row r="75" spans="1:38" x14ac:dyDescent="0.25"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8" x14ac:dyDescent="0.25"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8" x14ac:dyDescent="0.25"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8" x14ac:dyDescent="0.25"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8" x14ac:dyDescent="0.25"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8" x14ac:dyDescent="0.25"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3:33" x14ac:dyDescent="0.25"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3:33" x14ac:dyDescent="0.25"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3:33" x14ac:dyDescent="0.25"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3:33" x14ac:dyDescent="0.25"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3:33" x14ac:dyDescent="0.25"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3:33" x14ac:dyDescent="0.25"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3:33" x14ac:dyDescent="0.25"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3:33" x14ac:dyDescent="0.25"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3:33" x14ac:dyDescent="0.25"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3:33" x14ac:dyDescent="0.25"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3:33" x14ac:dyDescent="0.25"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3:33" x14ac:dyDescent="0.25"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3:33" x14ac:dyDescent="0.25"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3:33" x14ac:dyDescent="0.25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8" spans="3:33" x14ac:dyDescent="0.25"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3:33" x14ac:dyDescent="0.25"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3:33" x14ac:dyDescent="0.25"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3:33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</sheetData>
  <mergeCells count="90">
    <mergeCell ref="C5:D5"/>
    <mergeCell ref="C6:D6"/>
    <mergeCell ref="AI36:AI37"/>
    <mergeCell ref="AI13:AI14"/>
    <mergeCell ref="AJ40:AJ43"/>
    <mergeCell ref="AJ44:AJ46"/>
    <mergeCell ref="AI24:AI26"/>
    <mergeCell ref="AI30:AI31"/>
    <mergeCell ref="AI27:AI29"/>
    <mergeCell ref="AH38:AK38"/>
    <mergeCell ref="AI41:AI43"/>
    <mergeCell ref="AI44:AI46"/>
    <mergeCell ref="AI32:AI33"/>
    <mergeCell ref="AJ32:AJ33"/>
    <mergeCell ref="AI34:AI35"/>
    <mergeCell ref="B1:AK1"/>
    <mergeCell ref="AK3:AK4"/>
    <mergeCell ref="B2:AK2"/>
    <mergeCell ref="AK5:AK37"/>
    <mergeCell ref="AJ3:AJ4"/>
    <mergeCell ref="AJ5:AJ6"/>
    <mergeCell ref="AJ7:AJ26"/>
    <mergeCell ref="AJ27:AJ31"/>
    <mergeCell ref="AJ34:AJ35"/>
    <mergeCell ref="AJ36:AJ37"/>
    <mergeCell ref="AI3:AI4"/>
    <mergeCell ref="AI5:AI6"/>
    <mergeCell ref="AI7:AI8"/>
    <mergeCell ref="AI15:AI20"/>
    <mergeCell ref="AI21:AI23"/>
    <mergeCell ref="AI10:AI12"/>
    <mergeCell ref="B36:B37"/>
    <mergeCell ref="C37:D37"/>
    <mergeCell ref="C30:C31"/>
    <mergeCell ref="B44:B46"/>
    <mergeCell ref="C44:C46"/>
    <mergeCell ref="B40:B43"/>
    <mergeCell ref="C41:C43"/>
    <mergeCell ref="C36:D36"/>
    <mergeCell ref="B39:AG39"/>
    <mergeCell ref="B27:B31"/>
    <mergeCell ref="B34:B35"/>
    <mergeCell ref="C27:C29"/>
    <mergeCell ref="B38:D38"/>
    <mergeCell ref="B32:B33"/>
    <mergeCell ref="C32:D32"/>
    <mergeCell ref="C33:D33"/>
    <mergeCell ref="B56:D56"/>
    <mergeCell ref="AH56:AK56"/>
    <mergeCell ref="C55:D55"/>
    <mergeCell ref="B51:B55"/>
    <mergeCell ref="C52:C54"/>
    <mergeCell ref="AJ51:AJ55"/>
    <mergeCell ref="AJ47:AJ48"/>
    <mergeCell ref="AI52:AI54"/>
    <mergeCell ref="B49:D49"/>
    <mergeCell ref="AH49:AK49"/>
    <mergeCell ref="AI47:AI48"/>
    <mergeCell ref="B70:D70"/>
    <mergeCell ref="AH70:AK70"/>
    <mergeCell ref="AK40:AK48"/>
    <mergeCell ref="AK51:AK55"/>
    <mergeCell ref="AK58:AK69"/>
    <mergeCell ref="C62:C67"/>
    <mergeCell ref="C68:C69"/>
    <mergeCell ref="B58:B69"/>
    <mergeCell ref="B57:AG57"/>
    <mergeCell ref="C58:C60"/>
    <mergeCell ref="AJ58:AJ69"/>
    <mergeCell ref="AI68:AI69"/>
    <mergeCell ref="AI62:AI67"/>
    <mergeCell ref="AI58:AI60"/>
    <mergeCell ref="B47:B48"/>
    <mergeCell ref="B50:AG50"/>
    <mergeCell ref="AL3:AL4"/>
    <mergeCell ref="AL5:AL69"/>
    <mergeCell ref="C34:D34"/>
    <mergeCell ref="C35:D35"/>
    <mergeCell ref="B3:B4"/>
    <mergeCell ref="C3:C4"/>
    <mergeCell ref="D3:D4"/>
    <mergeCell ref="B5:B6"/>
    <mergeCell ref="B7:B26"/>
    <mergeCell ref="C21:C23"/>
    <mergeCell ref="C7:C8"/>
    <mergeCell ref="C10:C12"/>
    <mergeCell ref="C24:C26"/>
    <mergeCell ref="C13:C14"/>
    <mergeCell ref="C15:C20"/>
    <mergeCell ref="C47:C48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M20"/>
  <sheetViews>
    <sheetView zoomScale="90" zoomScaleNormal="90" workbookViewId="0">
      <selection activeCell="B27" sqref="B27"/>
    </sheetView>
  </sheetViews>
  <sheetFormatPr defaultRowHeight="15" x14ac:dyDescent="0.25"/>
  <cols>
    <col min="1" max="1" width="5.28515625" customWidth="1"/>
    <col min="2" max="2" width="14.42578125" customWidth="1"/>
    <col min="3" max="3" width="26" customWidth="1"/>
    <col min="4" max="4" width="5.28515625" customWidth="1"/>
    <col min="5" max="5" width="6.42578125" customWidth="1"/>
    <col min="6" max="6" width="5.28515625" customWidth="1"/>
    <col min="7" max="7" width="6.140625" customWidth="1"/>
    <col min="8" max="8" width="5.28515625" customWidth="1"/>
    <col min="9" max="9" width="6.28515625" customWidth="1"/>
    <col min="10" max="10" width="5.28515625" customWidth="1"/>
    <col min="11" max="11" width="6" customWidth="1"/>
    <col min="12" max="12" width="5.28515625" customWidth="1"/>
    <col min="13" max="13" width="6.28515625" customWidth="1"/>
    <col min="14" max="14" width="5.28515625" customWidth="1"/>
    <col min="15" max="15" width="5.7109375" customWidth="1"/>
    <col min="16" max="16" width="5.28515625" customWidth="1"/>
    <col min="17" max="17" width="5.7109375" customWidth="1"/>
    <col min="18" max="18" width="5.28515625" customWidth="1"/>
    <col min="19" max="19" width="6.28515625" customWidth="1"/>
    <col min="20" max="20" width="5.28515625" customWidth="1"/>
    <col min="21" max="21" width="6.28515625" customWidth="1"/>
    <col min="22" max="22" width="5.28515625" customWidth="1"/>
    <col min="23" max="23" width="5.7109375" customWidth="1"/>
    <col min="24" max="24" width="5.28515625" customWidth="1"/>
    <col min="25" max="25" width="6" customWidth="1"/>
    <col min="26" max="26" width="5.28515625" customWidth="1"/>
    <col min="27" max="27" width="6.140625" customWidth="1"/>
    <col min="30" max="30" width="10" customWidth="1"/>
    <col min="31" max="31" width="8.42578125" customWidth="1"/>
    <col min="32" max="32" width="7.42578125" customWidth="1"/>
    <col min="33" max="33" width="8.5703125" customWidth="1"/>
    <col min="34" max="34" width="7" customWidth="1"/>
    <col min="36" max="36" width="19.7109375" customWidth="1"/>
    <col min="37" max="37" width="21" customWidth="1"/>
    <col min="38" max="38" width="20.7109375" customWidth="1"/>
  </cols>
  <sheetData>
    <row r="1" spans="1:39" ht="33.75" customHeight="1" thickBot="1" x14ac:dyDescent="0.3">
      <c r="B1" s="1039" t="s">
        <v>289</v>
      </c>
      <c r="C1" s="1040"/>
      <c r="D1" s="935" t="s">
        <v>108</v>
      </c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7"/>
      <c r="AD1" s="977" t="s">
        <v>108</v>
      </c>
      <c r="AE1" s="1017" t="str">
        <f>B1</f>
        <v>Distribuição dos resultados entre os manuais quanto à ativação do conteúdo temático</v>
      </c>
      <c r="AF1" s="1023"/>
      <c r="AG1" s="1023"/>
      <c r="AH1" s="1018"/>
      <c r="AJ1" s="1037" t="str">
        <f>AE1</f>
        <v>Distribuição dos resultados entre os manuais quanto à ativação do conteúdo temático</v>
      </c>
      <c r="AK1" s="1038"/>
    </row>
    <row r="2" spans="1:39" ht="27" customHeight="1" thickBot="1" x14ac:dyDescent="0.3">
      <c r="B2" s="1041"/>
      <c r="C2" s="1042"/>
      <c r="D2" s="931" t="s">
        <v>109</v>
      </c>
      <c r="E2" s="932"/>
      <c r="F2" s="931" t="s">
        <v>110</v>
      </c>
      <c r="G2" s="932"/>
      <c r="H2" s="931" t="s">
        <v>111</v>
      </c>
      <c r="I2" s="932"/>
      <c r="J2" s="931" t="s">
        <v>112</v>
      </c>
      <c r="K2" s="932"/>
      <c r="L2" s="931" t="s">
        <v>113</v>
      </c>
      <c r="M2" s="932"/>
      <c r="N2" s="931" t="s">
        <v>114</v>
      </c>
      <c r="O2" s="932"/>
      <c r="P2" s="931" t="s">
        <v>176</v>
      </c>
      <c r="Q2" s="932"/>
      <c r="R2" s="931" t="s">
        <v>177</v>
      </c>
      <c r="S2" s="932"/>
      <c r="T2" s="931" t="s">
        <v>178</v>
      </c>
      <c r="U2" s="932"/>
      <c r="V2" s="931" t="s">
        <v>179</v>
      </c>
      <c r="W2" s="932"/>
      <c r="X2" s="931" t="s">
        <v>194</v>
      </c>
      <c r="Y2" s="932"/>
      <c r="Z2" s="931" t="s">
        <v>180</v>
      </c>
      <c r="AA2" s="932"/>
      <c r="AD2" s="1005"/>
      <c r="AE2" s="999" t="str">
        <f>C16</f>
        <v xml:space="preserve">A partir de  fontes internas  </v>
      </c>
      <c r="AF2" s="1000"/>
      <c r="AG2" s="1004" t="str">
        <f>C17</f>
        <v xml:space="preserve"> A partir de fontes externas</v>
      </c>
      <c r="AH2" s="1000"/>
      <c r="AJ2" s="435" t="str">
        <f>AE2</f>
        <v xml:space="preserve">A partir de  fontes internas  </v>
      </c>
      <c r="AK2" s="349">
        <f>AE16</f>
        <v>191</v>
      </c>
    </row>
    <row r="3" spans="1:39" ht="26.25" customHeight="1" thickBot="1" x14ac:dyDescent="0.3">
      <c r="B3" s="1043"/>
      <c r="C3" s="1044"/>
      <c r="D3" s="342" t="s">
        <v>117</v>
      </c>
      <c r="E3" s="314" t="s">
        <v>115</v>
      </c>
      <c r="F3" s="345" t="s">
        <v>117</v>
      </c>
      <c r="G3" s="314" t="s">
        <v>115</v>
      </c>
      <c r="H3" s="147" t="s">
        <v>117</v>
      </c>
      <c r="I3" s="343" t="s">
        <v>115</v>
      </c>
      <c r="J3" s="147" t="s">
        <v>117</v>
      </c>
      <c r="K3" s="314" t="s">
        <v>115</v>
      </c>
      <c r="L3" s="147" t="s">
        <v>117</v>
      </c>
      <c r="M3" s="314" t="s">
        <v>115</v>
      </c>
      <c r="N3" s="147" t="s">
        <v>117</v>
      </c>
      <c r="O3" s="314" t="s">
        <v>115</v>
      </c>
      <c r="P3" s="147" t="s">
        <v>117</v>
      </c>
      <c r="Q3" s="314" t="s">
        <v>115</v>
      </c>
      <c r="R3" s="147" t="s">
        <v>117</v>
      </c>
      <c r="S3" s="314" t="s">
        <v>115</v>
      </c>
      <c r="T3" s="147" t="s">
        <v>117</v>
      </c>
      <c r="U3" s="314" t="s">
        <v>115</v>
      </c>
      <c r="V3" s="147" t="s">
        <v>117</v>
      </c>
      <c r="W3" s="314" t="s">
        <v>115</v>
      </c>
      <c r="X3" s="147" t="s">
        <v>117</v>
      </c>
      <c r="Y3" s="314" t="s">
        <v>115</v>
      </c>
      <c r="Z3" s="147" t="s">
        <v>117</v>
      </c>
      <c r="AA3" s="314" t="s">
        <v>115</v>
      </c>
      <c r="AD3" s="1006"/>
      <c r="AE3" s="444" t="s">
        <v>117</v>
      </c>
      <c r="AF3" s="445" t="s">
        <v>115</v>
      </c>
      <c r="AG3" s="446" t="s">
        <v>117</v>
      </c>
      <c r="AH3" s="445" t="s">
        <v>115</v>
      </c>
      <c r="AJ3" s="401" t="str">
        <f>AG2</f>
        <v xml:space="preserve"> A partir de fontes externas</v>
      </c>
      <c r="AK3" s="349">
        <f>AG16</f>
        <v>150</v>
      </c>
      <c r="AM3" s="397"/>
    </row>
    <row r="4" spans="1:39" ht="30.75" customHeight="1" thickBot="1" x14ac:dyDescent="0.3">
      <c r="B4" s="582" t="s">
        <v>282</v>
      </c>
      <c r="C4" s="20" t="s">
        <v>284</v>
      </c>
      <c r="D4" s="353">
        <f>'MANUAL A'!AH40</f>
        <v>16</v>
      </c>
      <c r="E4" s="367">
        <f>D4/D$8</f>
        <v>0.55172413793103448</v>
      </c>
      <c r="F4" s="353">
        <f>'MANUAL B'!AD40</f>
        <v>16</v>
      </c>
      <c r="G4" s="354">
        <f>F4/F$8</f>
        <v>0.64</v>
      </c>
      <c r="H4" s="364">
        <f>'MANUAL C'!AH40</f>
        <v>23</v>
      </c>
      <c r="I4" s="367">
        <f>H4/H$8</f>
        <v>0.88461538461538458</v>
      </c>
      <c r="J4" s="353">
        <f>'MANUAL D'!AJ40</f>
        <v>11</v>
      </c>
      <c r="K4" s="354">
        <f>J4/J$8</f>
        <v>0.34375</v>
      </c>
      <c r="L4" s="353">
        <f>'MANUAL E'!AH40</f>
        <v>9</v>
      </c>
      <c r="M4" s="354">
        <f>L4/L$8</f>
        <v>0.34615384615384615</v>
      </c>
      <c r="N4" s="353">
        <f>'MANUAL F'!AI40</f>
        <v>16</v>
      </c>
      <c r="O4" s="354">
        <f>N4/N$8</f>
        <v>0.53333333333333333</v>
      </c>
      <c r="P4" s="353">
        <f>'Manual G'!AK40</f>
        <v>21</v>
      </c>
      <c r="Q4" s="354">
        <f>P4/P$8</f>
        <v>0.63636363636363635</v>
      </c>
      <c r="R4" s="353">
        <f>'Manual H'!AG40</f>
        <v>15</v>
      </c>
      <c r="S4" s="354">
        <f>R4/R$8</f>
        <v>0.625</v>
      </c>
      <c r="T4" s="353">
        <f>'Manual I'!AI40</f>
        <v>7</v>
      </c>
      <c r="U4" s="354">
        <f>T4/T$8</f>
        <v>0.33333333333333331</v>
      </c>
      <c r="V4" s="364">
        <f>'Manual J'!BB40</f>
        <v>23</v>
      </c>
      <c r="W4" s="367">
        <f>V4/V$8</f>
        <v>0.46938775510204084</v>
      </c>
      <c r="X4" s="353">
        <f>'Manual K'!AG40</f>
        <v>26</v>
      </c>
      <c r="Y4" s="354">
        <f>X4/X$8</f>
        <v>0.9285714285714286</v>
      </c>
      <c r="Z4" s="364">
        <f>'Manual L'!AH40</f>
        <v>8</v>
      </c>
      <c r="AA4" s="354">
        <f>Z4/Z$8</f>
        <v>0.44444444444444442</v>
      </c>
      <c r="AD4" s="387" t="s">
        <v>109</v>
      </c>
      <c r="AE4" s="391">
        <f>D16</f>
        <v>16</v>
      </c>
      <c r="AF4" s="432">
        <f>AE4/AE$16</f>
        <v>8.3769633507853408E-2</v>
      </c>
      <c r="AG4" s="392">
        <f>D17</f>
        <v>13</v>
      </c>
      <c r="AH4" s="432">
        <f>AG4/AG$16</f>
        <v>8.666666666666667E-2</v>
      </c>
    </row>
    <row r="5" spans="1:39" ht="22.5" customHeight="1" x14ac:dyDescent="0.25">
      <c r="A5" s="430"/>
      <c r="B5" s="765" t="s">
        <v>283</v>
      </c>
      <c r="C5" s="6" t="s">
        <v>285</v>
      </c>
      <c r="D5" s="315">
        <f>'MANUAL A'!AH41</f>
        <v>1</v>
      </c>
      <c r="E5" s="428">
        <f>D5/D$8</f>
        <v>3.4482758620689655E-2</v>
      </c>
      <c r="F5" s="315">
        <f>'MANUAL B'!AD41</f>
        <v>0</v>
      </c>
      <c r="G5" s="104">
        <f t="shared" ref="G5:I7" si="0">F5/F$8</f>
        <v>0</v>
      </c>
      <c r="H5" s="422">
        <f>'MANUAL C'!AH41</f>
        <v>0</v>
      </c>
      <c r="I5" s="428">
        <f t="shared" si="0"/>
        <v>0</v>
      </c>
      <c r="J5" s="315">
        <f>'MANUAL D'!AJ41</f>
        <v>0</v>
      </c>
      <c r="K5" s="104">
        <f t="shared" ref="K5" si="1">J5/J$8</f>
        <v>0</v>
      </c>
      <c r="L5" s="315">
        <f>'MANUAL E'!AH41</f>
        <v>1</v>
      </c>
      <c r="M5" s="104">
        <f t="shared" ref="M5" si="2">L5/L$8</f>
        <v>3.8461538461538464E-2</v>
      </c>
      <c r="N5" s="315">
        <f>'MANUAL F'!AI41</f>
        <v>0</v>
      </c>
      <c r="O5" s="104">
        <f t="shared" ref="O5" si="3">N5/N$8</f>
        <v>0</v>
      </c>
      <c r="P5" s="315">
        <f>'Manual G'!AK41</f>
        <v>2</v>
      </c>
      <c r="Q5" s="104">
        <f t="shared" ref="Q5" si="4">P5/P$8</f>
        <v>6.0606060606060608E-2</v>
      </c>
      <c r="R5" s="315">
        <f>'Manual H'!AG41</f>
        <v>0</v>
      </c>
      <c r="S5" s="104">
        <f t="shared" ref="S5" si="5">R5/R$8</f>
        <v>0</v>
      </c>
      <c r="T5" s="315">
        <f>'Manual I'!AI41</f>
        <v>1</v>
      </c>
      <c r="U5" s="104">
        <f t="shared" ref="U5" si="6">T5/T$8</f>
        <v>4.7619047619047616E-2</v>
      </c>
      <c r="V5" s="422">
        <f>'Manual J'!BB41</f>
        <v>8</v>
      </c>
      <c r="W5" s="428">
        <f t="shared" ref="W5" si="7">V5/V$8</f>
        <v>0.16326530612244897</v>
      </c>
      <c r="X5" s="315">
        <f>'Manual K'!AG41</f>
        <v>1</v>
      </c>
      <c r="Y5" s="104">
        <f t="shared" ref="Y5" si="8">X5/X$8</f>
        <v>3.5714285714285712E-2</v>
      </c>
      <c r="Z5" s="422">
        <f>'Manual L'!AH41</f>
        <v>0</v>
      </c>
      <c r="AA5" s="104">
        <f t="shared" ref="AA5" si="9">Z5/Z$8</f>
        <v>0</v>
      </c>
      <c r="AD5" s="388" t="s">
        <v>110</v>
      </c>
      <c r="AE5" s="380">
        <f>F16</f>
        <v>16</v>
      </c>
      <c r="AF5" s="433">
        <f>AE5/AE$16</f>
        <v>8.3769633507853408E-2</v>
      </c>
      <c r="AG5" s="380">
        <f>F17</f>
        <v>9</v>
      </c>
      <c r="AH5" s="433">
        <f t="shared" ref="AH5:AH15" si="10">AG5/AG$16</f>
        <v>0.06</v>
      </c>
    </row>
    <row r="6" spans="1:39" ht="21" customHeight="1" x14ac:dyDescent="0.25">
      <c r="A6" s="430"/>
      <c r="B6" s="762"/>
      <c r="C6" s="405" t="s">
        <v>286</v>
      </c>
      <c r="D6" s="304">
        <f>'MANUAL A'!AH42</f>
        <v>6</v>
      </c>
      <c r="E6" s="366">
        <f>D6/D$8</f>
        <v>0.20689655172413793</v>
      </c>
      <c r="F6" s="304">
        <f>'MANUAL B'!AD42</f>
        <v>7</v>
      </c>
      <c r="G6" s="113">
        <f t="shared" si="0"/>
        <v>0.28000000000000003</v>
      </c>
      <c r="H6" s="362">
        <f>'MANUAL C'!AH42</f>
        <v>3</v>
      </c>
      <c r="I6" s="366">
        <f t="shared" si="0"/>
        <v>0.11538461538461539</v>
      </c>
      <c r="J6" s="304">
        <f>'MANUAL D'!AJ42</f>
        <v>13</v>
      </c>
      <c r="K6" s="113">
        <f t="shared" ref="K6" si="11">J6/J$8</f>
        <v>0.40625</v>
      </c>
      <c r="L6" s="304">
        <f>'MANUAL E'!AH42</f>
        <v>9</v>
      </c>
      <c r="M6" s="113">
        <f t="shared" ref="M6" si="12">L6/L$8</f>
        <v>0.34615384615384615</v>
      </c>
      <c r="N6" s="304">
        <f>'MANUAL F'!AI42</f>
        <v>8</v>
      </c>
      <c r="O6" s="113">
        <f t="shared" ref="O6" si="13">N6/N$8</f>
        <v>0.26666666666666666</v>
      </c>
      <c r="P6" s="304">
        <f>'Manual G'!AK42</f>
        <v>9</v>
      </c>
      <c r="Q6" s="113">
        <f t="shared" ref="Q6" si="14">P6/P$8</f>
        <v>0.27272727272727271</v>
      </c>
      <c r="R6" s="304">
        <f>'Manual H'!AG42</f>
        <v>5</v>
      </c>
      <c r="S6" s="113">
        <f t="shared" ref="S6" si="15">R6/R$8</f>
        <v>0.20833333333333334</v>
      </c>
      <c r="T6" s="304">
        <f>'Manual I'!AI42</f>
        <v>8</v>
      </c>
      <c r="U6" s="113">
        <f t="shared" ref="U6" si="16">T6/T$8</f>
        <v>0.38095238095238093</v>
      </c>
      <c r="V6" s="362">
        <f>'Manual J'!BB42</f>
        <v>16</v>
      </c>
      <c r="W6" s="366">
        <f t="shared" ref="W6" si="17">V6/V$8</f>
        <v>0.32653061224489793</v>
      </c>
      <c r="X6" s="304">
        <f>'Manual K'!AG42</f>
        <v>1</v>
      </c>
      <c r="Y6" s="113">
        <f t="shared" ref="Y6" si="18">X6/X$8</f>
        <v>3.5714285714285712E-2</v>
      </c>
      <c r="Z6" s="362">
        <f>'Manual L'!AH42</f>
        <v>8</v>
      </c>
      <c r="AA6" s="113">
        <f t="shared" ref="AA6" si="19">Z6/Z$8</f>
        <v>0.44444444444444442</v>
      </c>
      <c r="AD6" s="388" t="s">
        <v>111</v>
      </c>
      <c r="AE6" s="385">
        <f>H16</f>
        <v>23</v>
      </c>
      <c r="AF6" s="433">
        <f t="shared" ref="AF6:AF15" si="20">AE6/AE$16</f>
        <v>0.12041884816753927</v>
      </c>
      <c r="AG6" s="380">
        <f>H17</f>
        <v>3</v>
      </c>
      <c r="AH6" s="433">
        <f t="shared" si="10"/>
        <v>0.02</v>
      </c>
    </row>
    <row r="7" spans="1:39" ht="21" customHeight="1" thickBot="1" x14ac:dyDescent="0.3">
      <c r="A7" s="430"/>
      <c r="B7" s="766"/>
      <c r="C7" s="423" t="s">
        <v>287</v>
      </c>
      <c r="D7" s="309">
        <f>'MANUAL A'!AH43</f>
        <v>6</v>
      </c>
      <c r="E7" s="426">
        <f>D7/D$8</f>
        <v>0.20689655172413793</v>
      </c>
      <c r="F7" s="309">
        <f>'MANUAL B'!AD43</f>
        <v>2</v>
      </c>
      <c r="G7" s="352">
        <f t="shared" si="0"/>
        <v>0.08</v>
      </c>
      <c r="H7" s="429">
        <f>'MANUAL C'!AH43</f>
        <v>0</v>
      </c>
      <c r="I7" s="426">
        <f t="shared" si="0"/>
        <v>0</v>
      </c>
      <c r="J7" s="309">
        <f>'MANUAL D'!AJ43</f>
        <v>8</v>
      </c>
      <c r="K7" s="352">
        <f t="shared" ref="K7" si="21">J7/J$8</f>
        <v>0.25</v>
      </c>
      <c r="L7" s="309">
        <f>'MANUAL E'!AH43</f>
        <v>7</v>
      </c>
      <c r="M7" s="352">
        <f t="shared" ref="M7" si="22">L7/L$8</f>
        <v>0.26923076923076922</v>
      </c>
      <c r="N7" s="309">
        <f>'MANUAL F'!AI43</f>
        <v>6</v>
      </c>
      <c r="O7" s="352">
        <f t="shared" ref="O7" si="23">N7/N$8</f>
        <v>0.2</v>
      </c>
      <c r="P7" s="309">
        <f>'Manual G'!AK43</f>
        <v>1</v>
      </c>
      <c r="Q7" s="352">
        <f t="shared" ref="Q7" si="24">P7/P$8</f>
        <v>3.0303030303030304E-2</v>
      </c>
      <c r="R7" s="309">
        <f>'Manual H'!AG43</f>
        <v>4</v>
      </c>
      <c r="S7" s="352">
        <f t="shared" ref="S7" si="25">R7/R$8</f>
        <v>0.16666666666666666</v>
      </c>
      <c r="T7" s="309">
        <f>'Manual I'!AI43</f>
        <v>5</v>
      </c>
      <c r="U7" s="352">
        <f t="shared" ref="U7" si="26">T7/T$8</f>
        <v>0.23809523809523808</v>
      </c>
      <c r="V7" s="429">
        <f>'Manual J'!BB43</f>
        <v>2</v>
      </c>
      <c r="W7" s="426">
        <f t="shared" ref="W7" si="27">V7/V$8</f>
        <v>4.0816326530612242E-2</v>
      </c>
      <c r="X7" s="309">
        <f>'Manual K'!AG43</f>
        <v>0</v>
      </c>
      <c r="Y7" s="352">
        <f t="shared" ref="Y7" si="28">X7/X$8</f>
        <v>0</v>
      </c>
      <c r="Z7" s="429">
        <f>'Manual L'!AH43</f>
        <v>2</v>
      </c>
      <c r="AA7" s="352">
        <f t="shared" ref="AA7" si="29">Z7/Z$8</f>
        <v>0.1111111111111111</v>
      </c>
      <c r="AD7" s="389" t="s">
        <v>112</v>
      </c>
      <c r="AE7" s="385">
        <f>J16</f>
        <v>11</v>
      </c>
      <c r="AF7" s="433">
        <f t="shared" si="20"/>
        <v>5.7591623036649213E-2</v>
      </c>
      <c r="AG7" s="380">
        <f>J17</f>
        <v>21</v>
      </c>
      <c r="AH7" s="433">
        <f t="shared" si="10"/>
        <v>0.14000000000000001</v>
      </c>
    </row>
    <row r="8" spans="1:39" ht="19.5" customHeight="1" thickBot="1" x14ac:dyDescent="0.3">
      <c r="A8" s="430"/>
      <c r="B8" s="732" t="s">
        <v>251</v>
      </c>
      <c r="C8" s="834"/>
      <c r="D8" s="424">
        <f>SUM(D4:D7)</f>
        <v>29</v>
      </c>
      <c r="E8" s="425">
        <f>SUM(E4:E7)</f>
        <v>0.99999999999999989</v>
      </c>
      <c r="F8" s="424">
        <f t="shared" ref="F8:AA8" si="30">SUM(F4:F7)</f>
        <v>25</v>
      </c>
      <c r="G8" s="425">
        <f t="shared" si="30"/>
        <v>1</v>
      </c>
      <c r="H8" s="424">
        <f t="shared" si="30"/>
        <v>26</v>
      </c>
      <c r="I8" s="425">
        <f t="shared" si="30"/>
        <v>1</v>
      </c>
      <c r="J8" s="424">
        <f t="shared" si="30"/>
        <v>32</v>
      </c>
      <c r="K8" s="425">
        <f t="shared" si="30"/>
        <v>1</v>
      </c>
      <c r="L8" s="424">
        <f t="shared" si="30"/>
        <v>26</v>
      </c>
      <c r="M8" s="425">
        <f t="shared" si="30"/>
        <v>1</v>
      </c>
      <c r="N8" s="424">
        <f t="shared" si="30"/>
        <v>30</v>
      </c>
      <c r="O8" s="425">
        <f t="shared" si="30"/>
        <v>1</v>
      </c>
      <c r="P8" s="424">
        <f t="shared" si="30"/>
        <v>33</v>
      </c>
      <c r="Q8" s="425">
        <f t="shared" si="30"/>
        <v>1</v>
      </c>
      <c r="R8" s="424">
        <f t="shared" si="30"/>
        <v>24</v>
      </c>
      <c r="S8" s="425">
        <f t="shared" si="30"/>
        <v>1</v>
      </c>
      <c r="T8" s="424">
        <f t="shared" si="30"/>
        <v>21</v>
      </c>
      <c r="U8" s="425">
        <f t="shared" si="30"/>
        <v>1</v>
      </c>
      <c r="V8" s="424">
        <f t="shared" si="30"/>
        <v>49</v>
      </c>
      <c r="W8" s="425">
        <f t="shared" si="30"/>
        <v>1</v>
      </c>
      <c r="X8" s="424">
        <f t="shared" si="30"/>
        <v>28</v>
      </c>
      <c r="Y8" s="425">
        <f t="shared" si="30"/>
        <v>1</v>
      </c>
      <c r="Z8" s="424">
        <f t="shared" si="30"/>
        <v>18</v>
      </c>
      <c r="AA8" s="425">
        <f t="shared" si="30"/>
        <v>1</v>
      </c>
      <c r="AD8" s="389" t="s">
        <v>113</v>
      </c>
      <c r="AE8" s="385">
        <f>L16</f>
        <v>9</v>
      </c>
      <c r="AF8" s="433">
        <f t="shared" si="20"/>
        <v>4.712041884816754E-2</v>
      </c>
      <c r="AG8" s="380">
        <f>L17</f>
        <v>17</v>
      </c>
      <c r="AH8" s="433">
        <f t="shared" si="10"/>
        <v>0.11333333333333333</v>
      </c>
    </row>
    <row r="9" spans="1:39" ht="19.5" customHeight="1" x14ac:dyDescent="0.25">
      <c r="A9" s="430"/>
      <c r="AD9" s="389" t="s">
        <v>114</v>
      </c>
      <c r="AE9" s="385">
        <f>N16</f>
        <v>16</v>
      </c>
      <c r="AF9" s="433">
        <f t="shared" si="20"/>
        <v>8.3769633507853408E-2</v>
      </c>
      <c r="AG9" s="380">
        <f>N17</f>
        <v>14</v>
      </c>
      <c r="AH9" s="433">
        <f t="shared" si="10"/>
        <v>9.3333333333333338E-2</v>
      </c>
    </row>
    <row r="10" spans="1:39" x14ac:dyDescent="0.25">
      <c r="A10" s="430"/>
      <c r="AD10" s="389" t="s">
        <v>176</v>
      </c>
      <c r="AE10" s="385">
        <f>P16</f>
        <v>21</v>
      </c>
      <c r="AF10" s="433">
        <f t="shared" si="20"/>
        <v>0.1099476439790576</v>
      </c>
      <c r="AG10" s="380">
        <f>P17</f>
        <v>12</v>
      </c>
      <c r="AH10" s="433">
        <f t="shared" si="10"/>
        <v>0.08</v>
      </c>
      <c r="AL10" s="398"/>
    </row>
    <row r="11" spans="1:39" x14ac:dyDescent="0.25">
      <c r="A11" s="431"/>
      <c r="AD11" s="389" t="s">
        <v>177</v>
      </c>
      <c r="AE11" s="385">
        <f>R16</f>
        <v>15</v>
      </c>
      <c r="AF11" s="433">
        <f t="shared" si="20"/>
        <v>7.8534031413612565E-2</v>
      </c>
      <c r="AG11" s="380">
        <f>R17</f>
        <v>9</v>
      </c>
      <c r="AH11" s="433">
        <f t="shared" si="10"/>
        <v>0.06</v>
      </c>
    </row>
    <row r="12" spans="1:39" ht="15.75" thickBot="1" x14ac:dyDescent="0.3">
      <c r="AD12" s="389" t="s">
        <v>178</v>
      </c>
      <c r="AE12" s="385">
        <f>T16</f>
        <v>7</v>
      </c>
      <c r="AF12" s="433">
        <f t="shared" si="20"/>
        <v>3.6649214659685861E-2</v>
      </c>
      <c r="AG12" s="380">
        <f>T17</f>
        <v>14</v>
      </c>
      <c r="AH12" s="433">
        <f t="shared" si="10"/>
        <v>9.3333333333333338E-2</v>
      </c>
    </row>
    <row r="13" spans="1:39" ht="15.75" customHeight="1" thickBot="1" x14ac:dyDescent="0.3">
      <c r="C13" s="1034" t="str">
        <f>B1</f>
        <v>Distribuição dos resultados entre os manuais quanto à ativação do conteúdo temático</v>
      </c>
      <c r="D13" s="935" t="s">
        <v>108</v>
      </c>
      <c r="E13" s="936"/>
      <c r="F13" s="936"/>
      <c r="G13" s="936"/>
      <c r="H13" s="936"/>
      <c r="I13" s="936"/>
      <c r="J13" s="936"/>
      <c r="K13" s="936"/>
      <c r="L13" s="936"/>
      <c r="M13" s="936"/>
      <c r="N13" s="936"/>
      <c r="O13" s="936"/>
      <c r="P13" s="936"/>
      <c r="Q13" s="936"/>
      <c r="R13" s="936"/>
      <c r="S13" s="936"/>
      <c r="T13" s="936"/>
      <c r="U13" s="936"/>
      <c r="V13" s="936"/>
      <c r="W13" s="936"/>
      <c r="X13" s="936"/>
      <c r="Y13" s="936"/>
      <c r="Z13" s="936"/>
      <c r="AA13" s="937"/>
      <c r="AD13" s="389" t="s">
        <v>179</v>
      </c>
      <c r="AE13" s="385">
        <f>V16</f>
        <v>23</v>
      </c>
      <c r="AF13" s="433">
        <f t="shared" si="20"/>
        <v>0.12041884816753927</v>
      </c>
      <c r="AG13" s="380">
        <f>V17</f>
        <v>26</v>
      </c>
      <c r="AH13" s="433">
        <f t="shared" si="10"/>
        <v>0.17333333333333334</v>
      </c>
    </row>
    <row r="14" spans="1:39" ht="15.75" customHeight="1" thickBot="1" x14ac:dyDescent="0.3">
      <c r="C14" s="1035"/>
      <c r="D14" s="931" t="s">
        <v>109</v>
      </c>
      <c r="E14" s="954"/>
      <c r="F14" s="931" t="s">
        <v>110</v>
      </c>
      <c r="G14" s="932"/>
      <c r="H14" s="931" t="s">
        <v>111</v>
      </c>
      <c r="I14" s="932"/>
      <c r="J14" s="931" t="s">
        <v>112</v>
      </c>
      <c r="K14" s="932"/>
      <c r="L14" s="953" t="s">
        <v>113</v>
      </c>
      <c r="M14" s="954"/>
      <c r="N14" s="931" t="s">
        <v>114</v>
      </c>
      <c r="O14" s="932"/>
      <c r="P14" s="953" t="s">
        <v>176</v>
      </c>
      <c r="Q14" s="954"/>
      <c r="R14" s="931" t="s">
        <v>177</v>
      </c>
      <c r="S14" s="932"/>
      <c r="T14" s="953" t="s">
        <v>178</v>
      </c>
      <c r="U14" s="954"/>
      <c r="V14" s="931" t="s">
        <v>179</v>
      </c>
      <c r="W14" s="932"/>
      <c r="X14" s="931" t="s">
        <v>194</v>
      </c>
      <c r="Y14" s="932"/>
      <c r="Z14" s="953" t="s">
        <v>180</v>
      </c>
      <c r="AA14" s="932"/>
      <c r="AD14" s="389" t="s">
        <v>194</v>
      </c>
      <c r="AE14" s="385">
        <f>X16</f>
        <v>26</v>
      </c>
      <c r="AF14" s="433">
        <f t="shared" si="20"/>
        <v>0.13612565445026178</v>
      </c>
      <c r="AG14" s="380">
        <f>X17</f>
        <v>2</v>
      </c>
      <c r="AH14" s="433">
        <f t="shared" si="10"/>
        <v>1.3333333333333334E-2</v>
      </c>
    </row>
    <row r="15" spans="1:39" ht="15.75" customHeight="1" thickBot="1" x14ac:dyDescent="0.3">
      <c r="C15" s="1036"/>
      <c r="D15" s="342" t="s">
        <v>117</v>
      </c>
      <c r="E15" s="346" t="s">
        <v>115</v>
      </c>
      <c r="F15" s="147" t="s">
        <v>117</v>
      </c>
      <c r="G15" s="314" t="s">
        <v>115</v>
      </c>
      <c r="H15" s="147" t="s">
        <v>117</v>
      </c>
      <c r="I15" s="343" t="s">
        <v>115</v>
      </c>
      <c r="J15" s="147" t="s">
        <v>117</v>
      </c>
      <c r="K15" s="314" t="s">
        <v>115</v>
      </c>
      <c r="L15" s="345" t="s">
        <v>117</v>
      </c>
      <c r="M15" s="346" t="s">
        <v>115</v>
      </c>
      <c r="N15" s="147" t="s">
        <v>117</v>
      </c>
      <c r="O15" s="314" t="s">
        <v>115</v>
      </c>
      <c r="P15" s="345" t="s">
        <v>117</v>
      </c>
      <c r="Q15" s="346" t="s">
        <v>115</v>
      </c>
      <c r="R15" s="147" t="s">
        <v>117</v>
      </c>
      <c r="S15" s="314" t="s">
        <v>115</v>
      </c>
      <c r="T15" s="345" t="s">
        <v>117</v>
      </c>
      <c r="U15" s="346" t="s">
        <v>115</v>
      </c>
      <c r="V15" s="147" t="s">
        <v>117</v>
      </c>
      <c r="W15" s="314" t="s">
        <v>115</v>
      </c>
      <c r="X15" s="147" t="s">
        <v>117</v>
      </c>
      <c r="Y15" s="314" t="s">
        <v>115</v>
      </c>
      <c r="Z15" s="345" t="s">
        <v>117</v>
      </c>
      <c r="AA15" s="314" t="s">
        <v>115</v>
      </c>
      <c r="AD15" s="390" t="s">
        <v>180</v>
      </c>
      <c r="AE15" s="386">
        <f>Z16</f>
        <v>8</v>
      </c>
      <c r="AF15" s="434">
        <f t="shared" si="20"/>
        <v>4.1884816753926704E-2</v>
      </c>
      <c r="AG15" s="381">
        <f>Z17</f>
        <v>10</v>
      </c>
      <c r="AH15" s="434">
        <f t="shared" si="10"/>
        <v>6.6666666666666666E-2</v>
      </c>
    </row>
    <row r="16" spans="1:39" ht="28.5" customHeight="1" thickBot="1" x14ac:dyDescent="0.3">
      <c r="C16" s="614" t="str">
        <f>B4</f>
        <v xml:space="preserve">A partir de  fontes internas  </v>
      </c>
      <c r="D16" s="303">
        <f>D4</f>
        <v>16</v>
      </c>
      <c r="E16" s="365">
        <f>D16/D$18</f>
        <v>0.55172413793103448</v>
      </c>
      <c r="F16" s="303">
        <f>F4</f>
        <v>16</v>
      </c>
      <c r="G16" s="355">
        <f>F16/F$18</f>
        <v>0.64</v>
      </c>
      <c r="H16" s="303">
        <f>H4</f>
        <v>23</v>
      </c>
      <c r="I16" s="355">
        <f>H16/H$18</f>
        <v>0.88461538461538458</v>
      </c>
      <c r="J16" s="303">
        <f>J4</f>
        <v>11</v>
      </c>
      <c r="K16" s="355">
        <f>J16/J$18</f>
        <v>0.34375</v>
      </c>
      <c r="L16" s="361">
        <f>L4</f>
        <v>9</v>
      </c>
      <c r="M16" s="365">
        <f>L16/L$18</f>
        <v>0.34615384615384615</v>
      </c>
      <c r="N16" s="303">
        <f>N4</f>
        <v>16</v>
      </c>
      <c r="O16" s="355">
        <f>N16/N$18</f>
        <v>0.53333333333333333</v>
      </c>
      <c r="P16" s="361">
        <f>P4</f>
        <v>21</v>
      </c>
      <c r="Q16" s="365">
        <f>P16/P$18</f>
        <v>0.63636363636363635</v>
      </c>
      <c r="R16" s="303">
        <f>R4</f>
        <v>15</v>
      </c>
      <c r="S16" s="355">
        <f>R16/R$18</f>
        <v>0.625</v>
      </c>
      <c r="T16" s="361">
        <f>T4</f>
        <v>7</v>
      </c>
      <c r="U16" s="365">
        <f>T16/T$18</f>
        <v>0.33333333333333331</v>
      </c>
      <c r="V16" s="303">
        <f>V4</f>
        <v>23</v>
      </c>
      <c r="W16" s="355">
        <f>V16/V$18</f>
        <v>0.46938775510204084</v>
      </c>
      <c r="X16" s="303">
        <f>X4</f>
        <v>26</v>
      </c>
      <c r="Y16" s="355">
        <f>X16/X$18</f>
        <v>0.9285714285714286</v>
      </c>
      <c r="Z16" s="361">
        <f>Z4</f>
        <v>8</v>
      </c>
      <c r="AA16" s="355">
        <f>Z16/Z$18</f>
        <v>0.44444444444444442</v>
      </c>
      <c r="AD16" s="440" t="s">
        <v>118</v>
      </c>
      <c r="AE16" s="441">
        <f>SUM(AE4:AE15)</f>
        <v>191</v>
      </c>
      <c r="AF16" s="442">
        <f>SUM(AF4:AF15)</f>
        <v>1</v>
      </c>
      <c r="AG16" s="443">
        <f>SUM(AG4:AG15)</f>
        <v>150</v>
      </c>
      <c r="AH16" s="442">
        <f>SUM(AH4:AH15)</f>
        <v>1</v>
      </c>
    </row>
    <row r="17" spans="3:27" ht="27.75" customHeight="1" thickBot="1" x14ac:dyDescent="0.3">
      <c r="C17" s="615" t="str">
        <f>B5</f>
        <v xml:space="preserve"> A partir de fontes externas</v>
      </c>
      <c r="D17" s="304">
        <f>'MANUAL A'!AI41</f>
        <v>13</v>
      </c>
      <c r="E17" s="366">
        <f>D17/D$18</f>
        <v>0.44827586206896552</v>
      </c>
      <c r="F17" s="304">
        <f>'MANUAL B'!AE41</f>
        <v>9</v>
      </c>
      <c r="G17" s="113">
        <f>F17/F$18</f>
        <v>0.36</v>
      </c>
      <c r="H17" s="304">
        <f>'MANUAL C'!AI41</f>
        <v>3</v>
      </c>
      <c r="I17" s="113">
        <f>H17/H$18</f>
        <v>0.11538461538461539</v>
      </c>
      <c r="J17" s="304">
        <f>'MANUAL D'!AK41</f>
        <v>21</v>
      </c>
      <c r="K17" s="113">
        <f>J17/J$18</f>
        <v>0.65625</v>
      </c>
      <c r="L17" s="362">
        <f>'MANUAL E'!AI41</f>
        <v>17</v>
      </c>
      <c r="M17" s="366">
        <f>L17/L$18</f>
        <v>0.65384615384615385</v>
      </c>
      <c r="N17" s="304">
        <f>'MANUAL F'!AJ41</f>
        <v>14</v>
      </c>
      <c r="O17" s="113">
        <f>N17/N$18</f>
        <v>0.46666666666666667</v>
      </c>
      <c r="P17" s="362">
        <f>'Manual G'!AL41</f>
        <v>12</v>
      </c>
      <c r="Q17" s="366">
        <f>P17/P$18</f>
        <v>0.36363636363636365</v>
      </c>
      <c r="R17" s="304">
        <f>'Manual H'!AH41</f>
        <v>9</v>
      </c>
      <c r="S17" s="113">
        <f>R17/R$18</f>
        <v>0.375</v>
      </c>
      <c r="T17" s="362">
        <f>'Manual I'!AJ41</f>
        <v>14</v>
      </c>
      <c r="U17" s="366">
        <f>T17/T$18</f>
        <v>0.66666666666666663</v>
      </c>
      <c r="V17" s="304">
        <f>'Manual J'!BC41</f>
        <v>26</v>
      </c>
      <c r="W17" s="113">
        <f>V17/V$18</f>
        <v>0.53061224489795922</v>
      </c>
      <c r="X17" s="304">
        <f>'Manual K'!AH41</f>
        <v>2</v>
      </c>
      <c r="Y17" s="113">
        <f>X17/X$18</f>
        <v>7.1428571428571425E-2</v>
      </c>
      <c r="Z17" s="362">
        <f>'Manual L'!AI41</f>
        <v>10</v>
      </c>
      <c r="AA17" s="113">
        <f>Z17/Z$18</f>
        <v>0.55555555555555558</v>
      </c>
    </row>
    <row r="18" spans="3:27" ht="15.75" thickBot="1" x14ac:dyDescent="0.3">
      <c r="C18" s="436" t="s">
        <v>251</v>
      </c>
      <c r="D18" s="115">
        <f t="shared" ref="D18:AA18" si="31">SUM(D16:D17)</f>
        <v>29</v>
      </c>
      <c r="E18" s="427">
        <f t="shared" si="31"/>
        <v>1</v>
      </c>
      <c r="F18" s="115">
        <f t="shared" si="31"/>
        <v>25</v>
      </c>
      <c r="G18" s="356">
        <f t="shared" si="31"/>
        <v>1</v>
      </c>
      <c r="H18" s="115">
        <f t="shared" si="31"/>
        <v>26</v>
      </c>
      <c r="I18" s="356">
        <f t="shared" si="31"/>
        <v>1</v>
      </c>
      <c r="J18" s="115">
        <f t="shared" si="31"/>
        <v>32</v>
      </c>
      <c r="K18" s="356">
        <f t="shared" si="31"/>
        <v>1</v>
      </c>
      <c r="L18" s="117">
        <f t="shared" si="31"/>
        <v>26</v>
      </c>
      <c r="M18" s="427">
        <f t="shared" si="31"/>
        <v>1</v>
      </c>
      <c r="N18" s="115">
        <f t="shared" si="31"/>
        <v>30</v>
      </c>
      <c r="O18" s="356">
        <f t="shared" si="31"/>
        <v>1</v>
      </c>
      <c r="P18" s="117">
        <f t="shared" si="31"/>
        <v>33</v>
      </c>
      <c r="Q18" s="427">
        <f t="shared" si="31"/>
        <v>1</v>
      </c>
      <c r="R18" s="115">
        <f t="shared" si="31"/>
        <v>24</v>
      </c>
      <c r="S18" s="356">
        <f t="shared" si="31"/>
        <v>1</v>
      </c>
      <c r="T18" s="117">
        <f t="shared" si="31"/>
        <v>21</v>
      </c>
      <c r="U18" s="427">
        <f t="shared" si="31"/>
        <v>1</v>
      </c>
      <c r="V18" s="115">
        <f t="shared" si="31"/>
        <v>49</v>
      </c>
      <c r="W18" s="356">
        <f t="shared" si="31"/>
        <v>1</v>
      </c>
      <c r="X18" s="115">
        <f t="shared" si="31"/>
        <v>28</v>
      </c>
      <c r="Y18" s="356">
        <f t="shared" si="31"/>
        <v>1</v>
      </c>
      <c r="Z18" s="117">
        <f t="shared" si="31"/>
        <v>18</v>
      </c>
      <c r="AA18" s="356">
        <f t="shared" si="31"/>
        <v>1</v>
      </c>
    </row>
    <row r="20" spans="3:27" ht="15" customHeight="1" x14ac:dyDescent="0.25"/>
  </sheetData>
  <mergeCells count="35">
    <mergeCell ref="D1:AA1"/>
    <mergeCell ref="AD1:AD3"/>
    <mergeCell ref="AE1:AH1"/>
    <mergeCell ref="D2:E2"/>
    <mergeCell ref="F2:G2"/>
    <mergeCell ref="H2:I2"/>
    <mergeCell ref="J2:K2"/>
    <mergeCell ref="L2:M2"/>
    <mergeCell ref="N2:O2"/>
    <mergeCell ref="P14:Q14"/>
    <mergeCell ref="R14:S14"/>
    <mergeCell ref="AE2:AF2"/>
    <mergeCell ref="AG2:AH2"/>
    <mergeCell ref="P2:Q2"/>
    <mergeCell ref="R2:S2"/>
    <mergeCell ref="T2:U2"/>
    <mergeCell ref="V2:W2"/>
    <mergeCell ref="X2:Y2"/>
    <mergeCell ref="Z2:AA2"/>
    <mergeCell ref="B5:B7"/>
    <mergeCell ref="C13:C15"/>
    <mergeCell ref="AJ1:AK1"/>
    <mergeCell ref="B8:C8"/>
    <mergeCell ref="B1:C3"/>
    <mergeCell ref="T14:U14"/>
    <mergeCell ref="V14:W14"/>
    <mergeCell ref="X14:Y14"/>
    <mergeCell ref="Z14:AA14"/>
    <mergeCell ref="D13:AA13"/>
    <mergeCell ref="D14:E14"/>
    <mergeCell ref="F14:G14"/>
    <mergeCell ref="H14:I14"/>
    <mergeCell ref="J14:K14"/>
    <mergeCell ref="L14:M14"/>
    <mergeCell ref="N14:O14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AN20"/>
  <sheetViews>
    <sheetView topLeftCell="AA1" zoomScale="90" zoomScaleNormal="90" workbookViewId="0">
      <selection activeCell="D21" sqref="D21"/>
    </sheetView>
  </sheetViews>
  <sheetFormatPr defaultRowHeight="15" x14ac:dyDescent="0.25"/>
  <cols>
    <col min="1" max="1" width="5.28515625" customWidth="1"/>
    <col min="2" max="2" width="28.140625" customWidth="1"/>
    <col min="3" max="3" width="5.42578125" customWidth="1"/>
    <col min="4" max="4" width="5.85546875" customWidth="1"/>
    <col min="5" max="5" width="5.28515625" customWidth="1"/>
    <col min="6" max="6" width="6.140625" customWidth="1"/>
    <col min="7" max="7" width="5.28515625" customWidth="1"/>
    <col min="8" max="8" width="6.28515625" customWidth="1"/>
    <col min="9" max="9" width="5.28515625" customWidth="1"/>
    <col min="10" max="10" width="7.140625" customWidth="1"/>
    <col min="11" max="11" width="5.28515625" customWidth="1"/>
    <col min="12" max="12" width="6.28515625" customWidth="1"/>
    <col min="13" max="13" width="5.28515625" customWidth="1"/>
    <col min="14" max="14" width="5.7109375" customWidth="1"/>
    <col min="15" max="15" width="5.28515625" customWidth="1"/>
    <col min="16" max="16" width="5.7109375" customWidth="1"/>
    <col min="17" max="17" width="5.28515625" customWidth="1"/>
    <col min="18" max="18" width="6.28515625" customWidth="1"/>
    <col min="19" max="19" width="5.28515625" customWidth="1"/>
    <col min="20" max="20" width="6.28515625" customWidth="1"/>
    <col min="21" max="21" width="5.28515625" customWidth="1"/>
    <col min="22" max="22" width="5.7109375" customWidth="1"/>
    <col min="23" max="23" width="5.28515625" customWidth="1"/>
    <col min="24" max="24" width="6.5703125" customWidth="1"/>
    <col min="25" max="25" width="5.28515625" customWidth="1"/>
    <col min="26" max="26" width="6.140625" customWidth="1"/>
    <col min="27" max="27" width="5.140625" customWidth="1"/>
    <col min="28" max="28" width="4.7109375" customWidth="1"/>
    <col min="29" max="29" width="10" customWidth="1"/>
    <col min="30" max="30" width="8.7109375" customWidth="1"/>
    <col min="31" max="31" width="9" customWidth="1"/>
    <col min="32" max="32" width="7" customWidth="1"/>
    <col min="33" max="33" width="7.42578125" customWidth="1"/>
    <col min="34" max="35" width="8.5703125" customWidth="1"/>
    <col min="37" max="37" width="25.42578125" customWidth="1"/>
    <col min="38" max="38" width="8.5703125" customWidth="1"/>
    <col min="39" max="39" width="20.7109375" customWidth="1"/>
  </cols>
  <sheetData>
    <row r="1" spans="1:40" ht="42" customHeight="1" thickBot="1" x14ac:dyDescent="0.3">
      <c r="B1" s="597" t="s">
        <v>290</v>
      </c>
      <c r="C1" s="1046" t="s">
        <v>108</v>
      </c>
      <c r="D1" s="1047"/>
      <c r="E1" s="1047"/>
      <c r="F1" s="1047"/>
      <c r="G1" s="1047"/>
      <c r="H1" s="1047"/>
      <c r="I1" s="1047"/>
      <c r="J1" s="1047"/>
      <c r="K1" s="1047"/>
      <c r="L1" s="1047"/>
      <c r="M1" s="1047"/>
      <c r="N1" s="1047"/>
      <c r="O1" s="1047"/>
      <c r="P1" s="1047"/>
      <c r="Q1" s="1047"/>
      <c r="R1" s="1047"/>
      <c r="S1" s="1047"/>
      <c r="T1" s="1047"/>
      <c r="U1" s="1047"/>
      <c r="V1" s="1047"/>
      <c r="W1" s="1047"/>
      <c r="X1" s="1047"/>
      <c r="Y1" s="1047"/>
      <c r="Z1" s="1048"/>
      <c r="AC1" s="977" t="s">
        <v>108</v>
      </c>
      <c r="AD1" s="1017" t="str">
        <f>B1</f>
        <v xml:space="preserve">Distribuição dos resultados entre os manuais quanto à explicitação da informação  </v>
      </c>
      <c r="AE1" s="1023"/>
      <c r="AF1" s="1023"/>
      <c r="AG1" s="1023"/>
      <c r="AH1" s="1023"/>
      <c r="AI1" s="1018"/>
    </row>
    <row r="2" spans="1:40" ht="36.75" customHeight="1" thickBot="1" x14ac:dyDescent="0.3">
      <c r="B2" s="1019" t="s">
        <v>281</v>
      </c>
      <c r="C2" s="1024" t="s">
        <v>109</v>
      </c>
      <c r="D2" s="1025"/>
      <c r="E2" s="1024" t="s">
        <v>110</v>
      </c>
      <c r="F2" s="1025"/>
      <c r="G2" s="1024" t="s">
        <v>111</v>
      </c>
      <c r="H2" s="1025"/>
      <c r="I2" s="1024" t="s">
        <v>112</v>
      </c>
      <c r="J2" s="1025"/>
      <c r="K2" s="1024" t="s">
        <v>113</v>
      </c>
      <c r="L2" s="1025"/>
      <c r="M2" s="1024" t="s">
        <v>114</v>
      </c>
      <c r="N2" s="1025"/>
      <c r="O2" s="1024" t="s">
        <v>176</v>
      </c>
      <c r="P2" s="1025"/>
      <c r="Q2" s="1024" t="s">
        <v>177</v>
      </c>
      <c r="R2" s="1025"/>
      <c r="S2" s="1024" t="s">
        <v>178</v>
      </c>
      <c r="T2" s="1025"/>
      <c r="U2" s="1024" t="s">
        <v>179</v>
      </c>
      <c r="V2" s="1025"/>
      <c r="W2" s="1024" t="s">
        <v>194</v>
      </c>
      <c r="X2" s="1025"/>
      <c r="Y2" s="1024" t="s">
        <v>180</v>
      </c>
      <c r="Z2" s="1025"/>
      <c r="AC2" s="1005"/>
      <c r="AD2" s="1045" t="str">
        <f>B4</f>
        <v xml:space="preserve">  Mapas de ideias/esquemas de conteúdo</v>
      </c>
      <c r="AE2" s="1000"/>
      <c r="AF2" s="1004" t="str">
        <f>B5</f>
        <v>Mapa concetuais</v>
      </c>
      <c r="AG2" s="1000"/>
      <c r="AH2" s="1017" t="str">
        <f>B6</f>
        <v xml:space="preserve">Planos-guia  </v>
      </c>
      <c r="AI2" s="1018"/>
      <c r="AK2" s="455" t="str">
        <f>AD1</f>
        <v xml:space="preserve">Distribuição dos resultados entre os manuais quanto à explicitação da informação  </v>
      </c>
      <c r="AL2" s="490" t="s">
        <v>117</v>
      </c>
    </row>
    <row r="3" spans="1:40" ht="33" customHeight="1" thickBot="1" x14ac:dyDescent="0.3">
      <c r="B3" s="1021"/>
      <c r="C3" s="342" t="s">
        <v>117</v>
      </c>
      <c r="D3" s="601" t="s">
        <v>115</v>
      </c>
      <c r="E3" s="602" t="s">
        <v>117</v>
      </c>
      <c r="F3" s="601" t="s">
        <v>115</v>
      </c>
      <c r="G3" s="603" t="s">
        <v>117</v>
      </c>
      <c r="H3" s="604" t="s">
        <v>115</v>
      </c>
      <c r="I3" s="603" t="s">
        <v>117</v>
      </c>
      <c r="J3" s="601" t="s">
        <v>115</v>
      </c>
      <c r="K3" s="603" t="s">
        <v>117</v>
      </c>
      <c r="L3" s="601" t="s">
        <v>115</v>
      </c>
      <c r="M3" s="603" t="s">
        <v>117</v>
      </c>
      <c r="N3" s="601" t="s">
        <v>115</v>
      </c>
      <c r="O3" s="603" t="s">
        <v>117</v>
      </c>
      <c r="P3" s="601" t="s">
        <v>115</v>
      </c>
      <c r="Q3" s="603" t="s">
        <v>117</v>
      </c>
      <c r="R3" s="601" t="s">
        <v>115</v>
      </c>
      <c r="S3" s="603" t="s">
        <v>117</v>
      </c>
      <c r="T3" s="601" t="s">
        <v>115</v>
      </c>
      <c r="U3" s="603" t="s">
        <v>117</v>
      </c>
      <c r="V3" s="601" t="s">
        <v>115</v>
      </c>
      <c r="W3" s="603" t="s">
        <v>117</v>
      </c>
      <c r="X3" s="601" t="s">
        <v>115</v>
      </c>
      <c r="Y3" s="603" t="s">
        <v>117</v>
      </c>
      <c r="Z3" s="601" t="s">
        <v>115</v>
      </c>
      <c r="AC3" s="1006"/>
      <c r="AD3" s="402" t="s">
        <v>117</v>
      </c>
      <c r="AE3" s="403" t="s">
        <v>115</v>
      </c>
      <c r="AF3" s="404" t="s">
        <v>117</v>
      </c>
      <c r="AG3" s="403" t="s">
        <v>115</v>
      </c>
      <c r="AH3" s="404" t="s">
        <v>117</v>
      </c>
      <c r="AI3" s="403" t="s">
        <v>115</v>
      </c>
      <c r="AK3" s="450" t="str">
        <f>AD2</f>
        <v xml:space="preserve">  Mapas de ideias/esquemas de conteúdo</v>
      </c>
      <c r="AL3" s="448">
        <f>AD16</f>
        <v>80</v>
      </c>
      <c r="AN3" s="397"/>
    </row>
    <row r="4" spans="1:40" ht="28.5" customHeight="1" x14ac:dyDescent="0.25">
      <c r="B4" s="598" t="s">
        <v>278</v>
      </c>
      <c r="C4" s="605">
        <f>'MANUAL A'!AH44</f>
        <v>3</v>
      </c>
      <c r="D4" s="382">
        <f>C4/C$7</f>
        <v>0.17647058823529413</v>
      </c>
      <c r="E4" s="605">
        <f>'MANUAL B'!AD44</f>
        <v>2</v>
      </c>
      <c r="F4" s="606">
        <f>E4/E$7</f>
        <v>9.5238095238095233E-2</v>
      </c>
      <c r="G4" s="605">
        <f>'MANUAL C'!AH44</f>
        <v>4</v>
      </c>
      <c r="H4" s="382">
        <f>G4/G$7</f>
        <v>0.15384615384615385</v>
      </c>
      <c r="I4" s="605">
        <f>'MANUAL D'!AJ44</f>
        <v>12</v>
      </c>
      <c r="J4" s="382">
        <f>I4/I$7</f>
        <v>0.8571428571428571</v>
      </c>
      <c r="K4" s="605">
        <f>'MANUAL E'!AH44</f>
        <v>12</v>
      </c>
      <c r="L4" s="382">
        <f>K4/K$7</f>
        <v>0.52173913043478259</v>
      </c>
      <c r="M4" s="605">
        <f>'MANUAL F'!AI44</f>
        <v>3</v>
      </c>
      <c r="N4" s="382">
        <f>M4/M$7</f>
        <v>0.13636363636363635</v>
      </c>
      <c r="O4" s="605">
        <f>'Manual G'!AK44</f>
        <v>5</v>
      </c>
      <c r="P4" s="382">
        <f>O4/O$7</f>
        <v>0.27777777777777779</v>
      </c>
      <c r="Q4" s="605">
        <f>'Manual H'!AG44</f>
        <v>9</v>
      </c>
      <c r="R4" s="382">
        <f>Q4/Q$7</f>
        <v>0.5</v>
      </c>
      <c r="S4" s="605">
        <f>'Manual I'!AI44</f>
        <v>9</v>
      </c>
      <c r="T4" s="382">
        <f>S4/S$7</f>
        <v>0.42857142857142855</v>
      </c>
      <c r="U4" s="605">
        <f>'Manual J'!BB44</f>
        <v>13</v>
      </c>
      <c r="V4" s="382">
        <f>U4/U$7</f>
        <v>0.59090909090909094</v>
      </c>
      <c r="W4" s="605">
        <f>'Manual K'!AG44</f>
        <v>0</v>
      </c>
      <c r="X4" s="382">
        <v>0</v>
      </c>
      <c r="Y4" s="605">
        <f>'Manual L'!AH44</f>
        <v>8</v>
      </c>
      <c r="Z4" s="382">
        <f>Y4/Y$7</f>
        <v>0.53333333333333333</v>
      </c>
      <c r="AC4" s="387" t="s">
        <v>109</v>
      </c>
      <c r="AD4" s="391">
        <f>C4</f>
        <v>3</v>
      </c>
      <c r="AE4" s="432">
        <f>AD4/AD$16</f>
        <v>3.7499999999999999E-2</v>
      </c>
      <c r="AF4" s="392">
        <f>C5</f>
        <v>1</v>
      </c>
      <c r="AG4" s="432">
        <f>AF4/AF$16</f>
        <v>1</v>
      </c>
      <c r="AH4" s="392">
        <f>C6</f>
        <v>13</v>
      </c>
      <c r="AI4" s="432">
        <f>AH4/AH$16</f>
        <v>9.5588235294117641E-2</v>
      </c>
      <c r="AK4" s="451" t="str">
        <f>AF2</f>
        <v>Mapa concetuais</v>
      </c>
      <c r="AL4" s="449">
        <f>AF16</f>
        <v>1</v>
      </c>
    </row>
    <row r="5" spans="1:40" ht="25.5" customHeight="1" thickBot="1" x14ac:dyDescent="0.3">
      <c r="B5" s="599" t="s">
        <v>279</v>
      </c>
      <c r="C5" s="491">
        <f>'MANUAL A'!AH45</f>
        <v>1</v>
      </c>
      <c r="D5" s="383">
        <f t="shared" ref="D5:D6" si="0">C5/C$7</f>
        <v>5.8823529411764705E-2</v>
      </c>
      <c r="E5" s="491">
        <f>'MANUAL B'!AD45</f>
        <v>0</v>
      </c>
      <c r="F5" s="607">
        <f>E5/E$7</f>
        <v>0</v>
      </c>
      <c r="G5" s="491">
        <f>'MANUAL C'!AH45</f>
        <v>0</v>
      </c>
      <c r="H5" s="383">
        <f t="shared" ref="H5:H6" si="1">G5/G$7</f>
        <v>0</v>
      </c>
      <c r="I5" s="491">
        <f>'MANUAL D'!AJ45</f>
        <v>0</v>
      </c>
      <c r="J5" s="383">
        <f t="shared" ref="J5:J6" si="2">I5/I$7</f>
        <v>0</v>
      </c>
      <c r="K5" s="491">
        <f>'MANUAL E'!AH45</f>
        <v>0</v>
      </c>
      <c r="L5" s="383">
        <f t="shared" ref="L5:L6" si="3">K5/K$7</f>
        <v>0</v>
      </c>
      <c r="M5" s="491">
        <f>'MANUAL F'!AI45</f>
        <v>0</v>
      </c>
      <c r="N5" s="383">
        <f t="shared" ref="N5:N6" si="4">M5/M$7</f>
        <v>0</v>
      </c>
      <c r="O5" s="491">
        <f>'Manual G'!AK45</f>
        <v>0</v>
      </c>
      <c r="P5" s="383">
        <f t="shared" ref="P5:P6" si="5">O5/O$7</f>
        <v>0</v>
      </c>
      <c r="Q5" s="491">
        <f>'Manual H'!AG45</f>
        <v>0</v>
      </c>
      <c r="R5" s="383">
        <f t="shared" ref="R5:R6" si="6">Q5/Q$7</f>
        <v>0</v>
      </c>
      <c r="S5" s="491">
        <f>'Manual I'!AI45</f>
        <v>0</v>
      </c>
      <c r="T5" s="383">
        <f t="shared" ref="T5:T6" si="7">S5/S$7</f>
        <v>0</v>
      </c>
      <c r="U5" s="491">
        <f>'Manual J'!BB45</f>
        <v>0</v>
      </c>
      <c r="V5" s="383">
        <f t="shared" ref="V5:V6" si="8">U5/U$7</f>
        <v>0</v>
      </c>
      <c r="W5" s="491">
        <f>'Manual K'!AG45</f>
        <v>0</v>
      </c>
      <c r="X5" s="383">
        <v>0</v>
      </c>
      <c r="Y5" s="491">
        <f>'Manual L'!AH45</f>
        <v>0</v>
      </c>
      <c r="Z5" s="383">
        <f t="shared" ref="Z5:Z6" si="9">Y5/Y$7</f>
        <v>0</v>
      </c>
      <c r="AC5" s="388" t="s">
        <v>110</v>
      </c>
      <c r="AD5" s="380">
        <f>E4</f>
        <v>2</v>
      </c>
      <c r="AE5" s="433">
        <f>AD5/AD$16</f>
        <v>2.5000000000000001E-2</v>
      </c>
      <c r="AF5" s="380">
        <f>E5</f>
        <v>0</v>
      </c>
      <c r="AG5" s="433">
        <f t="shared" ref="AG5:AI15" si="10">AF5/AF$16</f>
        <v>0</v>
      </c>
      <c r="AH5" s="380">
        <f>E6</f>
        <v>19</v>
      </c>
      <c r="AI5" s="433">
        <f t="shared" si="10"/>
        <v>0.13970588235294118</v>
      </c>
      <c r="AK5" s="452" t="str">
        <f>AH2</f>
        <v xml:space="preserve">Planos-guia  </v>
      </c>
      <c r="AL5" s="421">
        <f>AH16</f>
        <v>136</v>
      </c>
    </row>
    <row r="6" spans="1:40" ht="25.5" customHeight="1" thickBot="1" x14ac:dyDescent="0.3">
      <c r="A6" s="406"/>
      <c r="B6" s="600" t="s">
        <v>280</v>
      </c>
      <c r="C6" s="492">
        <f>'MANUAL A'!AH46</f>
        <v>13</v>
      </c>
      <c r="D6" s="384">
        <f t="shared" si="0"/>
        <v>0.76470588235294112</v>
      </c>
      <c r="E6" s="157">
        <f>'MANUAL B'!AD46</f>
        <v>19</v>
      </c>
      <c r="F6" s="607">
        <f>E6/E$7</f>
        <v>0.90476190476190477</v>
      </c>
      <c r="G6" s="492">
        <f>'MANUAL C'!AH46</f>
        <v>22</v>
      </c>
      <c r="H6" s="384">
        <f t="shared" si="1"/>
        <v>0.84615384615384615</v>
      </c>
      <c r="I6" s="492">
        <f>'MANUAL D'!AJ46</f>
        <v>2</v>
      </c>
      <c r="J6" s="384">
        <f t="shared" si="2"/>
        <v>0.14285714285714285</v>
      </c>
      <c r="K6" s="492">
        <f>'MANUAL E'!AH46</f>
        <v>11</v>
      </c>
      <c r="L6" s="384">
        <f t="shared" si="3"/>
        <v>0.47826086956521741</v>
      </c>
      <c r="M6" s="492">
        <f>'MANUAL F'!AI46</f>
        <v>19</v>
      </c>
      <c r="N6" s="384">
        <f t="shared" si="4"/>
        <v>0.86363636363636365</v>
      </c>
      <c r="O6" s="492">
        <f>'Manual G'!AK46</f>
        <v>13</v>
      </c>
      <c r="P6" s="384">
        <f t="shared" si="5"/>
        <v>0.72222222222222221</v>
      </c>
      <c r="Q6" s="492">
        <f>'Manual H'!AG46</f>
        <v>9</v>
      </c>
      <c r="R6" s="384">
        <f t="shared" si="6"/>
        <v>0.5</v>
      </c>
      <c r="S6" s="492">
        <f>'Manual I'!AI46</f>
        <v>12</v>
      </c>
      <c r="T6" s="384">
        <f t="shared" si="7"/>
        <v>0.5714285714285714</v>
      </c>
      <c r="U6" s="492">
        <f>'Manual J'!BB46</f>
        <v>9</v>
      </c>
      <c r="V6" s="384">
        <f t="shared" si="8"/>
        <v>0.40909090909090912</v>
      </c>
      <c r="W6" s="492">
        <f>'Manual K'!AG46</f>
        <v>0</v>
      </c>
      <c r="X6" s="384">
        <v>0</v>
      </c>
      <c r="Y6" s="492">
        <f>'Manual L'!AH46</f>
        <v>7</v>
      </c>
      <c r="Z6" s="384">
        <f t="shared" si="9"/>
        <v>0.46666666666666667</v>
      </c>
      <c r="AC6" s="388" t="s">
        <v>111</v>
      </c>
      <c r="AD6" s="385">
        <f>G4</f>
        <v>4</v>
      </c>
      <c r="AE6" s="433">
        <f t="shared" ref="AE6:AE15" si="11">AD6/AD$16</f>
        <v>0.05</v>
      </c>
      <c r="AF6" s="380">
        <f>G5</f>
        <v>0</v>
      </c>
      <c r="AG6" s="433">
        <f t="shared" si="10"/>
        <v>0</v>
      </c>
      <c r="AH6" s="380">
        <f>G6</f>
        <v>22</v>
      </c>
      <c r="AI6" s="433">
        <f t="shared" si="10"/>
        <v>0.16176470588235295</v>
      </c>
    </row>
    <row r="7" spans="1:40" ht="24.95" customHeight="1" thickBot="1" x14ac:dyDescent="0.3">
      <c r="A7" s="407"/>
      <c r="B7" s="411" t="s">
        <v>251</v>
      </c>
      <c r="C7" s="608">
        <f>SUM(C4:C6)</f>
        <v>17</v>
      </c>
      <c r="D7" s="609">
        <f>SUM(D4,D5:D6)</f>
        <v>1</v>
      </c>
      <c r="E7" s="608">
        <f t="shared" ref="E7" si="12">SUM(E4:E6)</f>
        <v>21</v>
      </c>
      <c r="F7" s="610">
        <f t="shared" ref="F7" si="13">SUM(F4,F5:F6)</f>
        <v>1</v>
      </c>
      <c r="G7" s="611">
        <f t="shared" ref="G7" si="14">SUM(G4:G6)</f>
        <v>26</v>
      </c>
      <c r="H7" s="612">
        <f t="shared" ref="H7" si="15">SUM(H4,H5:H6)</f>
        <v>1</v>
      </c>
      <c r="I7" s="608">
        <f t="shared" ref="I7" si="16">SUM(I4:I6)</f>
        <v>14</v>
      </c>
      <c r="J7" s="610">
        <f t="shared" ref="J7" si="17">SUM(J4,J5:J6)</f>
        <v>1</v>
      </c>
      <c r="K7" s="608">
        <f t="shared" ref="K7" si="18">SUM(K4:K6)</f>
        <v>23</v>
      </c>
      <c r="L7" s="610">
        <f t="shared" ref="L7" si="19">SUM(L4,L5:L6)</f>
        <v>1</v>
      </c>
      <c r="M7" s="608">
        <f t="shared" ref="M7" si="20">SUM(M4:M6)</f>
        <v>22</v>
      </c>
      <c r="N7" s="610">
        <f t="shared" ref="N7" si="21">SUM(N4,N5:N6)</f>
        <v>1</v>
      </c>
      <c r="O7" s="608">
        <f t="shared" ref="O7" si="22">SUM(O4:O6)</f>
        <v>18</v>
      </c>
      <c r="P7" s="610">
        <f t="shared" ref="P7" si="23">SUM(P4,P5:P6)</f>
        <v>1</v>
      </c>
      <c r="Q7" s="608">
        <f t="shared" ref="Q7" si="24">SUM(Q4:Q6)</f>
        <v>18</v>
      </c>
      <c r="R7" s="610">
        <f t="shared" ref="R7" si="25">SUM(R4,R5:R6)</f>
        <v>1</v>
      </c>
      <c r="S7" s="608">
        <f t="shared" ref="S7" si="26">SUM(S4:S6)</f>
        <v>21</v>
      </c>
      <c r="T7" s="610">
        <f t="shared" ref="T7" si="27">SUM(T4,T5:T6)</f>
        <v>1</v>
      </c>
      <c r="U7" s="608">
        <f t="shared" ref="U7" si="28">SUM(U4:U6)</f>
        <v>22</v>
      </c>
      <c r="V7" s="610">
        <f t="shared" ref="V7" si="29">SUM(V4,V5:V6)</f>
        <v>1</v>
      </c>
      <c r="W7" s="608">
        <f t="shared" ref="W7" si="30">SUM(W4:W6)</f>
        <v>0</v>
      </c>
      <c r="X7" s="610">
        <f t="shared" ref="X7" si="31">SUM(X4,X5:X6)</f>
        <v>0</v>
      </c>
      <c r="Y7" s="608">
        <f t="shared" ref="Y7" si="32">SUM(Y4:Y6)</f>
        <v>15</v>
      </c>
      <c r="Z7" s="610">
        <f t="shared" ref="Z7" si="33">SUM(Z4,Z5:Z6)</f>
        <v>1</v>
      </c>
      <c r="AC7" s="389" t="s">
        <v>112</v>
      </c>
      <c r="AD7" s="385">
        <f>I4</f>
        <v>12</v>
      </c>
      <c r="AE7" s="433">
        <f t="shared" si="11"/>
        <v>0.15</v>
      </c>
      <c r="AF7" s="380">
        <f>I5</f>
        <v>0</v>
      </c>
      <c r="AG7" s="433">
        <f t="shared" si="10"/>
        <v>0</v>
      </c>
      <c r="AH7" s="380">
        <f>I6</f>
        <v>2</v>
      </c>
      <c r="AI7" s="433">
        <f t="shared" si="10"/>
        <v>1.4705882352941176E-2</v>
      </c>
    </row>
    <row r="8" spans="1:40" ht="24.95" customHeight="1" x14ac:dyDescent="0.25">
      <c r="A8" s="407"/>
      <c r="B8" s="408"/>
      <c r="C8" s="300"/>
      <c r="D8" s="409"/>
      <c r="E8" s="300"/>
      <c r="F8" s="409"/>
      <c r="G8" s="300"/>
      <c r="H8" s="409"/>
      <c r="I8" s="300"/>
      <c r="J8" s="409"/>
      <c r="K8" s="300"/>
      <c r="L8" s="409"/>
      <c r="M8" s="300"/>
      <c r="N8" s="409"/>
      <c r="O8" s="300"/>
      <c r="P8" s="409"/>
      <c r="Q8" s="300"/>
      <c r="R8" s="409"/>
      <c r="S8" s="300"/>
      <c r="T8" s="409"/>
      <c r="U8" s="300"/>
      <c r="V8" s="409"/>
      <c r="W8" s="300"/>
      <c r="X8" s="409"/>
      <c r="Y8" s="300"/>
      <c r="Z8" s="409"/>
      <c r="AC8" s="389" t="s">
        <v>113</v>
      </c>
      <c r="AD8" s="385">
        <f>K4</f>
        <v>12</v>
      </c>
      <c r="AE8" s="433">
        <f t="shared" si="11"/>
        <v>0.15</v>
      </c>
      <c r="AF8" s="380">
        <f>K5</f>
        <v>0</v>
      </c>
      <c r="AG8" s="433">
        <f t="shared" si="10"/>
        <v>0</v>
      </c>
      <c r="AH8" s="380">
        <f>K6</f>
        <v>11</v>
      </c>
      <c r="AI8" s="433">
        <f t="shared" si="10"/>
        <v>8.0882352941176475E-2</v>
      </c>
    </row>
    <row r="9" spans="1:40" ht="24.95" customHeight="1" x14ac:dyDescent="0.25">
      <c r="A9" s="407"/>
      <c r="B9" s="408"/>
      <c r="E9" s="300"/>
      <c r="F9" s="409"/>
      <c r="G9" s="300"/>
      <c r="H9" s="409"/>
      <c r="I9" s="300"/>
      <c r="J9" s="409"/>
      <c r="K9" s="300"/>
      <c r="L9" s="409"/>
      <c r="M9" s="300"/>
      <c r="N9" s="409"/>
      <c r="O9" s="300"/>
      <c r="P9" s="409"/>
      <c r="Q9" s="300"/>
      <c r="R9" s="409"/>
      <c r="S9" s="300"/>
      <c r="T9" s="409"/>
      <c r="U9" s="300"/>
      <c r="V9" s="409"/>
      <c r="W9" s="300"/>
      <c r="X9" s="409"/>
      <c r="Y9" s="300"/>
      <c r="Z9" s="409"/>
      <c r="AC9" s="389" t="s">
        <v>114</v>
      </c>
      <c r="AD9" s="385">
        <f>M4</f>
        <v>3</v>
      </c>
      <c r="AE9" s="433">
        <f t="shared" si="11"/>
        <v>3.7499999999999999E-2</v>
      </c>
      <c r="AF9" s="380">
        <f>M5</f>
        <v>0</v>
      </c>
      <c r="AG9" s="433">
        <f t="shared" si="10"/>
        <v>0</v>
      </c>
      <c r="AH9" s="380">
        <f>M6</f>
        <v>19</v>
      </c>
      <c r="AI9" s="433">
        <f t="shared" si="10"/>
        <v>0.13970588235294118</v>
      </c>
    </row>
    <row r="10" spans="1:40" ht="24.95" customHeight="1" x14ac:dyDescent="0.25">
      <c r="A10" s="410"/>
      <c r="B10" s="410"/>
      <c r="C10" s="300"/>
      <c r="E10" s="300"/>
      <c r="F10" s="409"/>
      <c r="G10" s="300"/>
      <c r="H10" s="409"/>
      <c r="I10" s="300"/>
      <c r="J10" s="409"/>
      <c r="K10" s="300"/>
      <c r="L10" s="409"/>
      <c r="M10" s="300"/>
      <c r="N10" s="409"/>
      <c r="O10" s="300"/>
      <c r="P10" s="409"/>
      <c r="Q10" s="300"/>
      <c r="R10" s="409"/>
      <c r="S10" s="300"/>
      <c r="T10" s="409"/>
      <c r="U10" s="300"/>
      <c r="V10" s="409"/>
      <c r="W10" s="300"/>
      <c r="X10" s="409"/>
      <c r="Y10" s="300"/>
      <c r="Z10" s="409"/>
      <c r="AC10" s="389" t="s">
        <v>176</v>
      </c>
      <c r="AD10" s="385">
        <f>O4</f>
        <v>5</v>
      </c>
      <c r="AE10" s="433">
        <f t="shared" si="11"/>
        <v>6.25E-2</v>
      </c>
      <c r="AF10" s="380">
        <f>O5</f>
        <v>0</v>
      </c>
      <c r="AG10" s="433">
        <f t="shared" si="10"/>
        <v>0</v>
      </c>
      <c r="AH10" s="380">
        <f>O6</f>
        <v>13</v>
      </c>
      <c r="AI10" s="433">
        <f t="shared" si="10"/>
        <v>9.5588235294117641E-2</v>
      </c>
      <c r="AM10" s="398"/>
    </row>
    <row r="11" spans="1:40" ht="24.95" customHeight="1" x14ac:dyDescent="0.25">
      <c r="AC11" s="389" t="s">
        <v>177</v>
      </c>
      <c r="AD11" s="385">
        <f>Q4</f>
        <v>9</v>
      </c>
      <c r="AE11" s="433">
        <f t="shared" si="11"/>
        <v>0.1125</v>
      </c>
      <c r="AF11" s="380">
        <f>Q5</f>
        <v>0</v>
      </c>
      <c r="AG11" s="433">
        <f t="shared" si="10"/>
        <v>0</v>
      </c>
      <c r="AH11" s="380">
        <f>Q6</f>
        <v>9</v>
      </c>
      <c r="AI11" s="433">
        <f t="shared" si="10"/>
        <v>6.6176470588235295E-2</v>
      </c>
    </row>
    <row r="12" spans="1:40" ht="24.95" customHeight="1" x14ac:dyDescent="0.25">
      <c r="AC12" s="389" t="s">
        <v>178</v>
      </c>
      <c r="AD12" s="385">
        <f>S4</f>
        <v>9</v>
      </c>
      <c r="AE12" s="433">
        <f t="shared" si="11"/>
        <v>0.1125</v>
      </c>
      <c r="AF12" s="380">
        <f>S5</f>
        <v>0</v>
      </c>
      <c r="AG12" s="433">
        <f t="shared" si="10"/>
        <v>0</v>
      </c>
      <c r="AH12" s="380">
        <f>S6</f>
        <v>12</v>
      </c>
      <c r="AI12" s="433">
        <f t="shared" si="10"/>
        <v>8.8235294117647065E-2</v>
      </c>
    </row>
    <row r="13" spans="1:40" ht="24.95" customHeight="1" x14ac:dyDescent="0.25">
      <c r="B13" s="300"/>
      <c r="C13" s="413"/>
      <c r="D13" s="413"/>
      <c r="E13" s="413"/>
      <c r="F13" s="413"/>
      <c r="G13" s="413"/>
      <c r="H13" s="413"/>
      <c r="I13" s="413"/>
      <c r="J13" s="413"/>
      <c r="K13" s="413"/>
      <c r="L13" s="413"/>
      <c r="M13" s="413"/>
      <c r="N13" s="413"/>
      <c r="O13" s="413"/>
      <c r="P13" s="413"/>
      <c r="Q13" s="413"/>
      <c r="R13" s="413"/>
      <c r="S13" s="413"/>
      <c r="T13" s="413"/>
      <c r="U13" s="413"/>
      <c r="V13" s="413"/>
      <c r="W13" s="413"/>
      <c r="X13" s="413"/>
      <c r="Y13" s="413"/>
      <c r="Z13" s="413"/>
      <c r="AC13" s="389" t="s">
        <v>179</v>
      </c>
      <c r="AD13" s="385">
        <f>U4</f>
        <v>13</v>
      </c>
      <c r="AE13" s="433">
        <f t="shared" si="11"/>
        <v>0.16250000000000001</v>
      </c>
      <c r="AF13" s="380">
        <f>U5</f>
        <v>0</v>
      </c>
      <c r="AG13" s="433">
        <f t="shared" si="10"/>
        <v>0</v>
      </c>
      <c r="AH13" s="380">
        <f>U6</f>
        <v>9</v>
      </c>
      <c r="AI13" s="433">
        <f t="shared" si="10"/>
        <v>6.6176470588235295E-2</v>
      </c>
    </row>
    <row r="14" spans="1:40" ht="24.95" customHeight="1" x14ac:dyDescent="0.25">
      <c r="B14" s="300"/>
      <c r="C14" s="414"/>
      <c r="D14" s="414"/>
      <c r="E14" s="414"/>
      <c r="F14" s="414"/>
      <c r="G14" s="414"/>
      <c r="H14" s="414"/>
      <c r="I14" s="414"/>
      <c r="J14" s="414"/>
      <c r="K14" s="414"/>
      <c r="L14" s="414"/>
      <c r="M14" s="414"/>
      <c r="N14" s="414"/>
      <c r="O14" s="414"/>
      <c r="P14" s="414"/>
      <c r="Q14" s="414"/>
      <c r="R14" s="414"/>
      <c r="S14" s="414"/>
      <c r="T14" s="414"/>
      <c r="U14" s="414"/>
      <c r="V14" s="414"/>
      <c r="W14" s="414"/>
      <c r="X14" s="414"/>
      <c r="Y14" s="414"/>
      <c r="Z14" s="414"/>
      <c r="AC14" s="389" t="s">
        <v>194</v>
      </c>
      <c r="AD14" s="385">
        <f>W4</f>
        <v>0</v>
      </c>
      <c r="AE14" s="433">
        <f t="shared" si="11"/>
        <v>0</v>
      </c>
      <c r="AF14" s="380">
        <f>W5</f>
        <v>0</v>
      </c>
      <c r="AG14" s="433">
        <f t="shared" si="10"/>
        <v>0</v>
      </c>
      <c r="AH14" s="380">
        <f>W6</f>
        <v>0</v>
      </c>
      <c r="AI14" s="433">
        <f t="shared" si="10"/>
        <v>0</v>
      </c>
    </row>
    <row r="15" spans="1:40" ht="24.95" customHeight="1" thickBot="1" x14ac:dyDescent="0.3">
      <c r="B15" s="300"/>
      <c r="C15" s="412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C15" s="390" t="s">
        <v>180</v>
      </c>
      <c r="AD15" s="386">
        <f>Y4</f>
        <v>8</v>
      </c>
      <c r="AE15" s="434">
        <f t="shared" si="11"/>
        <v>0.1</v>
      </c>
      <c r="AF15" s="381">
        <f>Y5</f>
        <v>0</v>
      </c>
      <c r="AG15" s="434">
        <f t="shared" si="10"/>
        <v>0</v>
      </c>
      <c r="AH15" s="381">
        <f>Y6</f>
        <v>7</v>
      </c>
      <c r="AI15" s="434">
        <f t="shared" si="10"/>
        <v>5.1470588235294115E-2</v>
      </c>
    </row>
    <row r="16" spans="1:40" ht="24.95" customHeight="1" thickBot="1" x14ac:dyDescent="0.3">
      <c r="B16" s="300"/>
      <c r="C16" s="300"/>
      <c r="D16" s="409"/>
      <c r="E16" s="300"/>
      <c r="F16" s="409"/>
      <c r="G16" s="300"/>
      <c r="H16" s="409"/>
      <c r="I16" s="300"/>
      <c r="J16" s="409"/>
      <c r="K16" s="300"/>
      <c r="L16" s="409"/>
      <c r="M16" s="300"/>
      <c r="N16" s="409"/>
      <c r="O16" s="300"/>
      <c r="P16" s="409"/>
      <c r="Q16" s="300"/>
      <c r="R16" s="409"/>
      <c r="S16" s="300"/>
      <c r="T16" s="409"/>
      <c r="U16" s="300"/>
      <c r="V16" s="409"/>
      <c r="W16" s="300"/>
      <c r="X16" s="409"/>
      <c r="Y16" s="300"/>
      <c r="Z16" s="409"/>
      <c r="AC16" s="440" t="s">
        <v>118</v>
      </c>
      <c r="AD16" s="441">
        <f t="shared" ref="AD16:AI16" si="34">SUM(AD4:AD15)</f>
        <v>80</v>
      </c>
      <c r="AE16" s="613">
        <f t="shared" si="34"/>
        <v>1</v>
      </c>
      <c r="AF16" s="443">
        <f t="shared" si="34"/>
        <v>1</v>
      </c>
      <c r="AG16" s="613">
        <f t="shared" si="34"/>
        <v>1</v>
      </c>
      <c r="AH16" s="443">
        <f t="shared" si="34"/>
        <v>136</v>
      </c>
      <c r="AI16" s="613">
        <f t="shared" si="34"/>
        <v>1</v>
      </c>
    </row>
    <row r="17" spans="2:26" x14ac:dyDescent="0.25">
      <c r="B17" s="300"/>
      <c r="C17" s="300"/>
      <c r="D17" s="409"/>
      <c r="E17" s="300"/>
      <c r="F17" s="409"/>
      <c r="G17" s="300"/>
      <c r="H17" s="409"/>
      <c r="I17" s="300"/>
      <c r="J17" s="409"/>
      <c r="K17" s="300"/>
      <c r="L17" s="409"/>
      <c r="M17" s="300"/>
      <c r="N17" s="409"/>
      <c r="O17" s="300"/>
      <c r="P17" s="409"/>
      <c r="Q17" s="300"/>
      <c r="R17" s="409"/>
      <c r="S17" s="300"/>
      <c r="T17" s="409"/>
      <c r="U17" s="300"/>
      <c r="V17" s="409"/>
      <c r="W17" s="300"/>
      <c r="X17" s="409"/>
      <c r="Y17" s="300"/>
      <c r="Z17" s="409"/>
    </row>
    <row r="18" spans="2:26" x14ac:dyDescent="0.25">
      <c r="B18" s="300"/>
      <c r="C18" s="300"/>
      <c r="D18" s="409"/>
      <c r="E18" s="300"/>
      <c r="F18" s="409"/>
      <c r="G18" s="300"/>
      <c r="H18" s="409"/>
      <c r="I18" s="300"/>
      <c r="J18" s="409"/>
      <c r="K18" s="300"/>
      <c r="L18" s="409"/>
      <c r="M18" s="300"/>
      <c r="N18" s="409"/>
      <c r="O18" s="300"/>
      <c r="P18" s="409"/>
      <c r="Q18" s="300"/>
      <c r="R18" s="409"/>
      <c r="S18" s="300"/>
      <c r="T18" s="409"/>
      <c r="U18" s="300"/>
      <c r="V18" s="409"/>
      <c r="W18" s="300"/>
      <c r="X18" s="409"/>
      <c r="Y18" s="300"/>
      <c r="Z18" s="409"/>
    </row>
    <row r="20" spans="2:26" ht="15" customHeight="1" x14ac:dyDescent="0.25"/>
  </sheetData>
  <mergeCells count="19">
    <mergeCell ref="AH2:AI2"/>
    <mergeCell ref="AD1:AI1"/>
    <mergeCell ref="Y2:Z2"/>
    <mergeCell ref="AD2:AE2"/>
    <mergeCell ref="AF2:AG2"/>
    <mergeCell ref="C1:Z1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AC1:AC3"/>
    <mergeCell ref="B2:B3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B2:P19"/>
  <sheetViews>
    <sheetView workbookViewId="0">
      <selection activeCell="C7" sqref="C7"/>
    </sheetView>
  </sheetViews>
  <sheetFormatPr defaultRowHeight="15" x14ac:dyDescent="0.25"/>
  <cols>
    <col min="3" max="3" width="11.42578125" customWidth="1"/>
    <col min="4" max="4" width="7" customWidth="1"/>
    <col min="5" max="5" width="7.5703125" customWidth="1"/>
    <col min="6" max="6" width="6.140625" customWidth="1"/>
    <col min="7" max="7" width="6" customWidth="1"/>
    <col min="8" max="8" width="5.5703125" customWidth="1"/>
    <col min="9" max="9" width="5.7109375" customWidth="1"/>
    <col min="16" max="16" width="12" customWidth="1"/>
  </cols>
  <sheetData>
    <row r="2" spans="2:16" ht="15.75" thickBot="1" x14ac:dyDescent="0.3"/>
    <row r="3" spans="2:16" ht="30" customHeight="1" thickBot="1" x14ac:dyDescent="0.3">
      <c r="B3" s="1052" t="s">
        <v>320</v>
      </c>
      <c r="C3" s="1053"/>
      <c r="D3" s="1053"/>
      <c r="E3" s="1053"/>
      <c r="F3" s="1053"/>
      <c r="G3" s="1053"/>
      <c r="H3" s="1053"/>
      <c r="I3" s="1054"/>
    </row>
    <row r="4" spans="2:16" ht="30" customHeight="1" thickBot="1" x14ac:dyDescent="0.3">
      <c r="B4" s="1055" t="s">
        <v>108</v>
      </c>
      <c r="C4" s="1058" t="s">
        <v>302</v>
      </c>
      <c r="D4" s="1049" t="s">
        <v>281</v>
      </c>
      <c r="E4" s="1050"/>
      <c r="F4" s="1050"/>
      <c r="G4" s="1050"/>
      <c r="H4" s="1050"/>
      <c r="I4" s="1051"/>
    </row>
    <row r="5" spans="2:16" ht="37.5" customHeight="1" thickBot="1" x14ac:dyDescent="0.3">
      <c r="B5" s="1056"/>
      <c r="C5" s="1059"/>
      <c r="D5" s="1061" t="s">
        <v>278</v>
      </c>
      <c r="E5" s="1062"/>
      <c r="F5" s="1063" t="s">
        <v>279</v>
      </c>
      <c r="G5" s="1064"/>
      <c r="H5" s="1065" t="s">
        <v>280</v>
      </c>
      <c r="I5" s="1066"/>
      <c r="L5" s="675"/>
      <c r="O5" s="301"/>
      <c r="P5" s="674"/>
    </row>
    <row r="6" spans="2:16" ht="15.75" thickBot="1" x14ac:dyDescent="0.3">
      <c r="B6" s="1057"/>
      <c r="C6" s="1060"/>
      <c r="D6" s="670" t="s">
        <v>117</v>
      </c>
      <c r="E6" s="672" t="s">
        <v>115</v>
      </c>
      <c r="F6" s="672" t="s">
        <v>117</v>
      </c>
      <c r="G6" s="672" t="s">
        <v>115</v>
      </c>
      <c r="H6" s="672" t="s">
        <v>117</v>
      </c>
      <c r="I6" s="671" t="s">
        <v>115</v>
      </c>
      <c r="K6" s="398"/>
      <c r="L6" s="301"/>
      <c r="M6" s="301"/>
      <c r="N6" s="301"/>
      <c r="O6" s="301"/>
      <c r="P6" s="301"/>
    </row>
    <row r="7" spans="2:16" x14ac:dyDescent="0.25">
      <c r="B7" s="667" t="s">
        <v>109</v>
      </c>
      <c r="C7" s="668">
        <f>'MANUAL A'!AH4</f>
        <v>29</v>
      </c>
      <c r="D7" s="664">
        <f>'Explicitação da informação'!C4</f>
        <v>3</v>
      </c>
      <c r="E7" s="661">
        <f t="shared" ref="E7:E18" si="0">D7/C7</f>
        <v>0.10344827586206896</v>
      </c>
      <c r="F7" s="662">
        <f>'Explicitação da informação'!C5</f>
        <v>1</v>
      </c>
      <c r="G7" s="661">
        <f t="shared" ref="G7:G18" si="1">F7/C7</f>
        <v>3.4482758620689655E-2</v>
      </c>
      <c r="H7" s="662">
        <f>'Explicitação da informação'!C6</f>
        <v>13</v>
      </c>
      <c r="I7" s="663">
        <f t="shared" ref="I7:I18" si="2">H7/C7</f>
        <v>0.44827586206896552</v>
      </c>
      <c r="K7" s="398"/>
      <c r="L7" s="301"/>
      <c r="M7" s="301"/>
      <c r="N7" s="301"/>
      <c r="O7" s="301"/>
      <c r="P7" s="301"/>
    </row>
    <row r="8" spans="2:16" x14ac:dyDescent="0.25">
      <c r="B8" s="656" t="s">
        <v>110</v>
      </c>
      <c r="C8" s="658">
        <f>'MANUAL B'!AD4</f>
        <v>25</v>
      </c>
      <c r="D8" s="665">
        <f>'Explicitação da informação'!E4</f>
        <v>2</v>
      </c>
      <c r="E8" s="649">
        <f t="shared" si="0"/>
        <v>0.08</v>
      </c>
      <c r="F8" s="669">
        <f>'Explicitação da informação'!E5</f>
        <v>0</v>
      </c>
      <c r="G8" s="649">
        <f t="shared" si="1"/>
        <v>0</v>
      </c>
      <c r="H8" s="669">
        <f>'Explicitação da informação'!E6</f>
        <v>19</v>
      </c>
      <c r="I8" s="650">
        <f t="shared" si="2"/>
        <v>0.76</v>
      </c>
      <c r="K8" s="398"/>
      <c r="L8" s="301"/>
      <c r="M8" s="301"/>
      <c r="N8" s="301"/>
      <c r="O8" s="301"/>
      <c r="P8" s="301"/>
    </row>
    <row r="9" spans="2:16" x14ac:dyDescent="0.25">
      <c r="B9" s="656" t="s">
        <v>111</v>
      </c>
      <c r="C9" s="690">
        <f>'MANUAL C'!AH4</f>
        <v>26</v>
      </c>
      <c r="D9" s="665">
        <f>'Explicitação da informação'!G4</f>
        <v>4</v>
      </c>
      <c r="E9" s="649">
        <f t="shared" si="0"/>
        <v>0.15384615384615385</v>
      </c>
      <c r="F9" s="669">
        <f>'Explicitação da informação'!G5</f>
        <v>0</v>
      </c>
      <c r="G9" s="649">
        <f t="shared" si="1"/>
        <v>0</v>
      </c>
      <c r="H9" s="669">
        <f>'Explicitação da informação'!G6</f>
        <v>22</v>
      </c>
      <c r="I9" s="650">
        <f t="shared" si="2"/>
        <v>0.84615384615384615</v>
      </c>
      <c r="K9" s="398"/>
      <c r="L9" s="301"/>
      <c r="M9" s="301"/>
      <c r="N9" s="301"/>
      <c r="O9" s="301"/>
      <c r="P9" s="301"/>
    </row>
    <row r="10" spans="2:16" x14ac:dyDescent="0.25">
      <c r="B10" s="656" t="s">
        <v>112</v>
      </c>
      <c r="C10" s="658">
        <f>'MANUAL D'!AJ4</f>
        <v>31</v>
      </c>
      <c r="D10" s="665">
        <f>'Explicitação da informação'!I4</f>
        <v>12</v>
      </c>
      <c r="E10" s="649">
        <f t="shared" si="0"/>
        <v>0.38709677419354838</v>
      </c>
      <c r="F10" s="669">
        <f>'Explicitação da informação'!I5</f>
        <v>0</v>
      </c>
      <c r="G10" s="649">
        <f t="shared" si="1"/>
        <v>0</v>
      </c>
      <c r="H10" s="669">
        <f>'Explicitação da informação'!I6</f>
        <v>2</v>
      </c>
      <c r="I10" s="650">
        <f t="shared" si="2"/>
        <v>6.4516129032258063E-2</v>
      </c>
      <c r="K10" s="398"/>
      <c r="L10" s="301"/>
      <c r="M10" s="301"/>
      <c r="N10" s="301"/>
      <c r="O10" s="301"/>
      <c r="P10" s="301"/>
    </row>
    <row r="11" spans="2:16" x14ac:dyDescent="0.25">
      <c r="B11" s="656" t="s">
        <v>113</v>
      </c>
      <c r="C11" s="658">
        <f>'MANUAL E'!AH4</f>
        <v>24</v>
      </c>
      <c r="D11" s="665">
        <f>'Explicitação da informação'!K4</f>
        <v>12</v>
      </c>
      <c r="E11" s="649">
        <f t="shared" si="0"/>
        <v>0.5</v>
      </c>
      <c r="F11" s="669">
        <f>'Explicitação da informação'!K5</f>
        <v>0</v>
      </c>
      <c r="G11" s="649">
        <f t="shared" si="1"/>
        <v>0</v>
      </c>
      <c r="H11" s="669">
        <f>'Explicitação da informação'!K6</f>
        <v>11</v>
      </c>
      <c r="I11" s="650">
        <f t="shared" si="2"/>
        <v>0.45833333333333331</v>
      </c>
      <c r="K11" s="398"/>
      <c r="L11" s="301"/>
      <c r="M11" s="301"/>
      <c r="N11" s="301"/>
      <c r="O11" s="301"/>
      <c r="P11" s="301"/>
    </row>
    <row r="12" spans="2:16" x14ac:dyDescent="0.25">
      <c r="B12" s="656" t="s">
        <v>114</v>
      </c>
      <c r="C12" s="658">
        <f>'MANUAL F'!AI4</f>
        <v>30</v>
      </c>
      <c r="D12" s="665">
        <f>'Explicitação da informação'!M4</f>
        <v>3</v>
      </c>
      <c r="E12" s="649">
        <f t="shared" si="0"/>
        <v>0.1</v>
      </c>
      <c r="F12" s="669">
        <f>'Explicitação da informação'!M5</f>
        <v>0</v>
      </c>
      <c r="G12" s="649">
        <f t="shared" si="1"/>
        <v>0</v>
      </c>
      <c r="H12" s="669">
        <f>'Explicitação da informação'!M6</f>
        <v>19</v>
      </c>
      <c r="I12" s="650">
        <f t="shared" si="2"/>
        <v>0.6333333333333333</v>
      </c>
      <c r="K12" s="398"/>
      <c r="L12" s="301"/>
      <c r="M12" s="301"/>
      <c r="N12" s="301"/>
      <c r="O12" s="301"/>
      <c r="P12" s="301"/>
    </row>
    <row r="13" spans="2:16" x14ac:dyDescent="0.25">
      <c r="B13" s="656" t="s">
        <v>176</v>
      </c>
      <c r="C13" s="658">
        <f>'Manual G'!AK4</f>
        <v>32</v>
      </c>
      <c r="D13" s="665">
        <f>'Explicitação da informação'!O4</f>
        <v>5</v>
      </c>
      <c r="E13" s="649">
        <f t="shared" si="0"/>
        <v>0.15625</v>
      </c>
      <c r="F13" s="669">
        <f>'Explicitação da informação'!O5</f>
        <v>0</v>
      </c>
      <c r="G13" s="649">
        <f t="shared" si="1"/>
        <v>0</v>
      </c>
      <c r="H13" s="669">
        <f>'Explicitação da informação'!O6</f>
        <v>13</v>
      </c>
      <c r="I13" s="650">
        <f t="shared" si="2"/>
        <v>0.40625</v>
      </c>
      <c r="K13" s="398"/>
      <c r="L13" s="301"/>
      <c r="M13" s="301"/>
      <c r="N13" s="301"/>
      <c r="O13" s="301"/>
      <c r="P13" s="301"/>
    </row>
    <row r="14" spans="2:16" x14ac:dyDescent="0.25">
      <c r="B14" s="656" t="s">
        <v>177</v>
      </c>
      <c r="C14" s="658">
        <f>'Manual H'!AG4</f>
        <v>23</v>
      </c>
      <c r="D14" s="665">
        <f>'Explicitação da informação'!Q4</f>
        <v>9</v>
      </c>
      <c r="E14" s="649">
        <f t="shared" si="0"/>
        <v>0.39130434782608697</v>
      </c>
      <c r="F14" s="669">
        <f>'Explicitação da informação'!Q5</f>
        <v>0</v>
      </c>
      <c r="G14" s="649">
        <f t="shared" si="1"/>
        <v>0</v>
      </c>
      <c r="H14" s="669">
        <f>'Explicitação da informação'!Q6</f>
        <v>9</v>
      </c>
      <c r="I14" s="650">
        <f t="shared" si="2"/>
        <v>0.39130434782608697</v>
      </c>
      <c r="K14" s="398"/>
      <c r="L14" s="301"/>
      <c r="M14" s="301"/>
      <c r="N14" s="301"/>
      <c r="O14" s="301"/>
      <c r="P14" s="301"/>
    </row>
    <row r="15" spans="2:16" x14ac:dyDescent="0.25">
      <c r="B15" s="656" t="s">
        <v>178</v>
      </c>
      <c r="C15" s="658">
        <f>'Manual I'!AI4</f>
        <v>23</v>
      </c>
      <c r="D15" s="665">
        <f>'Explicitação da informação'!S4</f>
        <v>9</v>
      </c>
      <c r="E15" s="649">
        <f t="shared" si="0"/>
        <v>0.39130434782608697</v>
      </c>
      <c r="F15" s="669">
        <f>'Explicitação da informação'!S5</f>
        <v>0</v>
      </c>
      <c r="G15" s="649">
        <f t="shared" si="1"/>
        <v>0</v>
      </c>
      <c r="H15" s="669">
        <f>'Explicitação da informação'!S6</f>
        <v>12</v>
      </c>
      <c r="I15" s="650">
        <f t="shared" si="2"/>
        <v>0.52173913043478259</v>
      </c>
      <c r="K15" s="4"/>
      <c r="L15" s="301"/>
      <c r="M15" s="301"/>
      <c r="N15" s="301"/>
      <c r="O15" s="301"/>
      <c r="P15" s="301"/>
    </row>
    <row r="16" spans="2:16" x14ac:dyDescent="0.25">
      <c r="B16" s="656" t="s">
        <v>179</v>
      </c>
      <c r="C16" s="658">
        <f>'Manual J'!BB4</f>
        <v>49</v>
      </c>
      <c r="D16" s="665">
        <f>'Explicitação da informação'!U4</f>
        <v>13</v>
      </c>
      <c r="E16" s="649">
        <f t="shared" si="0"/>
        <v>0.26530612244897961</v>
      </c>
      <c r="F16" s="669">
        <f>'Explicitação da informação'!U5</f>
        <v>0</v>
      </c>
      <c r="G16" s="649">
        <f t="shared" si="1"/>
        <v>0</v>
      </c>
      <c r="H16" s="669">
        <f>'Explicitação da informação'!U6</f>
        <v>9</v>
      </c>
      <c r="I16" s="650">
        <f t="shared" si="2"/>
        <v>0.18367346938775511</v>
      </c>
      <c r="K16" s="4"/>
      <c r="L16" s="301"/>
      <c r="M16" s="301"/>
      <c r="N16" s="301"/>
      <c r="O16" s="301"/>
      <c r="P16" s="301"/>
    </row>
    <row r="17" spans="2:16" x14ac:dyDescent="0.25">
      <c r="B17" s="656" t="s">
        <v>194</v>
      </c>
      <c r="C17" s="658">
        <f>'Manual K'!AG4</f>
        <v>28</v>
      </c>
      <c r="D17" s="665">
        <f>'Explicitação da informação'!W4</f>
        <v>0</v>
      </c>
      <c r="E17" s="649">
        <f t="shared" si="0"/>
        <v>0</v>
      </c>
      <c r="F17" s="669">
        <f>'Explicitação da informação'!W5</f>
        <v>0</v>
      </c>
      <c r="G17" s="649">
        <f t="shared" si="1"/>
        <v>0</v>
      </c>
      <c r="H17" s="669">
        <f>'Explicitação da informação'!W6</f>
        <v>0</v>
      </c>
      <c r="I17" s="650">
        <f t="shared" si="2"/>
        <v>0</v>
      </c>
      <c r="K17" s="4"/>
      <c r="L17" s="301"/>
      <c r="M17" s="301"/>
      <c r="N17" s="301"/>
      <c r="O17" s="301"/>
      <c r="P17" s="301"/>
    </row>
    <row r="18" spans="2:16" ht="15.75" thickBot="1" x14ac:dyDescent="0.3">
      <c r="B18" s="657" t="s">
        <v>180</v>
      </c>
      <c r="C18" s="659">
        <f>'Manual L'!AH4</f>
        <v>18</v>
      </c>
      <c r="D18" s="666">
        <f>'Explicitação da informação'!Y4</f>
        <v>8</v>
      </c>
      <c r="E18" s="652">
        <f t="shared" si="0"/>
        <v>0.44444444444444442</v>
      </c>
      <c r="F18" s="651">
        <f>'Explicitação da informação'!Y5</f>
        <v>0</v>
      </c>
      <c r="G18" s="652">
        <f t="shared" si="1"/>
        <v>0</v>
      </c>
      <c r="H18" s="651">
        <f>'Explicitação da informação'!Y6</f>
        <v>7</v>
      </c>
      <c r="I18" s="653">
        <f t="shared" si="2"/>
        <v>0.3888888888888889</v>
      </c>
    </row>
    <row r="19" spans="2:16" x14ac:dyDescent="0.25">
      <c r="B19" s="398"/>
    </row>
  </sheetData>
  <mergeCells count="7">
    <mergeCell ref="D4:I4"/>
    <mergeCell ref="B3:I3"/>
    <mergeCell ref="B4:B6"/>
    <mergeCell ref="C4:C6"/>
    <mergeCell ref="D5:E5"/>
    <mergeCell ref="F5:G5"/>
    <mergeCell ref="H5:I5"/>
  </mergeCells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M39"/>
  <sheetViews>
    <sheetView zoomScaleNormal="100" workbookViewId="0">
      <selection activeCell="N31" sqref="N31"/>
    </sheetView>
  </sheetViews>
  <sheetFormatPr defaultRowHeight="15" x14ac:dyDescent="0.25"/>
  <cols>
    <col min="1" max="1" width="3.5703125" customWidth="1"/>
    <col min="2" max="2" width="22.28515625" customWidth="1"/>
    <col min="3" max="3" width="5.7109375" customWidth="1"/>
    <col min="4" max="5" width="5.85546875" customWidth="1"/>
    <col min="6" max="6" width="6" customWidth="1"/>
    <col min="7" max="26" width="5.85546875" customWidth="1"/>
    <col min="27" max="28" width="4.140625" customWidth="1"/>
    <col min="30" max="30" width="10.7109375" customWidth="1"/>
    <col min="31" max="31" width="6.28515625" customWidth="1"/>
    <col min="32" max="32" width="7.42578125" customWidth="1"/>
    <col min="33" max="33" width="9" customWidth="1"/>
    <col min="34" max="34" width="8.7109375" customWidth="1"/>
    <col min="35" max="35" width="8.85546875" customWidth="1"/>
    <col min="36" max="36" width="9.7109375" customWidth="1"/>
    <col min="38" max="38" width="41.28515625" customWidth="1"/>
  </cols>
  <sheetData>
    <row r="1" spans="1:39" ht="27" customHeight="1" thickBot="1" x14ac:dyDescent="0.3">
      <c r="AD1" s="977" t="s">
        <v>108</v>
      </c>
      <c r="AE1" s="1067" t="str">
        <f>A3</f>
        <v>Distribuição dos valores entre manuais quanto aos subprocessos de escrita</v>
      </c>
      <c r="AF1" s="1068"/>
      <c r="AG1" s="1068"/>
      <c r="AH1" s="1068"/>
      <c r="AI1" s="1068"/>
      <c r="AJ1" s="1069"/>
    </row>
    <row r="2" spans="1:39" ht="30.75" customHeight="1" thickBot="1" x14ac:dyDescent="0.3">
      <c r="AD2" s="1005"/>
      <c r="AE2" s="1070" t="str">
        <f>B6</f>
        <v xml:space="preserve"> Planificação</v>
      </c>
      <c r="AF2" s="1071"/>
      <c r="AG2" s="1072" t="str">
        <f>B7</f>
        <v>Textualização</v>
      </c>
      <c r="AH2" s="1071"/>
      <c r="AI2" s="1073" t="str">
        <f>B8</f>
        <v>Revisão</v>
      </c>
      <c r="AJ2" s="1074"/>
      <c r="AL2" s="495" t="str">
        <f>AE1</f>
        <v>Distribuição dos valores entre manuais quanto aos subprocessos de escrita</v>
      </c>
      <c r="AM2" s="480" t="s">
        <v>117</v>
      </c>
    </row>
    <row r="3" spans="1:39" ht="26.25" customHeight="1" thickBot="1" x14ac:dyDescent="0.3">
      <c r="A3" s="1011" t="s">
        <v>301</v>
      </c>
      <c r="B3" s="1013"/>
      <c r="C3" s="1080" t="s">
        <v>108</v>
      </c>
      <c r="D3" s="1081"/>
      <c r="E3" s="1081"/>
      <c r="F3" s="1081"/>
      <c r="G3" s="1081"/>
      <c r="H3" s="1081"/>
      <c r="I3" s="1081"/>
      <c r="J3" s="1081"/>
      <c r="K3" s="1081"/>
      <c r="L3" s="1081"/>
      <c r="M3" s="1081"/>
      <c r="N3" s="1081"/>
      <c r="O3" s="1081"/>
      <c r="P3" s="1081"/>
      <c r="Q3" s="1081"/>
      <c r="R3" s="1081"/>
      <c r="S3" s="1081"/>
      <c r="T3" s="1081"/>
      <c r="U3" s="1081"/>
      <c r="V3" s="1081"/>
      <c r="W3" s="1081"/>
      <c r="X3" s="1081"/>
      <c r="Y3" s="1081"/>
      <c r="Z3" s="1082"/>
      <c r="AD3" s="1006"/>
      <c r="AE3" s="479" t="s">
        <v>117</v>
      </c>
      <c r="AF3" s="480" t="s">
        <v>115</v>
      </c>
      <c r="AG3" s="481" t="s">
        <v>117</v>
      </c>
      <c r="AH3" s="480" t="s">
        <v>115</v>
      </c>
      <c r="AI3" s="481" t="s">
        <v>117</v>
      </c>
      <c r="AJ3" s="480" t="s">
        <v>115</v>
      </c>
      <c r="AL3" s="595" t="str">
        <f>AE2</f>
        <v xml:space="preserve"> Planificação</v>
      </c>
      <c r="AM3" s="494">
        <f>AE16</f>
        <v>558</v>
      </c>
    </row>
    <row r="4" spans="1:39" ht="20.25" customHeight="1" thickBot="1" x14ac:dyDescent="0.3">
      <c r="A4" s="1014"/>
      <c r="B4" s="1016"/>
      <c r="C4" s="1032" t="s">
        <v>109</v>
      </c>
      <c r="D4" s="1033"/>
      <c r="E4" s="1032" t="s">
        <v>110</v>
      </c>
      <c r="F4" s="1033"/>
      <c r="G4" s="1032" t="s">
        <v>111</v>
      </c>
      <c r="H4" s="1033"/>
      <c r="I4" s="1032" t="s">
        <v>112</v>
      </c>
      <c r="J4" s="1033"/>
      <c r="K4" s="1032" t="s">
        <v>113</v>
      </c>
      <c r="L4" s="1033"/>
      <c r="M4" s="1032" t="s">
        <v>114</v>
      </c>
      <c r="N4" s="1033"/>
      <c r="O4" s="1032" t="s">
        <v>176</v>
      </c>
      <c r="P4" s="1033"/>
      <c r="Q4" s="1032" t="s">
        <v>177</v>
      </c>
      <c r="R4" s="1033"/>
      <c r="S4" s="1032" t="s">
        <v>178</v>
      </c>
      <c r="T4" s="1033"/>
      <c r="U4" s="1032" t="s">
        <v>179</v>
      </c>
      <c r="V4" s="1033"/>
      <c r="W4" s="1032" t="s">
        <v>194</v>
      </c>
      <c r="X4" s="1033"/>
      <c r="Y4" s="1032" t="s">
        <v>180</v>
      </c>
      <c r="Z4" s="1033"/>
      <c r="AD4" s="387" t="s">
        <v>109</v>
      </c>
      <c r="AE4" s="391">
        <f>C6</f>
        <v>46</v>
      </c>
      <c r="AF4" s="432">
        <f>AE4/AE$16</f>
        <v>8.2437275985663083E-2</v>
      </c>
      <c r="AG4" s="392">
        <f>C7</f>
        <v>11</v>
      </c>
      <c r="AH4" s="432">
        <f>AG4/AG$16</f>
        <v>4.4354838709677422E-2</v>
      </c>
      <c r="AI4" s="392">
        <f>C8</f>
        <v>4</v>
      </c>
      <c r="AJ4" s="432">
        <f>AI4/AI$16</f>
        <v>1.6194331983805668E-2</v>
      </c>
      <c r="AL4" s="491" t="str">
        <f>AG2</f>
        <v>Textualização</v>
      </c>
      <c r="AM4" s="482">
        <f>AG16</f>
        <v>248</v>
      </c>
    </row>
    <row r="5" spans="1:39" ht="22.5" customHeight="1" thickBot="1" x14ac:dyDescent="0.3">
      <c r="A5" s="871" t="s">
        <v>116</v>
      </c>
      <c r="B5" s="896"/>
      <c r="C5" s="109" t="s">
        <v>117</v>
      </c>
      <c r="D5" s="110" t="s">
        <v>115</v>
      </c>
      <c r="E5" s="111" t="s">
        <v>117</v>
      </c>
      <c r="F5" s="110" t="s">
        <v>115</v>
      </c>
      <c r="G5" s="111" t="s">
        <v>117</v>
      </c>
      <c r="H5" s="110" t="s">
        <v>115</v>
      </c>
      <c r="I5" s="111" t="s">
        <v>117</v>
      </c>
      <c r="J5" s="110" t="s">
        <v>115</v>
      </c>
      <c r="K5" s="111" t="s">
        <v>117</v>
      </c>
      <c r="L5" s="110" t="s">
        <v>115</v>
      </c>
      <c r="M5" s="111" t="s">
        <v>117</v>
      </c>
      <c r="N5" s="110" t="s">
        <v>115</v>
      </c>
      <c r="O5" s="111" t="s">
        <v>117</v>
      </c>
      <c r="P5" s="110" t="s">
        <v>115</v>
      </c>
      <c r="Q5" s="111" t="s">
        <v>117</v>
      </c>
      <c r="R5" s="110" t="s">
        <v>115</v>
      </c>
      <c r="S5" s="111" t="s">
        <v>117</v>
      </c>
      <c r="T5" s="110" t="s">
        <v>115</v>
      </c>
      <c r="U5" s="111" t="s">
        <v>117</v>
      </c>
      <c r="V5" s="110" t="s">
        <v>115</v>
      </c>
      <c r="W5" s="111" t="s">
        <v>117</v>
      </c>
      <c r="X5" s="110" t="s">
        <v>115</v>
      </c>
      <c r="Y5" s="111" t="s">
        <v>117</v>
      </c>
      <c r="Z5" s="110" t="s">
        <v>115</v>
      </c>
      <c r="AD5" s="388" t="s">
        <v>110</v>
      </c>
      <c r="AE5" s="380">
        <f>E6</f>
        <v>46</v>
      </c>
      <c r="AF5" s="433">
        <f t="shared" ref="AF5:AH15" si="0">AE5/AE$16</f>
        <v>8.2437275985663083E-2</v>
      </c>
      <c r="AG5" s="380">
        <f>E7</f>
        <v>18</v>
      </c>
      <c r="AH5" s="433">
        <f t="shared" si="0"/>
        <v>7.2580645161290328E-2</v>
      </c>
      <c r="AI5" s="380">
        <f>E8</f>
        <v>60</v>
      </c>
      <c r="AJ5" s="433">
        <f t="shared" ref="AJ5:AJ15" si="1">AI5/AI$16</f>
        <v>0.24291497975708501</v>
      </c>
      <c r="AL5" s="492" t="str">
        <f>AI2</f>
        <v>Revisão</v>
      </c>
      <c r="AM5" s="483">
        <f>AI16</f>
        <v>247</v>
      </c>
    </row>
    <row r="6" spans="1:39" ht="29.25" customHeight="1" x14ac:dyDescent="0.25">
      <c r="A6" s="1076" t="s">
        <v>126</v>
      </c>
      <c r="B6" s="155" t="s">
        <v>123</v>
      </c>
      <c r="C6" s="108">
        <f>'MANUAL A'!$AK$40</f>
        <v>46</v>
      </c>
      <c r="D6" s="105">
        <f>C6/$C$9</f>
        <v>0.75409836065573765</v>
      </c>
      <c r="E6" s="108">
        <f>'MANUAL B'!$AG$40</f>
        <v>46</v>
      </c>
      <c r="F6" s="105">
        <f>E6/$E$9</f>
        <v>0.37096774193548387</v>
      </c>
      <c r="G6" s="108">
        <f>'MANUAL C'!$AK$40</f>
        <v>52</v>
      </c>
      <c r="H6" s="104">
        <f>G6/$G$9</f>
        <v>0.2311111111111111</v>
      </c>
      <c r="I6" s="108">
        <f>'MANUAL D'!$AM$40</f>
        <v>46</v>
      </c>
      <c r="J6" s="104">
        <f>I6/$I$9</f>
        <v>0.77966101694915257</v>
      </c>
      <c r="K6" s="108">
        <f>'MANUAL E'!$AK$40</f>
        <v>49</v>
      </c>
      <c r="L6" s="104">
        <f>K6/$K$9</f>
        <v>0.57647058823529407</v>
      </c>
      <c r="M6" s="108">
        <f>'MANUAL F'!$AL$40</f>
        <v>52</v>
      </c>
      <c r="N6" s="105">
        <f>M6/$M$9</f>
        <v>0.38518518518518519</v>
      </c>
      <c r="O6" s="108">
        <f>'Manual G'!$AN$40</f>
        <v>51</v>
      </c>
      <c r="P6" s="104">
        <f>O6/$O$9</f>
        <v>0.72857142857142854</v>
      </c>
      <c r="Q6" s="108">
        <f>'Manual H'!$AJ$40</f>
        <v>42</v>
      </c>
      <c r="R6" s="104">
        <f>Q6/$Q$9</f>
        <v>0.56000000000000005</v>
      </c>
      <c r="S6" s="108">
        <f>'Manual I'!$AL$40</f>
        <v>42</v>
      </c>
      <c r="T6" s="104">
        <f>S6/$S$9</f>
        <v>0.71186440677966101</v>
      </c>
      <c r="U6" s="108">
        <f>'Manual J'!$BE$40</f>
        <v>71</v>
      </c>
      <c r="V6" s="104">
        <f>U6/$U$9</f>
        <v>0.89873417721518989</v>
      </c>
      <c r="W6" s="108">
        <f>'Manual K'!$AJ$40</f>
        <v>28</v>
      </c>
      <c r="X6" s="104">
        <f>W6/$W$9</f>
        <v>1</v>
      </c>
      <c r="Y6" s="108">
        <f>'Manual L'!$AK$40</f>
        <v>33</v>
      </c>
      <c r="Z6" s="104">
        <f>Y6/$Y$9</f>
        <v>0.62264150943396224</v>
      </c>
      <c r="AD6" s="388" t="s">
        <v>111</v>
      </c>
      <c r="AE6" s="385">
        <f>G6</f>
        <v>52</v>
      </c>
      <c r="AF6" s="433">
        <f t="shared" si="0"/>
        <v>9.3189964157706098E-2</v>
      </c>
      <c r="AG6" s="380">
        <f>G7</f>
        <v>106</v>
      </c>
      <c r="AH6" s="433">
        <f t="shared" si="0"/>
        <v>0.42741935483870969</v>
      </c>
      <c r="AI6" s="380">
        <f>G8</f>
        <v>67</v>
      </c>
      <c r="AJ6" s="433">
        <f t="shared" si="1"/>
        <v>0.27125506072874495</v>
      </c>
    </row>
    <row r="7" spans="1:39" ht="29.25" customHeight="1" x14ac:dyDescent="0.25">
      <c r="A7" s="1077"/>
      <c r="B7" s="155" t="s">
        <v>124</v>
      </c>
      <c r="C7" s="108">
        <f>'MANUAL A'!$AK$51</f>
        <v>11</v>
      </c>
      <c r="D7" s="105">
        <f t="shared" ref="D7:D8" si="2">C7/$C$9</f>
        <v>0.18032786885245902</v>
      </c>
      <c r="E7" s="108">
        <f>'MANUAL B'!$AG$51</f>
        <v>18</v>
      </c>
      <c r="F7" s="105">
        <f t="shared" ref="F7:F8" si="3">E7/$E$9</f>
        <v>0.14516129032258066</v>
      </c>
      <c r="G7" s="108">
        <f>'MANUAL C'!$AK$51</f>
        <v>106</v>
      </c>
      <c r="H7" s="104">
        <f t="shared" ref="H7:H8" si="4">G7/$G$9</f>
        <v>0.47111111111111109</v>
      </c>
      <c r="I7" s="108">
        <f>'MANUAL D'!$AM$51</f>
        <v>4</v>
      </c>
      <c r="J7" s="104">
        <f t="shared" ref="J7:J8" si="5">I7/$I$9</f>
        <v>6.7796610169491525E-2</v>
      </c>
      <c r="K7" s="108">
        <f>'MANUAL E'!$AK$51</f>
        <v>22</v>
      </c>
      <c r="L7" s="104">
        <f t="shared" ref="L7:L8" si="6">K7/$K$9</f>
        <v>0.25882352941176473</v>
      </c>
      <c r="M7" s="108">
        <f>'MANUAL F'!$AL$51</f>
        <v>20</v>
      </c>
      <c r="N7" s="105">
        <f t="shared" ref="N7:N8" si="7">M7/$M$9</f>
        <v>0.14814814814814814</v>
      </c>
      <c r="O7" s="108">
        <f>'Manual G'!$AN$51</f>
        <v>16</v>
      </c>
      <c r="P7" s="104">
        <f t="shared" ref="P7:P8" si="8">O7/$O$9</f>
        <v>0.22857142857142856</v>
      </c>
      <c r="Q7" s="108">
        <f>'Manual H'!$AJ$51</f>
        <v>20</v>
      </c>
      <c r="R7" s="104">
        <f>Q7/$Q$9</f>
        <v>0.26666666666666666</v>
      </c>
      <c r="S7" s="108">
        <f>'Manual I'!$AL$51</f>
        <v>14</v>
      </c>
      <c r="T7" s="104">
        <f t="shared" ref="T7:T8" si="9">S7/$S$9</f>
        <v>0.23728813559322035</v>
      </c>
      <c r="U7" s="108">
        <f>'Manual J'!$BE$51</f>
        <v>6</v>
      </c>
      <c r="V7" s="104">
        <f t="shared" ref="V7:V8" si="10">U7/$U$9</f>
        <v>7.5949367088607597E-2</v>
      </c>
      <c r="W7" s="108">
        <f>'Manual K'!$AJ$51</f>
        <v>0</v>
      </c>
      <c r="X7" s="104">
        <f t="shared" ref="X7:X8" si="11">W7/$W$9</f>
        <v>0</v>
      </c>
      <c r="Y7" s="108">
        <f>'Manual L'!$AK$51</f>
        <v>11</v>
      </c>
      <c r="Z7" s="104">
        <f t="shared" ref="Z7:Z8" si="12">Y7/$Y$9</f>
        <v>0.20754716981132076</v>
      </c>
      <c r="AD7" s="389" t="s">
        <v>112</v>
      </c>
      <c r="AE7" s="385">
        <f>I6</f>
        <v>46</v>
      </c>
      <c r="AF7" s="433">
        <f t="shared" si="0"/>
        <v>8.2437275985663083E-2</v>
      </c>
      <c r="AG7" s="380">
        <f>I7</f>
        <v>4</v>
      </c>
      <c r="AH7" s="433">
        <f t="shared" si="0"/>
        <v>1.6129032258064516E-2</v>
      </c>
      <c r="AI7" s="380">
        <f>I8</f>
        <v>9</v>
      </c>
      <c r="AJ7" s="433">
        <f t="shared" si="1"/>
        <v>3.643724696356275E-2</v>
      </c>
    </row>
    <row r="8" spans="1:39" ht="29.25" customHeight="1" thickBot="1" x14ac:dyDescent="0.3">
      <c r="A8" s="1077"/>
      <c r="B8" s="156" t="s">
        <v>125</v>
      </c>
      <c r="C8" s="112">
        <f>'MANUAL A'!$AK$58</f>
        <v>4</v>
      </c>
      <c r="D8" s="105">
        <f t="shared" si="2"/>
        <v>6.5573770491803282E-2</v>
      </c>
      <c r="E8" s="112">
        <f>'MANUAL B'!$AG$58</f>
        <v>60</v>
      </c>
      <c r="F8" s="105">
        <f t="shared" si="3"/>
        <v>0.4838709677419355</v>
      </c>
      <c r="G8" s="112">
        <f>'MANUAL C'!$AK$58</f>
        <v>67</v>
      </c>
      <c r="H8" s="104">
        <f t="shared" si="4"/>
        <v>0.29777777777777775</v>
      </c>
      <c r="I8" s="112">
        <f>'MANUAL D'!$AM$58</f>
        <v>9</v>
      </c>
      <c r="J8" s="104">
        <f t="shared" si="5"/>
        <v>0.15254237288135594</v>
      </c>
      <c r="K8" s="112">
        <f>'MANUAL E'!$AK$58</f>
        <v>14</v>
      </c>
      <c r="L8" s="104">
        <f t="shared" si="6"/>
        <v>0.16470588235294117</v>
      </c>
      <c r="M8" s="112">
        <f>'MANUAL F'!$AL$58</f>
        <v>63</v>
      </c>
      <c r="N8" s="105">
        <f t="shared" si="7"/>
        <v>0.46666666666666667</v>
      </c>
      <c r="O8" s="112">
        <f>'Manual G'!$AN$58</f>
        <v>3</v>
      </c>
      <c r="P8" s="104">
        <f t="shared" si="8"/>
        <v>4.2857142857142858E-2</v>
      </c>
      <c r="Q8" s="112">
        <f>'Manual H'!$AJ$58</f>
        <v>13</v>
      </c>
      <c r="R8" s="104">
        <f>Q8/$Q$9</f>
        <v>0.17333333333333334</v>
      </c>
      <c r="S8" s="112">
        <f>'Manual I'!$AL$58</f>
        <v>3</v>
      </c>
      <c r="T8" s="104">
        <f t="shared" si="9"/>
        <v>5.0847457627118647E-2</v>
      </c>
      <c r="U8" s="112">
        <f>'Manual J'!$BE$58</f>
        <v>2</v>
      </c>
      <c r="V8" s="104">
        <f t="shared" si="10"/>
        <v>2.5316455696202531E-2</v>
      </c>
      <c r="W8" s="112">
        <f>'Manual K'!$AJ$58</f>
        <v>0</v>
      </c>
      <c r="X8" s="104">
        <f t="shared" si="11"/>
        <v>0</v>
      </c>
      <c r="Y8" s="112">
        <f>'Manual L'!$AK$58</f>
        <v>9</v>
      </c>
      <c r="Z8" s="104">
        <f t="shared" si="12"/>
        <v>0.16981132075471697</v>
      </c>
      <c r="AD8" s="389" t="s">
        <v>113</v>
      </c>
      <c r="AE8" s="385">
        <f>K6</f>
        <v>49</v>
      </c>
      <c r="AF8" s="433">
        <f t="shared" si="0"/>
        <v>8.7813620071684584E-2</v>
      </c>
      <c r="AG8" s="380">
        <f>K7</f>
        <v>22</v>
      </c>
      <c r="AH8" s="433">
        <f t="shared" si="0"/>
        <v>8.8709677419354843E-2</v>
      </c>
      <c r="AI8" s="380">
        <f>K8</f>
        <v>14</v>
      </c>
      <c r="AJ8" s="433">
        <f t="shared" si="1"/>
        <v>5.6680161943319839E-2</v>
      </c>
    </row>
    <row r="9" spans="1:39" ht="29.25" customHeight="1" thickBot="1" x14ac:dyDescent="0.3">
      <c r="A9" s="1078" t="s">
        <v>118</v>
      </c>
      <c r="B9" s="1079"/>
      <c r="C9" s="115">
        <f t="shared" ref="C9:Z9" si="13">SUM(C6:C8)</f>
        <v>61</v>
      </c>
      <c r="D9" s="116">
        <f t="shared" si="13"/>
        <v>0.99999999999999989</v>
      </c>
      <c r="E9" s="115">
        <f t="shared" si="13"/>
        <v>124</v>
      </c>
      <c r="F9" s="116">
        <f t="shared" si="13"/>
        <v>1</v>
      </c>
      <c r="G9" s="115">
        <f t="shared" si="13"/>
        <v>225</v>
      </c>
      <c r="H9" s="116">
        <f t="shared" si="13"/>
        <v>1</v>
      </c>
      <c r="I9" s="115">
        <f t="shared" si="13"/>
        <v>59</v>
      </c>
      <c r="J9" s="116">
        <f t="shared" si="13"/>
        <v>1</v>
      </c>
      <c r="K9" s="115">
        <f t="shared" si="13"/>
        <v>85</v>
      </c>
      <c r="L9" s="116">
        <f t="shared" si="13"/>
        <v>0.99999999999999989</v>
      </c>
      <c r="M9" s="117">
        <f t="shared" si="13"/>
        <v>135</v>
      </c>
      <c r="N9" s="116">
        <f t="shared" si="13"/>
        <v>1</v>
      </c>
      <c r="O9" s="117">
        <f t="shared" si="13"/>
        <v>70</v>
      </c>
      <c r="P9" s="116">
        <f t="shared" si="13"/>
        <v>0.99999999999999989</v>
      </c>
      <c r="Q9" s="117">
        <f t="shared" si="13"/>
        <v>75</v>
      </c>
      <c r="R9" s="116">
        <f t="shared" si="13"/>
        <v>1</v>
      </c>
      <c r="S9" s="117">
        <f t="shared" si="13"/>
        <v>59</v>
      </c>
      <c r="T9" s="116">
        <f t="shared" si="13"/>
        <v>1</v>
      </c>
      <c r="U9" s="117">
        <f t="shared" si="13"/>
        <v>79</v>
      </c>
      <c r="V9" s="116">
        <f t="shared" si="13"/>
        <v>1</v>
      </c>
      <c r="W9" s="117">
        <f t="shared" si="13"/>
        <v>28</v>
      </c>
      <c r="X9" s="116">
        <f t="shared" si="13"/>
        <v>1</v>
      </c>
      <c r="Y9" s="117">
        <f t="shared" si="13"/>
        <v>53</v>
      </c>
      <c r="Z9" s="116">
        <f t="shared" si="13"/>
        <v>1</v>
      </c>
      <c r="AD9" s="389" t="s">
        <v>114</v>
      </c>
      <c r="AE9" s="385">
        <f>M6</f>
        <v>52</v>
      </c>
      <c r="AF9" s="433">
        <f t="shared" si="0"/>
        <v>9.3189964157706098E-2</v>
      </c>
      <c r="AG9" s="380">
        <f>M7</f>
        <v>20</v>
      </c>
      <c r="AH9" s="433">
        <f t="shared" si="0"/>
        <v>8.0645161290322578E-2</v>
      </c>
      <c r="AI9" s="380">
        <f>M8</f>
        <v>63</v>
      </c>
      <c r="AJ9" s="433">
        <f t="shared" si="1"/>
        <v>0.25506072874493929</v>
      </c>
    </row>
    <row r="10" spans="1:39" ht="29.25" customHeight="1" x14ac:dyDescent="0.25">
      <c r="AD10" s="389" t="s">
        <v>176</v>
      </c>
      <c r="AE10" s="385">
        <f>O6</f>
        <v>51</v>
      </c>
      <c r="AF10" s="433">
        <f t="shared" si="0"/>
        <v>9.1397849462365593E-2</v>
      </c>
      <c r="AG10" s="380">
        <f>O7</f>
        <v>16</v>
      </c>
      <c r="AH10" s="433">
        <f t="shared" si="0"/>
        <v>6.4516129032258063E-2</v>
      </c>
      <c r="AI10" s="380">
        <f>O8</f>
        <v>3</v>
      </c>
      <c r="AJ10" s="433">
        <f t="shared" si="1"/>
        <v>1.2145748987854251E-2</v>
      </c>
    </row>
    <row r="11" spans="1:39" ht="29.25" customHeight="1" x14ac:dyDescent="0.25">
      <c r="AD11" s="389" t="s">
        <v>177</v>
      </c>
      <c r="AE11" s="385">
        <f>Q6</f>
        <v>42</v>
      </c>
      <c r="AF11" s="433">
        <f t="shared" si="0"/>
        <v>7.5268817204301078E-2</v>
      </c>
      <c r="AG11" s="380">
        <f>Q7</f>
        <v>20</v>
      </c>
      <c r="AH11" s="433">
        <f t="shared" si="0"/>
        <v>8.0645161290322578E-2</v>
      </c>
      <c r="AI11" s="380">
        <f>Q8</f>
        <v>13</v>
      </c>
      <c r="AJ11" s="433">
        <f t="shared" si="1"/>
        <v>5.2631578947368418E-2</v>
      </c>
    </row>
    <row r="12" spans="1:39" ht="29.25" customHeight="1" x14ac:dyDescent="0.25">
      <c r="AD12" s="389" t="s">
        <v>178</v>
      </c>
      <c r="AE12" s="385">
        <f>S6</f>
        <v>42</v>
      </c>
      <c r="AF12" s="433">
        <f t="shared" si="0"/>
        <v>7.5268817204301078E-2</v>
      </c>
      <c r="AG12" s="380">
        <f>S7</f>
        <v>14</v>
      </c>
      <c r="AH12" s="433">
        <f t="shared" si="0"/>
        <v>5.6451612903225805E-2</v>
      </c>
      <c r="AI12" s="380">
        <f>S8</f>
        <v>3</v>
      </c>
      <c r="AJ12" s="433">
        <f t="shared" si="1"/>
        <v>1.2145748987854251E-2</v>
      </c>
    </row>
    <row r="13" spans="1:39" ht="29.25" customHeight="1" x14ac:dyDescent="0.25">
      <c r="E13" t="s">
        <v>109</v>
      </c>
      <c r="F13" t="s">
        <v>110</v>
      </c>
      <c r="G13" t="s">
        <v>111</v>
      </c>
      <c r="H13" t="s">
        <v>112</v>
      </c>
      <c r="I13" t="s">
        <v>113</v>
      </c>
      <c r="J13" t="s">
        <v>114</v>
      </c>
      <c r="K13" t="s">
        <v>176</v>
      </c>
      <c r="L13" t="s">
        <v>177</v>
      </c>
      <c r="M13" t="s">
        <v>178</v>
      </c>
      <c r="N13" t="s">
        <v>179</v>
      </c>
      <c r="O13" t="s">
        <v>194</v>
      </c>
      <c r="P13" t="s">
        <v>180</v>
      </c>
      <c r="AD13" s="389" t="s">
        <v>179</v>
      </c>
      <c r="AE13" s="385">
        <f>U6</f>
        <v>71</v>
      </c>
      <c r="AF13" s="433">
        <f t="shared" si="0"/>
        <v>0.12724014336917563</v>
      </c>
      <c r="AG13" s="380">
        <f>U7</f>
        <v>6</v>
      </c>
      <c r="AH13" s="433">
        <f t="shared" si="0"/>
        <v>2.4193548387096774E-2</v>
      </c>
      <c r="AI13" s="380">
        <f>U8</f>
        <v>2</v>
      </c>
      <c r="AJ13" s="433">
        <f t="shared" si="1"/>
        <v>8.0971659919028341E-3</v>
      </c>
    </row>
    <row r="14" spans="1:39" ht="29.25" customHeight="1" x14ac:dyDescent="0.25">
      <c r="C14" t="s">
        <v>123</v>
      </c>
      <c r="E14" s="623">
        <v>0.75409836065573765</v>
      </c>
      <c r="F14" s="623">
        <v>0.40909090909090912</v>
      </c>
      <c r="G14" s="623">
        <v>0.30241935483870969</v>
      </c>
      <c r="H14" s="623">
        <v>0.79661016949152541</v>
      </c>
      <c r="I14" s="623">
        <v>0.57647058823529407</v>
      </c>
      <c r="J14" s="623">
        <v>0.38518518518518519</v>
      </c>
      <c r="K14" s="623">
        <v>0.72857142857142854</v>
      </c>
      <c r="L14" s="623">
        <v>0.56578947368421051</v>
      </c>
      <c r="M14" s="623">
        <v>0.71186440677966101</v>
      </c>
      <c r="N14" s="623">
        <v>0.89873417721518989</v>
      </c>
      <c r="O14" s="623">
        <v>1</v>
      </c>
      <c r="P14" s="623">
        <v>0.62962962962962965</v>
      </c>
      <c r="AD14" s="389" t="s">
        <v>194</v>
      </c>
      <c r="AE14" s="385">
        <f>W6</f>
        <v>28</v>
      </c>
      <c r="AF14" s="433">
        <f t="shared" si="0"/>
        <v>5.0179211469534052E-2</v>
      </c>
      <c r="AG14" s="380">
        <f>W7</f>
        <v>0</v>
      </c>
      <c r="AH14" s="433">
        <f t="shared" si="0"/>
        <v>0</v>
      </c>
      <c r="AI14" s="380">
        <f>W8</f>
        <v>0</v>
      </c>
      <c r="AJ14" s="433">
        <f t="shared" si="1"/>
        <v>0</v>
      </c>
    </row>
    <row r="15" spans="1:39" ht="29.25" customHeight="1" thickBot="1" x14ac:dyDescent="0.3">
      <c r="C15" t="s">
        <v>124</v>
      </c>
      <c r="E15" s="623">
        <v>0.18032786885245902</v>
      </c>
      <c r="F15" s="623">
        <v>0.13636363636363635</v>
      </c>
      <c r="G15" s="623">
        <v>0.42741935483870969</v>
      </c>
      <c r="H15" s="623">
        <v>6.7796610169491525E-2</v>
      </c>
      <c r="I15" s="623">
        <v>0.25882352941176473</v>
      </c>
      <c r="J15" s="623">
        <v>0.14814814814814814</v>
      </c>
      <c r="K15" s="623">
        <v>0.22857142857142856</v>
      </c>
      <c r="L15" s="623">
        <v>0.26315789473684209</v>
      </c>
      <c r="M15" s="623">
        <v>0.23728813559322035</v>
      </c>
      <c r="N15" s="623">
        <v>7.5949367088607597E-2</v>
      </c>
      <c r="O15" s="623">
        <v>0</v>
      </c>
      <c r="P15" s="623">
        <v>0.20370370370370369</v>
      </c>
      <c r="AD15" s="390" t="s">
        <v>180</v>
      </c>
      <c r="AE15" s="386">
        <f>Y6</f>
        <v>33</v>
      </c>
      <c r="AF15" s="434">
        <f t="shared" si="0"/>
        <v>5.9139784946236562E-2</v>
      </c>
      <c r="AG15" s="381">
        <f>Y7</f>
        <v>11</v>
      </c>
      <c r="AH15" s="434">
        <f t="shared" si="0"/>
        <v>4.4354838709677422E-2</v>
      </c>
      <c r="AI15" s="381">
        <f>Y8</f>
        <v>9</v>
      </c>
      <c r="AJ15" s="622">
        <f t="shared" si="1"/>
        <v>3.643724696356275E-2</v>
      </c>
    </row>
    <row r="16" spans="1:39" ht="29.25" customHeight="1" thickBot="1" x14ac:dyDescent="0.3">
      <c r="C16" t="s">
        <v>125</v>
      </c>
      <c r="E16" s="623">
        <v>6.5573770491803282E-2</v>
      </c>
      <c r="F16" s="623">
        <v>0.45454545454545453</v>
      </c>
      <c r="G16" s="623">
        <v>0.27016129032258063</v>
      </c>
      <c r="H16" s="623">
        <v>0.13559322033898305</v>
      </c>
      <c r="I16" s="623">
        <v>0.16470588235294117</v>
      </c>
      <c r="J16" s="623">
        <v>0.46666666666666667</v>
      </c>
      <c r="K16" s="623">
        <v>4.2857142857142858E-2</v>
      </c>
      <c r="L16" s="623">
        <v>0.17105263157894737</v>
      </c>
      <c r="M16" s="623">
        <v>5.0847457627118647E-2</v>
      </c>
      <c r="N16" s="623">
        <v>2.5316455696202531E-2</v>
      </c>
      <c r="O16" s="623">
        <v>0</v>
      </c>
      <c r="P16" s="623">
        <v>0.16666666666666666</v>
      </c>
      <c r="AD16" s="437" t="s">
        <v>118</v>
      </c>
      <c r="AE16" s="438">
        <f t="shared" ref="AE16:AJ16" si="14">SUM(AE4:AE15)</f>
        <v>558</v>
      </c>
      <c r="AF16" s="453">
        <f t="shared" si="14"/>
        <v>1.0000000000000002</v>
      </c>
      <c r="AG16" s="439">
        <f t="shared" si="14"/>
        <v>248</v>
      </c>
      <c r="AH16" s="453">
        <f t="shared" si="14"/>
        <v>1</v>
      </c>
      <c r="AI16" s="439">
        <f t="shared" si="14"/>
        <v>247</v>
      </c>
      <c r="AJ16" s="453">
        <f t="shared" si="14"/>
        <v>0.99999999999999989</v>
      </c>
    </row>
    <row r="17" spans="28:31" ht="29.25" customHeight="1" x14ac:dyDescent="0.25"/>
    <row r="26" spans="28:31" x14ac:dyDescent="0.25">
      <c r="AB26" s="1075" t="str">
        <f>AE1</f>
        <v>Distribuição dos valores entre manuais quanto aos subprocessos de escrita</v>
      </c>
      <c r="AC26" s="1075"/>
      <c r="AD26" s="1075"/>
      <c r="AE26" s="1075"/>
    </row>
    <row r="27" spans="28:31" x14ac:dyDescent="0.25">
      <c r="AC27" t="s">
        <v>123</v>
      </c>
      <c r="AD27" t="s">
        <v>124</v>
      </c>
      <c r="AE27" t="s">
        <v>125</v>
      </c>
    </row>
    <row r="28" spans="28:31" x14ac:dyDescent="0.25">
      <c r="AB28" t="s">
        <v>109</v>
      </c>
      <c r="AC28" s="301">
        <f t="shared" ref="AC28:AC39" si="15">AF4</f>
        <v>8.2437275985663083E-2</v>
      </c>
      <c r="AD28" s="301">
        <f t="shared" ref="AD28:AD39" si="16">AH4</f>
        <v>4.4354838709677422E-2</v>
      </c>
      <c r="AE28" s="301">
        <f t="shared" ref="AE28:AE39" si="17">AJ4</f>
        <v>1.6194331983805668E-2</v>
      </c>
    </row>
    <row r="29" spans="28:31" x14ac:dyDescent="0.25">
      <c r="AB29" t="s">
        <v>110</v>
      </c>
      <c r="AC29" s="301">
        <f t="shared" si="15"/>
        <v>8.2437275985663083E-2</v>
      </c>
      <c r="AD29" s="301">
        <f t="shared" si="16"/>
        <v>7.2580645161290328E-2</v>
      </c>
      <c r="AE29" s="301">
        <f t="shared" si="17"/>
        <v>0.24291497975708501</v>
      </c>
    </row>
    <row r="30" spans="28:31" x14ac:dyDescent="0.25">
      <c r="AB30" t="s">
        <v>111</v>
      </c>
      <c r="AC30" s="301">
        <f t="shared" si="15"/>
        <v>9.3189964157706098E-2</v>
      </c>
      <c r="AD30" s="301">
        <f t="shared" si="16"/>
        <v>0.42741935483870969</v>
      </c>
      <c r="AE30" s="301">
        <f t="shared" si="17"/>
        <v>0.27125506072874495</v>
      </c>
    </row>
    <row r="31" spans="28:31" x14ac:dyDescent="0.25">
      <c r="AB31" t="s">
        <v>112</v>
      </c>
      <c r="AC31" s="301">
        <f t="shared" si="15"/>
        <v>8.2437275985663083E-2</v>
      </c>
      <c r="AD31" s="301">
        <f t="shared" si="16"/>
        <v>1.6129032258064516E-2</v>
      </c>
      <c r="AE31" s="301">
        <f t="shared" si="17"/>
        <v>3.643724696356275E-2</v>
      </c>
    </row>
    <row r="32" spans="28:31" x14ac:dyDescent="0.25">
      <c r="AB32" t="s">
        <v>113</v>
      </c>
      <c r="AC32" s="301">
        <f t="shared" si="15"/>
        <v>8.7813620071684584E-2</v>
      </c>
      <c r="AD32" s="301">
        <f t="shared" si="16"/>
        <v>8.8709677419354843E-2</v>
      </c>
      <c r="AE32" s="301">
        <f t="shared" si="17"/>
        <v>5.6680161943319839E-2</v>
      </c>
    </row>
    <row r="33" spans="28:31" x14ac:dyDescent="0.25">
      <c r="AB33" t="s">
        <v>114</v>
      </c>
      <c r="AC33" s="301">
        <f t="shared" si="15"/>
        <v>9.3189964157706098E-2</v>
      </c>
      <c r="AD33" s="301">
        <f t="shared" si="16"/>
        <v>8.0645161290322578E-2</v>
      </c>
      <c r="AE33" s="301">
        <f t="shared" si="17"/>
        <v>0.25506072874493929</v>
      </c>
    </row>
    <row r="34" spans="28:31" x14ac:dyDescent="0.25">
      <c r="AB34" t="s">
        <v>176</v>
      </c>
      <c r="AC34" s="301">
        <f t="shared" si="15"/>
        <v>9.1397849462365593E-2</v>
      </c>
      <c r="AD34" s="301">
        <f t="shared" si="16"/>
        <v>6.4516129032258063E-2</v>
      </c>
      <c r="AE34" s="301">
        <f t="shared" si="17"/>
        <v>1.2145748987854251E-2</v>
      </c>
    </row>
    <row r="35" spans="28:31" x14ac:dyDescent="0.25">
      <c r="AB35" t="s">
        <v>177</v>
      </c>
      <c r="AC35" s="301">
        <f t="shared" si="15"/>
        <v>7.5268817204301078E-2</v>
      </c>
      <c r="AD35" s="301">
        <f t="shared" si="16"/>
        <v>8.0645161290322578E-2</v>
      </c>
      <c r="AE35" s="301">
        <f t="shared" si="17"/>
        <v>5.2631578947368418E-2</v>
      </c>
    </row>
    <row r="36" spans="28:31" x14ac:dyDescent="0.25">
      <c r="AB36" t="s">
        <v>178</v>
      </c>
      <c r="AC36" s="301">
        <f t="shared" si="15"/>
        <v>7.5268817204301078E-2</v>
      </c>
      <c r="AD36" s="301">
        <f t="shared" si="16"/>
        <v>5.6451612903225805E-2</v>
      </c>
      <c r="AE36" s="301">
        <f t="shared" si="17"/>
        <v>1.2145748987854251E-2</v>
      </c>
    </row>
    <row r="37" spans="28:31" x14ac:dyDescent="0.25">
      <c r="AB37" t="s">
        <v>179</v>
      </c>
      <c r="AC37" s="301">
        <f t="shared" si="15"/>
        <v>0.12724014336917563</v>
      </c>
      <c r="AD37" s="301">
        <f t="shared" si="16"/>
        <v>2.4193548387096774E-2</v>
      </c>
      <c r="AE37" s="301">
        <f t="shared" si="17"/>
        <v>8.0971659919028341E-3</v>
      </c>
    </row>
    <row r="38" spans="28:31" x14ac:dyDescent="0.25">
      <c r="AB38" t="s">
        <v>194</v>
      </c>
      <c r="AC38" s="301">
        <f t="shared" si="15"/>
        <v>5.0179211469534052E-2</v>
      </c>
      <c r="AD38" s="301">
        <f t="shared" si="16"/>
        <v>0</v>
      </c>
      <c r="AE38" s="301">
        <f t="shared" si="17"/>
        <v>0</v>
      </c>
    </row>
    <row r="39" spans="28:31" x14ac:dyDescent="0.25">
      <c r="AB39" t="s">
        <v>180</v>
      </c>
      <c r="AC39" s="301">
        <f t="shared" si="15"/>
        <v>5.9139784946236562E-2</v>
      </c>
      <c r="AD39" s="301">
        <f t="shared" si="16"/>
        <v>4.4354838709677422E-2</v>
      </c>
      <c r="AE39" s="301">
        <f t="shared" si="17"/>
        <v>3.643724696356275E-2</v>
      </c>
    </row>
  </sheetData>
  <mergeCells count="23">
    <mergeCell ref="AB26:AE26"/>
    <mergeCell ref="A5:B5"/>
    <mergeCell ref="A6:A8"/>
    <mergeCell ref="A9:B9"/>
    <mergeCell ref="A3:B4"/>
    <mergeCell ref="C3:Z3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D1:AD3"/>
    <mergeCell ref="AE1:AJ1"/>
    <mergeCell ref="AE2:AF2"/>
    <mergeCell ref="AG2:AH2"/>
    <mergeCell ref="AI2:AJ2"/>
  </mergeCells>
  <pageMargins left="0.7" right="0.7" top="0.75" bottom="0.75" header="0.3" footer="0.3"/>
  <ignoredErrors>
    <ignoredError sqref="AG4:AG15 AI4:AI15" 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B1:AL22"/>
  <sheetViews>
    <sheetView topLeftCell="C16" workbookViewId="0">
      <selection activeCell="W23" sqref="W23"/>
    </sheetView>
  </sheetViews>
  <sheetFormatPr defaultRowHeight="15" x14ac:dyDescent="0.25"/>
  <cols>
    <col min="1" max="1" width="4.28515625" customWidth="1"/>
    <col min="2" max="2" width="9.42578125" customWidth="1"/>
    <col min="3" max="3" width="28" customWidth="1"/>
    <col min="4" max="27" width="5.42578125" customWidth="1"/>
    <col min="30" max="30" width="6.28515625" customWidth="1"/>
    <col min="31" max="31" width="7.42578125" customWidth="1"/>
    <col min="32" max="32" width="6.7109375" customWidth="1"/>
    <col min="33" max="33" width="6.5703125" customWidth="1"/>
    <col min="34" max="34" width="8.85546875" customWidth="1"/>
    <col min="35" max="35" width="11.140625" customWidth="1"/>
    <col min="37" max="37" width="38.7109375" customWidth="1"/>
  </cols>
  <sheetData>
    <row r="1" spans="2:38" ht="27" customHeight="1" thickBot="1" x14ac:dyDescent="0.3">
      <c r="B1" s="1026" t="s">
        <v>275</v>
      </c>
      <c r="C1" s="1028"/>
      <c r="D1" s="1098" t="s">
        <v>108</v>
      </c>
      <c r="E1" s="1099"/>
      <c r="F1" s="1099"/>
      <c r="G1" s="1099"/>
      <c r="H1" s="1099"/>
      <c r="I1" s="1099"/>
      <c r="J1" s="1099"/>
      <c r="K1" s="1099"/>
      <c r="L1" s="1099"/>
      <c r="M1" s="1099"/>
      <c r="N1" s="1099"/>
      <c r="O1" s="1099"/>
      <c r="P1" s="1099"/>
      <c r="Q1" s="1099"/>
      <c r="R1" s="1099"/>
      <c r="S1" s="1099"/>
      <c r="T1" s="1099"/>
      <c r="U1" s="1099"/>
      <c r="V1" s="1099"/>
      <c r="W1" s="1099"/>
      <c r="X1" s="1099"/>
      <c r="Y1" s="1099"/>
      <c r="Z1" s="1099"/>
      <c r="AA1" s="1100"/>
      <c r="AC1" s="977" t="s">
        <v>108</v>
      </c>
      <c r="AD1" s="1067" t="str">
        <f>B1</f>
        <v>Distribuição dos valores entre manuais quanto à produção de texto</v>
      </c>
      <c r="AE1" s="1068"/>
      <c r="AF1" s="1068"/>
      <c r="AG1" s="1068"/>
      <c r="AH1" s="1068"/>
      <c r="AI1" s="1069"/>
    </row>
    <row r="2" spans="2:38" ht="40.5" customHeight="1" thickBot="1" x14ac:dyDescent="0.3">
      <c r="B2" s="1094"/>
      <c r="C2" s="1095"/>
      <c r="D2" s="1032" t="s">
        <v>109</v>
      </c>
      <c r="E2" s="1033"/>
      <c r="F2" s="1083" t="s">
        <v>110</v>
      </c>
      <c r="G2" s="1084"/>
      <c r="H2" s="1032" t="s">
        <v>111</v>
      </c>
      <c r="I2" s="1033"/>
      <c r="J2" s="1083" t="s">
        <v>112</v>
      </c>
      <c r="K2" s="1084"/>
      <c r="L2" s="1032" t="s">
        <v>113</v>
      </c>
      <c r="M2" s="1033"/>
      <c r="N2" s="1032" t="s">
        <v>114</v>
      </c>
      <c r="O2" s="1033"/>
      <c r="P2" s="1083" t="s">
        <v>176</v>
      </c>
      <c r="Q2" s="1084"/>
      <c r="R2" s="1032" t="s">
        <v>177</v>
      </c>
      <c r="S2" s="1033"/>
      <c r="T2" s="1032" t="s">
        <v>178</v>
      </c>
      <c r="U2" s="1033"/>
      <c r="V2" s="1083" t="s">
        <v>179</v>
      </c>
      <c r="W2" s="1084"/>
      <c r="X2" s="1032" t="s">
        <v>194</v>
      </c>
      <c r="Y2" s="1033"/>
      <c r="Z2" s="1032" t="s">
        <v>180</v>
      </c>
      <c r="AA2" s="1033"/>
      <c r="AC2" s="1005"/>
      <c r="AD2" s="1088" t="str">
        <f>B4</f>
        <v xml:space="preserve">3.1.1. Coerência </v>
      </c>
      <c r="AE2" s="1089"/>
      <c r="AF2" s="1090" t="str">
        <f>B5</f>
        <v>3.1.2.  Coesão</v>
      </c>
      <c r="AG2" s="1089"/>
      <c r="AH2" s="1091" t="str">
        <f>B8</f>
        <v>3.1.3. Ortografia/acentuação/sinais auxiliares de escrita</v>
      </c>
      <c r="AI2" s="1092"/>
      <c r="AK2" s="596" t="s">
        <v>277</v>
      </c>
      <c r="AL2" s="489" t="s">
        <v>117</v>
      </c>
    </row>
    <row r="3" spans="2:38" ht="24" customHeight="1" thickBot="1" x14ac:dyDescent="0.3">
      <c r="B3" s="1029"/>
      <c r="C3" s="1030"/>
      <c r="D3" s="109" t="s">
        <v>117</v>
      </c>
      <c r="E3" s="110" t="s">
        <v>115</v>
      </c>
      <c r="F3" s="467" t="s">
        <v>117</v>
      </c>
      <c r="G3" s="468" t="s">
        <v>115</v>
      </c>
      <c r="H3" s="111" t="s">
        <v>117</v>
      </c>
      <c r="I3" s="110" t="s">
        <v>115</v>
      </c>
      <c r="J3" s="467" t="s">
        <v>117</v>
      </c>
      <c r="K3" s="468" t="s">
        <v>115</v>
      </c>
      <c r="L3" s="111" t="s">
        <v>117</v>
      </c>
      <c r="M3" s="110" t="s">
        <v>115</v>
      </c>
      <c r="N3" s="111" t="s">
        <v>117</v>
      </c>
      <c r="O3" s="110" t="s">
        <v>115</v>
      </c>
      <c r="P3" s="467" t="s">
        <v>117</v>
      </c>
      <c r="Q3" s="468" t="s">
        <v>115</v>
      </c>
      <c r="R3" s="111" t="s">
        <v>117</v>
      </c>
      <c r="S3" s="110" t="s">
        <v>115</v>
      </c>
      <c r="T3" s="111" t="s">
        <v>117</v>
      </c>
      <c r="U3" s="110" t="s">
        <v>115</v>
      </c>
      <c r="V3" s="467" t="s">
        <v>117</v>
      </c>
      <c r="W3" s="468" t="s">
        <v>115</v>
      </c>
      <c r="X3" s="111" t="s">
        <v>117</v>
      </c>
      <c r="Y3" s="110" t="s">
        <v>115</v>
      </c>
      <c r="Z3" s="111" t="s">
        <v>117</v>
      </c>
      <c r="AA3" s="110" t="s">
        <v>115</v>
      </c>
      <c r="AC3" s="1006"/>
      <c r="AD3" s="479" t="s">
        <v>117</v>
      </c>
      <c r="AE3" s="480" t="s">
        <v>115</v>
      </c>
      <c r="AF3" s="481" t="s">
        <v>117</v>
      </c>
      <c r="AG3" s="480" t="s">
        <v>115</v>
      </c>
      <c r="AH3" s="481" t="s">
        <v>117</v>
      </c>
      <c r="AI3" s="480" t="s">
        <v>115</v>
      </c>
      <c r="AK3" s="487" t="s">
        <v>263</v>
      </c>
      <c r="AL3" s="488">
        <f>AD16</f>
        <v>116</v>
      </c>
    </row>
    <row r="4" spans="2:38" ht="29.25" customHeight="1" thickBot="1" x14ac:dyDescent="0.3">
      <c r="B4" s="454" t="s">
        <v>61</v>
      </c>
      <c r="C4" s="462" t="s">
        <v>90</v>
      </c>
      <c r="D4" s="353">
        <f>'MANUAL A'!AH51</f>
        <v>6</v>
      </c>
      <c r="E4" s="354">
        <f>D4/D$9</f>
        <v>0.54545454545454541</v>
      </c>
      <c r="F4" s="364">
        <f>'MANUAL B'!AD51</f>
        <v>10</v>
      </c>
      <c r="G4" s="367">
        <f>F4/F$9</f>
        <v>0.55555555555555558</v>
      </c>
      <c r="H4" s="353">
        <f>'MANUAL C'!AH51</f>
        <v>18</v>
      </c>
      <c r="I4" s="354">
        <f>H4/H$9</f>
        <v>0.16981132075471697</v>
      </c>
      <c r="J4" s="364">
        <f>'MANUAL D'!AJ51</f>
        <v>4</v>
      </c>
      <c r="K4" s="367">
        <f>J4/J$9</f>
        <v>1</v>
      </c>
      <c r="L4" s="353">
        <f>'MANUAL E'!AH51</f>
        <v>15</v>
      </c>
      <c r="M4" s="354">
        <f>L4/L$9</f>
        <v>0.68181818181818177</v>
      </c>
      <c r="N4" s="353">
        <f>'MANUAL F'!AI51</f>
        <v>13</v>
      </c>
      <c r="O4" s="354">
        <f>N4/N$9</f>
        <v>0.65</v>
      </c>
      <c r="P4" s="364">
        <f>'Manual G'!AK51</f>
        <v>10</v>
      </c>
      <c r="Q4" s="367">
        <f>P4/P$9</f>
        <v>0.625</v>
      </c>
      <c r="R4" s="353">
        <f>'Manual H'!AG51</f>
        <v>14</v>
      </c>
      <c r="S4" s="354">
        <f>R4/R$9</f>
        <v>0.7</v>
      </c>
      <c r="T4" s="353">
        <f>'Manual I'!AI51</f>
        <v>12</v>
      </c>
      <c r="U4" s="354">
        <f>T4/T$9</f>
        <v>0.8571428571428571</v>
      </c>
      <c r="V4" s="364">
        <f>'Manual J'!BB51</f>
        <v>6</v>
      </c>
      <c r="W4" s="367">
        <f>V4/V$9</f>
        <v>1</v>
      </c>
      <c r="X4" s="353">
        <f>'Manual K'!AG51</f>
        <v>0</v>
      </c>
      <c r="Y4" s="354">
        <v>0</v>
      </c>
      <c r="Z4" s="353">
        <f>'Manual L'!AH51</f>
        <v>8</v>
      </c>
      <c r="AA4" s="354">
        <f>Z4/Z$9</f>
        <v>0.72727272727272729</v>
      </c>
      <c r="AC4" s="387" t="s">
        <v>109</v>
      </c>
      <c r="AD4" s="391">
        <f>D14</f>
        <v>6</v>
      </c>
      <c r="AE4" s="432">
        <f>AD4/AD$16</f>
        <v>5.1724137931034482E-2</v>
      </c>
      <c r="AF4" s="392">
        <f>D15</f>
        <v>5</v>
      </c>
      <c r="AG4" s="432">
        <f>AF4/AF$16</f>
        <v>0.05</v>
      </c>
      <c r="AH4" s="392">
        <f>D16</f>
        <v>0</v>
      </c>
      <c r="AI4" s="432">
        <f>AH4/AH$16</f>
        <v>0</v>
      </c>
      <c r="AK4" s="389" t="s">
        <v>264</v>
      </c>
      <c r="AL4" s="484">
        <f>AF16</f>
        <v>100</v>
      </c>
    </row>
    <row r="5" spans="2:38" ht="30" customHeight="1" thickBot="1" x14ac:dyDescent="0.3">
      <c r="B5" s="745" t="s">
        <v>92</v>
      </c>
      <c r="C5" s="472" t="s">
        <v>62</v>
      </c>
      <c r="D5" s="303">
        <f>'MANUAL A'!AH52</f>
        <v>2</v>
      </c>
      <c r="E5" s="355">
        <f t="shared" ref="E5:E8" si="0">D5/D$9</f>
        <v>0.18181818181818182</v>
      </c>
      <c r="F5" s="303">
        <f>'MANUAL B'!AD52</f>
        <v>0</v>
      </c>
      <c r="G5" s="365">
        <f t="shared" ref="G5:G8" si="1">F5/F$9</f>
        <v>0</v>
      </c>
      <c r="H5" s="303">
        <f>'MANUAL C'!AH52</f>
        <v>22</v>
      </c>
      <c r="I5" s="355">
        <f t="shared" ref="I5:I8" si="2">H5/H$9</f>
        <v>0.20754716981132076</v>
      </c>
      <c r="J5" s="361">
        <f>'MANUAL D'!AJ52</f>
        <v>0</v>
      </c>
      <c r="K5" s="365">
        <f t="shared" ref="K5:K8" si="3">J5/J$9</f>
        <v>0</v>
      </c>
      <c r="L5" s="303">
        <f>'MANUAL E'!AH52</f>
        <v>2</v>
      </c>
      <c r="M5" s="355">
        <f t="shared" ref="M5:M8" si="4">L5/L$9</f>
        <v>9.0909090909090912E-2</v>
      </c>
      <c r="N5" s="303">
        <f>'MANUAL F'!AI52</f>
        <v>4</v>
      </c>
      <c r="O5" s="355">
        <f t="shared" ref="O5:O8" si="5">N5/N$9</f>
        <v>0.2</v>
      </c>
      <c r="P5" s="361">
        <f>'Manual G'!AK52</f>
        <v>1</v>
      </c>
      <c r="Q5" s="365">
        <f t="shared" ref="Q5:Q8" si="6">P5/P$9</f>
        <v>6.25E-2</v>
      </c>
      <c r="R5" s="303">
        <f>'Manual H'!AG52</f>
        <v>1</v>
      </c>
      <c r="S5" s="355">
        <f t="shared" ref="S5:S8" si="7">R5/R$9</f>
        <v>0.05</v>
      </c>
      <c r="T5" s="303">
        <f>'Manual I'!AI52</f>
        <v>1</v>
      </c>
      <c r="U5" s="355">
        <f t="shared" ref="U5:U8" si="8">T5/T$9</f>
        <v>7.1428571428571425E-2</v>
      </c>
      <c r="V5" s="361">
        <f>'Manual J'!BB52</f>
        <v>0</v>
      </c>
      <c r="W5" s="365">
        <f t="shared" ref="W5:W8" si="9">V5/V$9</f>
        <v>0</v>
      </c>
      <c r="X5" s="303">
        <f>'Manual K'!AG52</f>
        <v>0</v>
      </c>
      <c r="Y5" s="355">
        <v>0</v>
      </c>
      <c r="Z5" s="303">
        <f>'Manual L'!AH52</f>
        <v>1</v>
      </c>
      <c r="AA5" s="355">
        <f t="shared" ref="AA5:AA8" si="10">Z5/Z$9</f>
        <v>9.0909090909090912E-2</v>
      </c>
      <c r="AC5" s="388" t="s">
        <v>110</v>
      </c>
      <c r="AD5" s="380">
        <f>F14</f>
        <v>10</v>
      </c>
      <c r="AE5" s="433">
        <f t="shared" ref="AE5:AG15" si="11">AD5/AD$16</f>
        <v>8.6206896551724144E-2</v>
      </c>
      <c r="AF5" s="380">
        <f>F15</f>
        <v>5</v>
      </c>
      <c r="AG5" s="433">
        <f t="shared" si="11"/>
        <v>0.05</v>
      </c>
      <c r="AH5" s="380">
        <f>F16</f>
        <v>3</v>
      </c>
      <c r="AI5" s="433">
        <f t="shared" ref="AI5" si="12">AH5/AH$16</f>
        <v>9.375E-2</v>
      </c>
      <c r="AK5" s="486" t="s">
        <v>265</v>
      </c>
      <c r="AL5" s="485">
        <f>AH16</f>
        <v>32</v>
      </c>
    </row>
    <row r="6" spans="2:38" ht="27.75" customHeight="1" x14ac:dyDescent="0.25">
      <c r="B6" s="746"/>
      <c r="C6" s="463" t="s">
        <v>233</v>
      </c>
      <c r="D6" s="315">
        <f>'MANUAL A'!AH53</f>
        <v>2</v>
      </c>
      <c r="E6" s="105">
        <f t="shared" si="0"/>
        <v>0.18181818181818182</v>
      </c>
      <c r="F6" s="103">
        <f>'MANUAL B'!AD53</f>
        <v>4</v>
      </c>
      <c r="G6" s="347">
        <f t="shared" si="1"/>
        <v>0.22222222222222221</v>
      </c>
      <c r="H6" s="103">
        <f>'MANUAL C'!AH53</f>
        <v>22</v>
      </c>
      <c r="I6" s="105">
        <f t="shared" si="2"/>
        <v>0.20754716981132076</v>
      </c>
      <c r="J6" s="313">
        <f>'MANUAL D'!AJ53</f>
        <v>0</v>
      </c>
      <c r="K6" s="347">
        <f t="shared" si="3"/>
        <v>0</v>
      </c>
      <c r="L6" s="103">
        <f>'MANUAL E'!AH53</f>
        <v>4</v>
      </c>
      <c r="M6" s="105">
        <f t="shared" si="4"/>
        <v>0.18181818181818182</v>
      </c>
      <c r="N6" s="103">
        <f>'MANUAL F'!AI53</f>
        <v>1</v>
      </c>
      <c r="O6" s="105">
        <f t="shared" si="5"/>
        <v>0.05</v>
      </c>
      <c r="P6" s="313">
        <f>'Manual G'!AK53</f>
        <v>1</v>
      </c>
      <c r="Q6" s="347">
        <f t="shared" si="6"/>
        <v>6.25E-2</v>
      </c>
      <c r="R6" s="103">
        <f>'Manual H'!AG53</f>
        <v>2</v>
      </c>
      <c r="S6" s="105">
        <f t="shared" si="7"/>
        <v>0.1</v>
      </c>
      <c r="T6" s="103">
        <f>'Manual I'!AI53</f>
        <v>0</v>
      </c>
      <c r="U6" s="105">
        <f t="shared" si="8"/>
        <v>0</v>
      </c>
      <c r="V6" s="313">
        <f>'Manual J'!BB53</f>
        <v>0</v>
      </c>
      <c r="W6" s="347">
        <f t="shared" si="9"/>
        <v>0</v>
      </c>
      <c r="X6" s="103">
        <f>'Manual K'!AG53</f>
        <v>0</v>
      </c>
      <c r="Y6" s="105">
        <v>0</v>
      </c>
      <c r="Z6" s="103">
        <f>'Manual L'!AH53</f>
        <v>1</v>
      </c>
      <c r="AA6" s="105">
        <f t="shared" si="10"/>
        <v>9.0909090909090912E-2</v>
      </c>
      <c r="AC6" s="388" t="s">
        <v>111</v>
      </c>
      <c r="AD6" s="385">
        <f>H14</f>
        <v>18</v>
      </c>
      <c r="AE6" s="433">
        <f t="shared" si="11"/>
        <v>0.15517241379310345</v>
      </c>
      <c r="AF6" s="380">
        <f>H15</f>
        <v>66</v>
      </c>
      <c r="AG6" s="433">
        <f t="shared" si="11"/>
        <v>0.66</v>
      </c>
      <c r="AH6" s="380">
        <f>H16</f>
        <v>22</v>
      </c>
      <c r="AI6" s="433">
        <f t="shared" ref="AI6" si="13">AH6/AH$16</f>
        <v>0.6875</v>
      </c>
    </row>
    <row r="7" spans="2:38" ht="29.25" customHeight="1" thickBot="1" x14ac:dyDescent="0.3">
      <c r="B7" s="800"/>
      <c r="C7" s="462" t="s">
        <v>239</v>
      </c>
      <c r="D7" s="473">
        <f>'MANUAL A'!AH54</f>
        <v>1</v>
      </c>
      <c r="E7" s="352">
        <f t="shared" si="0"/>
        <v>9.0909090909090912E-2</v>
      </c>
      <c r="F7" s="309">
        <f>'MANUAL B'!AD54</f>
        <v>1</v>
      </c>
      <c r="G7" s="426">
        <f t="shared" si="1"/>
        <v>5.5555555555555552E-2</v>
      </c>
      <c r="H7" s="309">
        <f>'MANUAL C'!AH54</f>
        <v>22</v>
      </c>
      <c r="I7" s="352">
        <f t="shared" si="2"/>
        <v>0.20754716981132076</v>
      </c>
      <c r="J7" s="429">
        <f>'MANUAL D'!AJ54</f>
        <v>0</v>
      </c>
      <c r="K7" s="426">
        <f t="shared" si="3"/>
        <v>0</v>
      </c>
      <c r="L7" s="309">
        <f>'MANUAL E'!AH54</f>
        <v>1</v>
      </c>
      <c r="M7" s="352">
        <f t="shared" si="4"/>
        <v>4.5454545454545456E-2</v>
      </c>
      <c r="N7" s="309">
        <f>'MANUAL F'!AI54</f>
        <v>1</v>
      </c>
      <c r="O7" s="352">
        <f t="shared" si="5"/>
        <v>0.05</v>
      </c>
      <c r="P7" s="429">
        <f>'Manual G'!AK54</f>
        <v>2</v>
      </c>
      <c r="Q7" s="426">
        <f t="shared" si="6"/>
        <v>0.125</v>
      </c>
      <c r="R7" s="309">
        <f>'Manual H'!AG54</f>
        <v>1</v>
      </c>
      <c r="S7" s="352">
        <f t="shared" si="7"/>
        <v>0.05</v>
      </c>
      <c r="T7" s="309">
        <f>'Manual I'!AI54</f>
        <v>0</v>
      </c>
      <c r="U7" s="352">
        <f t="shared" si="8"/>
        <v>0</v>
      </c>
      <c r="V7" s="429">
        <f>'Manual J'!BB54</f>
        <v>0</v>
      </c>
      <c r="W7" s="426">
        <f t="shared" si="9"/>
        <v>0</v>
      </c>
      <c r="X7" s="309">
        <f>'Manual K'!AG54</f>
        <v>0</v>
      </c>
      <c r="Y7" s="352">
        <v>0</v>
      </c>
      <c r="Z7" s="309">
        <f>'Manual L'!AH54</f>
        <v>0</v>
      </c>
      <c r="AA7" s="352">
        <f t="shared" si="10"/>
        <v>0</v>
      </c>
      <c r="AC7" s="389" t="s">
        <v>112</v>
      </c>
      <c r="AD7" s="385">
        <f>J14</f>
        <v>4</v>
      </c>
      <c r="AE7" s="433">
        <f t="shared" si="11"/>
        <v>3.4482758620689655E-2</v>
      </c>
      <c r="AF7" s="380">
        <f>J15</f>
        <v>0</v>
      </c>
      <c r="AG7" s="433">
        <f t="shared" si="11"/>
        <v>0</v>
      </c>
      <c r="AH7" s="380">
        <f>J16</f>
        <v>0</v>
      </c>
      <c r="AI7" s="433">
        <f t="shared" ref="AI7" si="14">AH7/AH$16</f>
        <v>0</v>
      </c>
    </row>
    <row r="8" spans="2:38" ht="27" customHeight="1" thickBot="1" x14ac:dyDescent="0.3">
      <c r="B8" s="1096" t="s">
        <v>262</v>
      </c>
      <c r="C8" s="1097"/>
      <c r="D8" s="315">
        <f>'MANUAL A'!AH55</f>
        <v>0</v>
      </c>
      <c r="E8" s="145">
        <f t="shared" si="0"/>
        <v>0</v>
      </c>
      <c r="F8" s="470">
        <f>'MANUAL B'!AD55</f>
        <v>3</v>
      </c>
      <c r="G8" s="474">
        <f t="shared" si="1"/>
        <v>0.16666666666666666</v>
      </c>
      <c r="H8" s="471">
        <f>'MANUAL C'!AH55</f>
        <v>22</v>
      </c>
      <c r="I8" s="354">
        <f t="shared" si="2"/>
        <v>0.20754716981132076</v>
      </c>
      <c r="J8" s="364">
        <f>'MANUAL D'!AJ55</f>
        <v>0</v>
      </c>
      <c r="K8" s="367">
        <f t="shared" si="3"/>
        <v>0</v>
      </c>
      <c r="L8" s="353">
        <f>'MANUAL E'!AH55</f>
        <v>0</v>
      </c>
      <c r="M8" s="354">
        <f t="shared" si="4"/>
        <v>0</v>
      </c>
      <c r="N8" s="353">
        <f>'MANUAL F'!AI55</f>
        <v>1</v>
      </c>
      <c r="O8" s="354">
        <f t="shared" si="5"/>
        <v>0.05</v>
      </c>
      <c r="P8" s="364">
        <f>'Manual G'!AK55</f>
        <v>2</v>
      </c>
      <c r="Q8" s="367">
        <f t="shared" si="6"/>
        <v>0.125</v>
      </c>
      <c r="R8" s="353">
        <f>'Manual H'!AG55</f>
        <v>2</v>
      </c>
      <c r="S8" s="354">
        <f t="shared" si="7"/>
        <v>0.1</v>
      </c>
      <c r="T8" s="353">
        <f>'Manual I'!AI55</f>
        <v>1</v>
      </c>
      <c r="U8" s="354">
        <f t="shared" si="8"/>
        <v>7.1428571428571425E-2</v>
      </c>
      <c r="V8" s="364">
        <f>'Manual J'!BB55</f>
        <v>0</v>
      </c>
      <c r="W8" s="367">
        <f t="shared" si="9"/>
        <v>0</v>
      </c>
      <c r="X8" s="353">
        <f>'Manual K'!AG55</f>
        <v>0</v>
      </c>
      <c r="Y8" s="354">
        <v>0</v>
      </c>
      <c r="Z8" s="353">
        <f>'Manual L'!AH55</f>
        <v>1</v>
      </c>
      <c r="AA8" s="354">
        <f t="shared" si="10"/>
        <v>9.0909090909090912E-2</v>
      </c>
      <c r="AC8" s="389" t="s">
        <v>113</v>
      </c>
      <c r="AD8" s="385">
        <f>L14</f>
        <v>15</v>
      </c>
      <c r="AE8" s="433">
        <f t="shared" si="11"/>
        <v>0.12931034482758622</v>
      </c>
      <c r="AF8" s="380">
        <f>L15</f>
        <v>7</v>
      </c>
      <c r="AG8" s="433">
        <f t="shared" si="11"/>
        <v>7.0000000000000007E-2</v>
      </c>
      <c r="AH8" s="380">
        <f>L16</f>
        <v>0</v>
      </c>
      <c r="AI8" s="433">
        <f t="shared" ref="AI8" si="15">AH8/AH$16</f>
        <v>0</v>
      </c>
    </row>
    <row r="9" spans="2:38" ht="27.75" customHeight="1" thickBot="1" x14ac:dyDescent="0.3">
      <c r="B9" s="1078" t="s">
        <v>118</v>
      </c>
      <c r="C9" s="1093"/>
      <c r="D9" s="115">
        <f>SUM(D4:D8)</f>
        <v>11</v>
      </c>
      <c r="E9" s="116">
        <f>SUM(E4:E8)</f>
        <v>1</v>
      </c>
      <c r="F9" s="117">
        <f t="shared" ref="F9:AA9" si="16">SUM(F4:F8)</f>
        <v>18</v>
      </c>
      <c r="G9" s="469">
        <f t="shared" si="16"/>
        <v>1</v>
      </c>
      <c r="H9" s="115">
        <f t="shared" si="16"/>
        <v>106</v>
      </c>
      <c r="I9" s="116">
        <f t="shared" si="16"/>
        <v>1</v>
      </c>
      <c r="J9" s="117">
        <f t="shared" si="16"/>
        <v>4</v>
      </c>
      <c r="K9" s="469">
        <f t="shared" si="16"/>
        <v>1</v>
      </c>
      <c r="L9" s="115">
        <f t="shared" si="16"/>
        <v>22</v>
      </c>
      <c r="M9" s="116">
        <f t="shared" si="16"/>
        <v>1</v>
      </c>
      <c r="N9" s="115">
        <f t="shared" si="16"/>
        <v>20</v>
      </c>
      <c r="O9" s="116">
        <f t="shared" si="16"/>
        <v>1.0000000000000002</v>
      </c>
      <c r="P9" s="117">
        <f t="shared" si="16"/>
        <v>16</v>
      </c>
      <c r="Q9" s="469">
        <f t="shared" si="16"/>
        <v>1</v>
      </c>
      <c r="R9" s="115">
        <f t="shared" si="16"/>
        <v>20</v>
      </c>
      <c r="S9" s="116">
        <f t="shared" si="16"/>
        <v>1</v>
      </c>
      <c r="T9" s="115">
        <f t="shared" si="16"/>
        <v>14</v>
      </c>
      <c r="U9" s="116">
        <f t="shared" si="16"/>
        <v>0.99999999999999989</v>
      </c>
      <c r="V9" s="117">
        <f t="shared" si="16"/>
        <v>6</v>
      </c>
      <c r="W9" s="469">
        <f t="shared" si="16"/>
        <v>1</v>
      </c>
      <c r="X9" s="115">
        <f t="shared" si="16"/>
        <v>0</v>
      </c>
      <c r="Y9" s="116">
        <f t="shared" si="16"/>
        <v>0</v>
      </c>
      <c r="Z9" s="115">
        <f t="shared" si="16"/>
        <v>11</v>
      </c>
      <c r="AA9" s="116">
        <f t="shared" si="16"/>
        <v>1</v>
      </c>
      <c r="AC9" s="389" t="s">
        <v>114</v>
      </c>
      <c r="AD9" s="385">
        <f>N14</f>
        <v>13</v>
      </c>
      <c r="AE9" s="433">
        <f t="shared" si="11"/>
        <v>0.11206896551724138</v>
      </c>
      <c r="AF9" s="380">
        <f>N15</f>
        <v>6</v>
      </c>
      <c r="AG9" s="433">
        <f t="shared" si="11"/>
        <v>0.06</v>
      </c>
      <c r="AH9" s="380">
        <f>N16</f>
        <v>1</v>
      </c>
      <c r="AI9" s="433">
        <f t="shared" ref="AI9" si="17">AH9/AH$16</f>
        <v>3.125E-2</v>
      </c>
    </row>
    <row r="10" spans="2:38" ht="27" customHeight="1" thickBot="1" x14ac:dyDescent="0.3">
      <c r="AC10" s="389" t="s">
        <v>176</v>
      </c>
      <c r="AD10" s="385">
        <f>P14</f>
        <v>10</v>
      </c>
      <c r="AE10" s="433">
        <f t="shared" si="11"/>
        <v>8.6206896551724144E-2</v>
      </c>
      <c r="AF10" s="380">
        <f>P15</f>
        <v>4</v>
      </c>
      <c r="AG10" s="433">
        <f t="shared" si="11"/>
        <v>0.04</v>
      </c>
      <c r="AH10" s="380">
        <f>P16</f>
        <v>2</v>
      </c>
      <c r="AI10" s="433">
        <f t="shared" ref="AI10" si="18">AH10/AH$16</f>
        <v>6.25E-2</v>
      </c>
      <c r="AK10" s="596" t="s">
        <v>276</v>
      </c>
      <c r="AL10" s="480" t="s">
        <v>117</v>
      </c>
    </row>
    <row r="11" spans="2:38" ht="27.75" customHeight="1" thickBot="1" x14ac:dyDescent="0.3">
      <c r="C11" s="1085" t="str">
        <f>B1</f>
        <v>Distribuição dos valores entre manuais quanto à produção de texto</v>
      </c>
      <c r="D11" s="935" t="s">
        <v>108</v>
      </c>
      <c r="E11" s="936"/>
      <c r="F11" s="936"/>
      <c r="G11" s="936"/>
      <c r="H11" s="936"/>
      <c r="I11" s="936"/>
      <c r="J11" s="936"/>
      <c r="K11" s="936"/>
      <c r="L11" s="936"/>
      <c r="M11" s="936"/>
      <c r="N11" s="936"/>
      <c r="O11" s="936"/>
      <c r="P11" s="936"/>
      <c r="Q11" s="936"/>
      <c r="R11" s="936"/>
      <c r="S11" s="936"/>
      <c r="T11" s="936"/>
      <c r="U11" s="936"/>
      <c r="V11" s="936"/>
      <c r="W11" s="936"/>
      <c r="X11" s="936"/>
      <c r="Y11" s="936"/>
      <c r="Z11" s="936"/>
      <c r="AA11" s="937"/>
      <c r="AC11" s="389" t="s">
        <v>177</v>
      </c>
      <c r="AD11" s="385">
        <f>R14</f>
        <v>14</v>
      </c>
      <c r="AE11" s="433">
        <f t="shared" si="11"/>
        <v>0.1206896551724138</v>
      </c>
      <c r="AF11" s="380">
        <f>R15</f>
        <v>4</v>
      </c>
      <c r="AG11" s="433">
        <f t="shared" si="11"/>
        <v>0.04</v>
      </c>
      <c r="AH11" s="380">
        <f>R16</f>
        <v>2</v>
      </c>
      <c r="AI11" s="433">
        <f t="shared" ref="AI11" si="19">AH11/AH$16</f>
        <v>6.25E-2</v>
      </c>
      <c r="AK11" s="493" t="s">
        <v>266</v>
      </c>
      <c r="AL11" s="494">
        <f>SUM(D5,F5,H5,J5,L5,N5,P5,R5,T5,V5,X5,Z5)</f>
        <v>34</v>
      </c>
    </row>
    <row r="12" spans="2:38" ht="28.5" customHeight="1" thickBot="1" x14ac:dyDescent="0.3">
      <c r="C12" s="1086"/>
      <c r="D12" s="1032" t="s">
        <v>109</v>
      </c>
      <c r="E12" s="1033"/>
      <c r="F12" s="1083" t="s">
        <v>110</v>
      </c>
      <c r="G12" s="1084"/>
      <c r="H12" s="1032" t="s">
        <v>111</v>
      </c>
      <c r="I12" s="1033"/>
      <c r="J12" s="1083" t="s">
        <v>112</v>
      </c>
      <c r="K12" s="1084"/>
      <c r="L12" s="1032" t="s">
        <v>113</v>
      </c>
      <c r="M12" s="1033"/>
      <c r="N12" s="1083" t="s">
        <v>114</v>
      </c>
      <c r="O12" s="1084"/>
      <c r="P12" s="1032" t="s">
        <v>176</v>
      </c>
      <c r="Q12" s="1033"/>
      <c r="R12" s="1083" t="s">
        <v>177</v>
      </c>
      <c r="S12" s="1084"/>
      <c r="T12" s="1032" t="s">
        <v>178</v>
      </c>
      <c r="U12" s="1033"/>
      <c r="V12" s="1083" t="s">
        <v>179</v>
      </c>
      <c r="W12" s="1084"/>
      <c r="X12" s="1032" t="s">
        <v>194</v>
      </c>
      <c r="Y12" s="1033"/>
      <c r="Z12" s="1083" t="s">
        <v>180</v>
      </c>
      <c r="AA12" s="1033"/>
      <c r="AC12" s="389" t="s">
        <v>178</v>
      </c>
      <c r="AD12" s="385">
        <f>T14</f>
        <v>12</v>
      </c>
      <c r="AE12" s="433">
        <f t="shared" si="11"/>
        <v>0.10344827586206896</v>
      </c>
      <c r="AF12" s="380">
        <f>T15</f>
        <v>1</v>
      </c>
      <c r="AG12" s="433">
        <f t="shared" si="11"/>
        <v>0.01</v>
      </c>
      <c r="AH12" s="380">
        <f>T16</f>
        <v>1</v>
      </c>
      <c r="AI12" s="433">
        <f t="shared" ref="AI12" si="20">AH12/AH$16</f>
        <v>3.125E-2</v>
      </c>
      <c r="AK12" s="491" t="s">
        <v>267</v>
      </c>
      <c r="AL12" s="482">
        <f t="shared" ref="AL12:AL13" si="21">SUM(D6,F6,H6,J6,L6,N6,P6,R6,T6,V6,X6,Z6)</f>
        <v>37</v>
      </c>
    </row>
    <row r="13" spans="2:38" ht="24" customHeight="1" thickBot="1" x14ac:dyDescent="0.3">
      <c r="C13" s="1087"/>
      <c r="D13" s="342" t="s">
        <v>117</v>
      </c>
      <c r="E13" s="314" t="s">
        <v>115</v>
      </c>
      <c r="F13" s="345" t="s">
        <v>117</v>
      </c>
      <c r="G13" s="346" t="s">
        <v>115</v>
      </c>
      <c r="H13" s="147" t="s">
        <v>117</v>
      </c>
      <c r="I13" s="314" t="s">
        <v>115</v>
      </c>
      <c r="J13" s="345" t="s">
        <v>117</v>
      </c>
      <c r="K13" s="346" t="s">
        <v>115</v>
      </c>
      <c r="L13" s="147" t="s">
        <v>117</v>
      </c>
      <c r="M13" s="314" t="s">
        <v>115</v>
      </c>
      <c r="N13" s="345" t="s">
        <v>117</v>
      </c>
      <c r="O13" s="346" t="s">
        <v>115</v>
      </c>
      <c r="P13" s="147" t="s">
        <v>117</v>
      </c>
      <c r="Q13" s="314" t="s">
        <v>115</v>
      </c>
      <c r="R13" s="345" t="s">
        <v>117</v>
      </c>
      <c r="S13" s="346" t="s">
        <v>115</v>
      </c>
      <c r="T13" s="147" t="s">
        <v>117</v>
      </c>
      <c r="U13" s="314" t="s">
        <v>115</v>
      </c>
      <c r="V13" s="345" t="s">
        <v>117</v>
      </c>
      <c r="W13" s="346" t="s">
        <v>115</v>
      </c>
      <c r="X13" s="147" t="s">
        <v>117</v>
      </c>
      <c r="Y13" s="314" t="s">
        <v>115</v>
      </c>
      <c r="Z13" s="345" t="s">
        <v>117</v>
      </c>
      <c r="AA13" s="314" t="s">
        <v>115</v>
      </c>
      <c r="AC13" s="389" t="s">
        <v>179</v>
      </c>
      <c r="AD13" s="385">
        <f>V14</f>
        <v>6</v>
      </c>
      <c r="AE13" s="433">
        <f t="shared" si="11"/>
        <v>5.1724137931034482E-2</v>
      </c>
      <c r="AF13" s="380">
        <f>V15</f>
        <v>0</v>
      </c>
      <c r="AG13" s="433">
        <f t="shared" si="11"/>
        <v>0</v>
      </c>
      <c r="AH13" s="380">
        <f>V16</f>
        <v>0</v>
      </c>
      <c r="AI13" s="433">
        <f t="shared" ref="AI13" si="22">AH13/AH$16</f>
        <v>0</v>
      </c>
      <c r="AK13" s="492" t="s">
        <v>268</v>
      </c>
      <c r="AL13" s="483">
        <f t="shared" si="21"/>
        <v>29</v>
      </c>
    </row>
    <row r="14" spans="2:38" ht="24" customHeight="1" x14ac:dyDescent="0.25">
      <c r="C14" s="478" t="s">
        <v>61</v>
      </c>
      <c r="D14" s="103">
        <f>D4</f>
        <v>6</v>
      </c>
      <c r="E14" s="105">
        <f>D14/D$17</f>
        <v>0.54545454545454541</v>
      </c>
      <c r="F14" s="313">
        <f t="shared" ref="F14" si="23">F4</f>
        <v>10</v>
      </c>
      <c r="G14" s="347">
        <f t="shared" ref="G14" si="24">F14/F$17</f>
        <v>0.55555555555555558</v>
      </c>
      <c r="H14" s="103">
        <f t="shared" ref="H14" si="25">H4</f>
        <v>18</v>
      </c>
      <c r="I14" s="105">
        <f t="shared" ref="I14" si="26">H14/H$17</f>
        <v>0.16981132075471697</v>
      </c>
      <c r="J14" s="313">
        <f t="shared" ref="J14" si="27">J4</f>
        <v>4</v>
      </c>
      <c r="K14" s="347">
        <f t="shared" ref="K14" si="28">J14/J$17</f>
        <v>1</v>
      </c>
      <c r="L14" s="103">
        <f t="shared" ref="L14" si="29">L4</f>
        <v>15</v>
      </c>
      <c r="M14" s="105">
        <f t="shared" ref="M14" si="30">L14/L$17</f>
        <v>0.68181818181818177</v>
      </c>
      <c r="N14" s="313">
        <f t="shared" ref="N14" si="31">N4</f>
        <v>13</v>
      </c>
      <c r="O14" s="347">
        <f t="shared" ref="O14" si="32">N14/N$17</f>
        <v>0.65</v>
      </c>
      <c r="P14" s="103">
        <f t="shared" ref="P14" si="33">P4</f>
        <v>10</v>
      </c>
      <c r="Q14" s="105">
        <f t="shared" ref="Q14" si="34">P14/P$17</f>
        <v>0.625</v>
      </c>
      <c r="R14" s="313">
        <f t="shared" ref="R14" si="35">R4</f>
        <v>14</v>
      </c>
      <c r="S14" s="347">
        <f t="shared" ref="S14" si="36">R14/R$17</f>
        <v>0.7</v>
      </c>
      <c r="T14" s="103">
        <f t="shared" ref="T14" si="37">T4</f>
        <v>12</v>
      </c>
      <c r="U14" s="105">
        <f t="shared" ref="U14" si="38">T14/T$17</f>
        <v>0.8571428571428571</v>
      </c>
      <c r="V14" s="313">
        <f t="shared" ref="V14" si="39">V4</f>
        <v>6</v>
      </c>
      <c r="W14" s="347">
        <f t="shared" ref="W14" si="40">V14/V$17</f>
        <v>1</v>
      </c>
      <c r="X14" s="103">
        <f t="shared" ref="X14" si="41">X4</f>
        <v>0</v>
      </c>
      <c r="Y14" s="105">
        <v>0</v>
      </c>
      <c r="Z14" s="313">
        <f t="shared" ref="Z14" si="42">Z4</f>
        <v>8</v>
      </c>
      <c r="AA14" s="105">
        <f t="shared" ref="AA14:AA16" si="43">Z14/Z$17</f>
        <v>0.72727272727272729</v>
      </c>
      <c r="AC14" s="389" t="s">
        <v>194</v>
      </c>
      <c r="AD14" s="385">
        <f>X14</f>
        <v>0</v>
      </c>
      <c r="AE14" s="433">
        <f t="shared" si="11"/>
        <v>0</v>
      </c>
      <c r="AF14" s="380">
        <f>X15</f>
        <v>0</v>
      </c>
      <c r="AG14" s="433">
        <f t="shared" si="11"/>
        <v>0</v>
      </c>
      <c r="AH14" s="380">
        <f>X16</f>
        <v>0</v>
      </c>
      <c r="AI14" s="433">
        <f t="shared" ref="AI14" si="44">AH14/AH$16</f>
        <v>0</v>
      </c>
    </row>
    <row r="15" spans="2:38" ht="25.5" customHeight="1" thickBot="1" x14ac:dyDescent="0.3">
      <c r="C15" s="476" t="s">
        <v>92</v>
      </c>
      <c r="D15" s="103">
        <f>SUM(D5:D7)</f>
        <v>5</v>
      </c>
      <c r="E15" s="105">
        <f>D15/D$17</f>
        <v>0.45454545454545453</v>
      </c>
      <c r="F15" s="313">
        <f t="shared" ref="F15" si="45">SUM(F5:F7)</f>
        <v>5</v>
      </c>
      <c r="G15" s="347">
        <f t="shared" ref="G15" si="46">F15/F$17</f>
        <v>0.27777777777777779</v>
      </c>
      <c r="H15" s="103">
        <f t="shared" ref="H15" si="47">SUM(H5:H7)</f>
        <v>66</v>
      </c>
      <c r="I15" s="105">
        <f t="shared" ref="I15" si="48">H15/H$17</f>
        <v>0.62264150943396224</v>
      </c>
      <c r="J15" s="313">
        <f t="shared" ref="J15" si="49">SUM(J5:J7)</f>
        <v>0</v>
      </c>
      <c r="K15" s="347">
        <f t="shared" ref="K15" si="50">J15/J$17</f>
        <v>0</v>
      </c>
      <c r="L15" s="103">
        <f t="shared" ref="L15" si="51">SUM(L5:L7)</f>
        <v>7</v>
      </c>
      <c r="M15" s="105">
        <f t="shared" ref="M15" si="52">L15/L$17</f>
        <v>0.31818181818181818</v>
      </c>
      <c r="N15" s="313">
        <f t="shared" ref="N15" si="53">SUM(N5:N7)</f>
        <v>6</v>
      </c>
      <c r="O15" s="347">
        <f t="shared" ref="O15" si="54">N15/N$17</f>
        <v>0.3</v>
      </c>
      <c r="P15" s="103">
        <f t="shared" ref="P15" si="55">SUM(P5:P7)</f>
        <v>4</v>
      </c>
      <c r="Q15" s="105">
        <f t="shared" ref="Q15" si="56">P15/P$17</f>
        <v>0.25</v>
      </c>
      <c r="R15" s="313">
        <f t="shared" ref="R15" si="57">SUM(R5:R7)</f>
        <v>4</v>
      </c>
      <c r="S15" s="347">
        <f t="shared" ref="S15" si="58">R15/R$17</f>
        <v>0.2</v>
      </c>
      <c r="T15" s="103">
        <f t="shared" ref="T15" si="59">SUM(T5:T7)</f>
        <v>1</v>
      </c>
      <c r="U15" s="105">
        <f t="shared" ref="U15" si="60">T15/T$17</f>
        <v>7.1428571428571425E-2</v>
      </c>
      <c r="V15" s="313">
        <f t="shared" ref="V15" si="61">SUM(V5:V7)</f>
        <v>0</v>
      </c>
      <c r="W15" s="347">
        <f t="shared" ref="W15" si="62">V15/V$17</f>
        <v>0</v>
      </c>
      <c r="X15" s="103">
        <f t="shared" ref="X15" si="63">SUM(X5:X7)</f>
        <v>0</v>
      </c>
      <c r="Y15" s="105">
        <v>0</v>
      </c>
      <c r="Z15" s="313">
        <f t="shared" ref="Z15" si="64">SUM(Z5:Z7)</f>
        <v>2</v>
      </c>
      <c r="AA15" s="105">
        <f t="shared" si="43"/>
        <v>0.18181818181818182</v>
      </c>
      <c r="AC15" s="390" t="s">
        <v>180</v>
      </c>
      <c r="AD15" s="386">
        <f>Z14</f>
        <v>8</v>
      </c>
      <c r="AE15" s="434">
        <f t="shared" si="11"/>
        <v>6.8965517241379309E-2</v>
      </c>
      <c r="AF15" s="381">
        <f>Z15</f>
        <v>2</v>
      </c>
      <c r="AG15" s="434">
        <f t="shared" si="11"/>
        <v>0.02</v>
      </c>
      <c r="AH15" s="381">
        <f>Z16</f>
        <v>1</v>
      </c>
      <c r="AI15" s="434">
        <f t="shared" ref="AI15" si="65">AH15/AH$16</f>
        <v>3.125E-2</v>
      </c>
    </row>
    <row r="16" spans="2:38" ht="26.25" thickBot="1" x14ac:dyDescent="0.3">
      <c r="C16" s="477" t="s">
        <v>129</v>
      </c>
      <c r="D16" s="103">
        <f>D8</f>
        <v>0</v>
      </c>
      <c r="E16" s="105">
        <f>D16/D$17</f>
        <v>0</v>
      </c>
      <c r="F16" s="313">
        <f t="shared" ref="F16" si="66">F8</f>
        <v>3</v>
      </c>
      <c r="G16" s="347">
        <f t="shared" ref="G16" si="67">F16/F$17</f>
        <v>0.16666666666666666</v>
      </c>
      <c r="H16" s="103">
        <f t="shared" ref="H16" si="68">H8</f>
        <v>22</v>
      </c>
      <c r="I16" s="105">
        <f t="shared" ref="I16" si="69">H16/H$17</f>
        <v>0.20754716981132076</v>
      </c>
      <c r="J16" s="313">
        <f t="shared" ref="J16" si="70">J8</f>
        <v>0</v>
      </c>
      <c r="K16" s="347">
        <f t="shared" ref="K16" si="71">J16/J$17</f>
        <v>0</v>
      </c>
      <c r="L16" s="103">
        <f t="shared" ref="L16" si="72">L8</f>
        <v>0</v>
      </c>
      <c r="M16" s="105">
        <f t="shared" ref="M16" si="73">L16/L$17</f>
        <v>0</v>
      </c>
      <c r="N16" s="313">
        <f t="shared" ref="N16" si="74">N8</f>
        <v>1</v>
      </c>
      <c r="O16" s="347">
        <f t="shared" ref="O16" si="75">N16/N$17</f>
        <v>0.05</v>
      </c>
      <c r="P16" s="103">
        <f t="shared" ref="P16" si="76">P8</f>
        <v>2</v>
      </c>
      <c r="Q16" s="105">
        <f t="shared" ref="Q16" si="77">P16/P$17</f>
        <v>0.125</v>
      </c>
      <c r="R16" s="313">
        <f t="shared" ref="R16" si="78">R8</f>
        <v>2</v>
      </c>
      <c r="S16" s="347">
        <f t="shared" ref="S16" si="79">R16/R$17</f>
        <v>0.1</v>
      </c>
      <c r="T16" s="103">
        <f t="shared" ref="T16" si="80">T8</f>
        <v>1</v>
      </c>
      <c r="U16" s="105">
        <f t="shared" ref="U16" si="81">T16/T$17</f>
        <v>7.1428571428571425E-2</v>
      </c>
      <c r="V16" s="313">
        <f t="shared" ref="V16" si="82">V8</f>
        <v>0</v>
      </c>
      <c r="W16" s="347">
        <f t="shared" ref="W16" si="83">V16/V$17</f>
        <v>0</v>
      </c>
      <c r="X16" s="103">
        <f t="shared" ref="X16" si="84">X8</f>
        <v>0</v>
      </c>
      <c r="Y16" s="105">
        <v>0</v>
      </c>
      <c r="Z16" s="313">
        <f t="shared" ref="Z16" si="85">Z8</f>
        <v>1</v>
      </c>
      <c r="AA16" s="105">
        <f t="shared" si="43"/>
        <v>9.0909090909090912E-2</v>
      </c>
      <c r="AC16" s="437" t="s">
        <v>118</v>
      </c>
      <c r="AD16" s="438">
        <f t="shared" ref="AD16:AI16" si="86">SUM(AD4:AD15)</f>
        <v>116</v>
      </c>
      <c r="AE16" s="453">
        <f t="shared" si="86"/>
        <v>1.0000000000000002</v>
      </c>
      <c r="AF16" s="439">
        <f t="shared" si="86"/>
        <v>100</v>
      </c>
      <c r="AG16" s="453">
        <f t="shared" si="86"/>
        <v>1.0000000000000002</v>
      </c>
      <c r="AH16" s="439">
        <f t="shared" si="86"/>
        <v>32</v>
      </c>
      <c r="AI16" s="453">
        <f t="shared" si="86"/>
        <v>1</v>
      </c>
    </row>
    <row r="17" spans="3:27" ht="15.75" thickBot="1" x14ac:dyDescent="0.3">
      <c r="C17" s="456" t="s">
        <v>118</v>
      </c>
      <c r="D17" s="424">
        <f>SUM(D14:D16)</f>
        <v>11</v>
      </c>
      <c r="E17" s="464">
        <f>SUM(E14:E16)</f>
        <v>1</v>
      </c>
      <c r="F17" s="465">
        <f t="shared" ref="F17:AA17" si="87">SUM(F14:F16)</f>
        <v>18</v>
      </c>
      <c r="G17" s="466">
        <f t="shared" si="87"/>
        <v>1</v>
      </c>
      <c r="H17" s="424">
        <f t="shared" si="87"/>
        <v>106</v>
      </c>
      <c r="I17" s="464">
        <f t="shared" si="87"/>
        <v>1</v>
      </c>
      <c r="J17" s="465">
        <f t="shared" si="87"/>
        <v>4</v>
      </c>
      <c r="K17" s="466">
        <f t="shared" si="87"/>
        <v>1</v>
      </c>
      <c r="L17" s="424">
        <f t="shared" si="87"/>
        <v>22</v>
      </c>
      <c r="M17" s="464">
        <f t="shared" si="87"/>
        <v>1</v>
      </c>
      <c r="N17" s="465">
        <f t="shared" si="87"/>
        <v>20</v>
      </c>
      <c r="O17" s="466">
        <f t="shared" si="87"/>
        <v>1</v>
      </c>
      <c r="P17" s="424">
        <f t="shared" si="87"/>
        <v>16</v>
      </c>
      <c r="Q17" s="464">
        <f t="shared" si="87"/>
        <v>1</v>
      </c>
      <c r="R17" s="465">
        <f t="shared" si="87"/>
        <v>20</v>
      </c>
      <c r="S17" s="466">
        <f t="shared" si="87"/>
        <v>0.99999999999999989</v>
      </c>
      <c r="T17" s="424">
        <f t="shared" si="87"/>
        <v>14</v>
      </c>
      <c r="U17" s="464">
        <f t="shared" si="87"/>
        <v>0.99999999999999989</v>
      </c>
      <c r="V17" s="465">
        <f t="shared" si="87"/>
        <v>6</v>
      </c>
      <c r="W17" s="466">
        <f t="shared" si="87"/>
        <v>1</v>
      </c>
      <c r="X17" s="424">
        <f t="shared" si="87"/>
        <v>0</v>
      </c>
      <c r="Y17" s="464">
        <f t="shared" si="87"/>
        <v>0</v>
      </c>
      <c r="Z17" s="465">
        <f t="shared" si="87"/>
        <v>11</v>
      </c>
      <c r="AA17" s="464">
        <f t="shared" si="87"/>
        <v>1</v>
      </c>
    </row>
    <row r="18" spans="3:27" x14ac:dyDescent="0.25">
      <c r="C18" s="475"/>
    </row>
    <row r="19" spans="3:27" ht="15.75" thickBot="1" x14ac:dyDescent="0.3">
      <c r="D19" t="s">
        <v>109</v>
      </c>
      <c r="E19" t="s">
        <v>110</v>
      </c>
      <c r="F19" t="s">
        <v>111</v>
      </c>
      <c r="G19" t="s">
        <v>112</v>
      </c>
      <c r="H19" t="s">
        <v>113</v>
      </c>
      <c r="I19" t="s">
        <v>114</v>
      </c>
      <c r="J19" t="s">
        <v>176</v>
      </c>
      <c r="K19" t="s">
        <v>177</v>
      </c>
      <c r="L19" t="s">
        <v>178</v>
      </c>
      <c r="M19" t="s">
        <v>179</v>
      </c>
      <c r="N19" t="s">
        <v>194</v>
      </c>
      <c r="O19" t="s">
        <v>180</v>
      </c>
    </row>
    <row r="20" spans="3:27" x14ac:dyDescent="0.25">
      <c r="C20" s="478" t="s">
        <v>61</v>
      </c>
      <c r="D20" s="301">
        <f>E14</f>
        <v>0.54545454545454541</v>
      </c>
      <c r="E20" s="301">
        <f>G14</f>
        <v>0.55555555555555558</v>
      </c>
      <c r="F20" s="301">
        <f>I14</f>
        <v>0.16981132075471697</v>
      </c>
      <c r="G20" s="301">
        <f>K14</f>
        <v>1</v>
      </c>
      <c r="H20" s="301">
        <f>M14</f>
        <v>0.68181818181818177</v>
      </c>
      <c r="I20" s="301">
        <f>O14</f>
        <v>0.65</v>
      </c>
      <c r="J20" s="301">
        <f>Q14</f>
        <v>0.625</v>
      </c>
      <c r="K20" s="301">
        <f>S14</f>
        <v>0.7</v>
      </c>
      <c r="L20" s="301">
        <f>U14</f>
        <v>0.8571428571428571</v>
      </c>
      <c r="M20" s="301">
        <f>W14</f>
        <v>1</v>
      </c>
      <c r="N20" s="301">
        <f>Y14</f>
        <v>0</v>
      </c>
      <c r="O20" s="301">
        <f>AA14</f>
        <v>0.72727272727272729</v>
      </c>
    </row>
    <row r="21" spans="3:27" x14ac:dyDescent="0.25">
      <c r="C21" s="476" t="s">
        <v>92</v>
      </c>
      <c r="D21" s="301">
        <f t="shared" ref="D21:D22" si="88">E15</f>
        <v>0.45454545454545453</v>
      </c>
      <c r="E21" s="301">
        <f t="shared" ref="E21:E22" si="89">G15</f>
        <v>0.27777777777777779</v>
      </c>
      <c r="F21" s="301">
        <f t="shared" ref="F21:F22" si="90">I15</f>
        <v>0.62264150943396224</v>
      </c>
      <c r="G21" s="301">
        <f t="shared" ref="G21:G22" si="91">K15</f>
        <v>0</v>
      </c>
      <c r="H21" s="301">
        <f t="shared" ref="H21:H22" si="92">M15</f>
        <v>0.31818181818181818</v>
      </c>
      <c r="I21" s="301">
        <f t="shared" ref="I21:I22" si="93">O15</f>
        <v>0.3</v>
      </c>
      <c r="J21" s="301">
        <f t="shared" ref="J21:J22" si="94">Q15</f>
        <v>0.25</v>
      </c>
      <c r="K21" s="301">
        <f t="shared" ref="K21:K22" si="95">S15</f>
        <v>0.2</v>
      </c>
      <c r="L21" s="301">
        <f t="shared" ref="L21:L22" si="96">U15</f>
        <v>7.1428571428571425E-2</v>
      </c>
      <c r="M21" s="301">
        <f t="shared" ref="M21:M22" si="97">W15</f>
        <v>0</v>
      </c>
      <c r="N21" s="301">
        <f t="shared" ref="N21:N22" si="98">Y15</f>
        <v>0</v>
      </c>
      <c r="O21" s="301">
        <f t="shared" ref="O21:O22" si="99">AA15</f>
        <v>0.18181818181818182</v>
      </c>
    </row>
    <row r="22" spans="3:27" ht="26.25" thickBot="1" x14ac:dyDescent="0.3">
      <c r="C22" s="477" t="s">
        <v>129</v>
      </c>
      <c r="D22" s="301">
        <f t="shared" si="88"/>
        <v>0</v>
      </c>
      <c r="E22" s="301">
        <f t="shared" si="89"/>
        <v>0.16666666666666666</v>
      </c>
      <c r="F22" s="301">
        <f t="shared" si="90"/>
        <v>0.20754716981132076</v>
      </c>
      <c r="G22" s="301">
        <f t="shared" si="91"/>
        <v>0</v>
      </c>
      <c r="H22" s="301">
        <f t="shared" si="92"/>
        <v>0</v>
      </c>
      <c r="I22" s="301">
        <f t="shared" si="93"/>
        <v>0.05</v>
      </c>
      <c r="J22" s="301">
        <f t="shared" si="94"/>
        <v>0.125</v>
      </c>
      <c r="K22" s="301">
        <f t="shared" si="95"/>
        <v>0.1</v>
      </c>
      <c r="L22" s="301">
        <f t="shared" si="96"/>
        <v>7.1428571428571425E-2</v>
      </c>
      <c r="M22" s="301">
        <f t="shared" si="97"/>
        <v>0</v>
      </c>
      <c r="N22" s="301">
        <f t="shared" si="98"/>
        <v>0</v>
      </c>
      <c r="O22" s="301">
        <f t="shared" si="99"/>
        <v>9.0909090909090912E-2</v>
      </c>
    </row>
  </sheetData>
  <mergeCells count="36">
    <mergeCell ref="V2:W2"/>
    <mergeCell ref="X2:Y2"/>
    <mergeCell ref="Z2:AA2"/>
    <mergeCell ref="L2:M2"/>
    <mergeCell ref="N2:O2"/>
    <mergeCell ref="P2:Q2"/>
    <mergeCell ref="R2:S2"/>
    <mergeCell ref="T2:U2"/>
    <mergeCell ref="B9:C9"/>
    <mergeCell ref="B5:B7"/>
    <mergeCell ref="D11:AA11"/>
    <mergeCell ref="B1:C3"/>
    <mergeCell ref="X12:Y12"/>
    <mergeCell ref="Z12:AA12"/>
    <mergeCell ref="B8:C8"/>
    <mergeCell ref="N12:O12"/>
    <mergeCell ref="P12:Q12"/>
    <mergeCell ref="R12:S12"/>
    <mergeCell ref="T12:U12"/>
    <mergeCell ref="D1:AA1"/>
    <mergeCell ref="D2:E2"/>
    <mergeCell ref="F2:G2"/>
    <mergeCell ref="H2:I2"/>
    <mergeCell ref="J2:K2"/>
    <mergeCell ref="AC1:AC3"/>
    <mergeCell ref="AD1:AI1"/>
    <mergeCell ref="AD2:AE2"/>
    <mergeCell ref="AF2:AG2"/>
    <mergeCell ref="AH2:AI2"/>
    <mergeCell ref="V12:W12"/>
    <mergeCell ref="D12:E12"/>
    <mergeCell ref="F12:G12"/>
    <mergeCell ref="H12:I12"/>
    <mergeCell ref="C11:C13"/>
    <mergeCell ref="J12:K12"/>
    <mergeCell ref="L12:M12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B2:T19"/>
  <sheetViews>
    <sheetView topLeftCell="A24" workbookViewId="0">
      <selection activeCell="L21" sqref="L21"/>
    </sheetView>
  </sheetViews>
  <sheetFormatPr defaultRowHeight="15" x14ac:dyDescent="0.25"/>
  <cols>
    <col min="3" max="3" width="11.42578125" customWidth="1"/>
    <col min="4" max="4" width="6.42578125" customWidth="1"/>
    <col min="5" max="5" width="6.85546875" customWidth="1"/>
    <col min="6" max="6" width="6.42578125" customWidth="1"/>
    <col min="7" max="7" width="6.85546875" customWidth="1"/>
    <col min="8" max="8" width="7.42578125" customWidth="1"/>
    <col min="9" max="9" width="6.42578125" customWidth="1"/>
    <col min="10" max="11" width="7.5703125" customWidth="1"/>
    <col min="12" max="12" width="11" customWidth="1"/>
    <col min="13" max="13" width="9.85546875" customWidth="1"/>
    <col min="20" max="20" width="12" customWidth="1"/>
  </cols>
  <sheetData>
    <row r="2" spans="2:20" ht="15.75" thickBot="1" x14ac:dyDescent="0.3"/>
    <row r="3" spans="2:20" ht="15" customHeight="1" thickBot="1" x14ac:dyDescent="0.3">
      <c r="B3" s="1101" t="s">
        <v>308</v>
      </c>
      <c r="C3" s="1102"/>
      <c r="D3" s="1102"/>
      <c r="E3" s="1102"/>
      <c r="F3" s="1102"/>
      <c r="G3" s="1102"/>
      <c r="H3" s="1102"/>
      <c r="I3" s="1102"/>
      <c r="J3" s="1102"/>
      <c r="K3" s="1102"/>
      <c r="L3" s="1102"/>
      <c r="M3" s="1103"/>
    </row>
    <row r="4" spans="2:20" ht="13.5" customHeight="1" thickBot="1" x14ac:dyDescent="0.3">
      <c r="B4" s="1119" t="s">
        <v>108</v>
      </c>
      <c r="C4" s="1116" t="s">
        <v>302</v>
      </c>
      <c r="D4" s="1111" t="s">
        <v>303</v>
      </c>
      <c r="E4" s="1113"/>
      <c r="F4" s="1111" t="s">
        <v>304</v>
      </c>
      <c r="G4" s="1112"/>
      <c r="H4" s="1112"/>
      <c r="I4" s="1112"/>
      <c r="J4" s="1112"/>
      <c r="K4" s="1113"/>
      <c r="L4" s="1104" t="s">
        <v>307</v>
      </c>
      <c r="M4" s="1105"/>
    </row>
    <row r="5" spans="2:20" ht="30" customHeight="1" thickBot="1" x14ac:dyDescent="0.3">
      <c r="B5" s="1120"/>
      <c r="C5" s="1117"/>
      <c r="D5" s="1114" t="s">
        <v>305</v>
      </c>
      <c r="E5" s="1115"/>
      <c r="F5" s="1108" t="s">
        <v>266</v>
      </c>
      <c r="G5" s="1109"/>
      <c r="H5" s="1109" t="s">
        <v>306</v>
      </c>
      <c r="I5" s="1109"/>
      <c r="J5" s="1109" t="s">
        <v>268</v>
      </c>
      <c r="K5" s="1110"/>
      <c r="L5" s="1106"/>
      <c r="M5" s="1107"/>
      <c r="P5" s="675" t="s">
        <v>305</v>
      </c>
      <c r="Q5" t="str">
        <f>F5</f>
        <v xml:space="preserve"> Lexical</v>
      </c>
      <c r="R5" t="str">
        <f>H5</f>
        <v xml:space="preserve"> Gramatical</v>
      </c>
      <c r="S5" s="301" t="str">
        <f>J5</f>
        <v xml:space="preserve"> Pontuação</v>
      </c>
      <c r="T5" s="674" t="str">
        <f>L4</f>
        <v>Ortografia/acentuação/sinais auxiliares de escrita</v>
      </c>
    </row>
    <row r="6" spans="2:20" ht="15.75" thickBot="1" x14ac:dyDescent="0.3">
      <c r="B6" s="1121"/>
      <c r="C6" s="1118"/>
      <c r="D6" s="670" t="s">
        <v>117</v>
      </c>
      <c r="E6" s="671" t="s">
        <v>115</v>
      </c>
      <c r="F6" s="670" t="s">
        <v>117</v>
      </c>
      <c r="G6" s="672" t="s">
        <v>115</v>
      </c>
      <c r="H6" s="672" t="s">
        <v>117</v>
      </c>
      <c r="I6" s="672" t="s">
        <v>115</v>
      </c>
      <c r="J6" s="672" t="s">
        <v>117</v>
      </c>
      <c r="K6" s="671" t="s">
        <v>115</v>
      </c>
      <c r="L6" s="673" t="s">
        <v>117</v>
      </c>
      <c r="M6" s="671" t="s">
        <v>115</v>
      </c>
      <c r="O6" s="398" t="s">
        <v>109</v>
      </c>
      <c r="P6" s="301">
        <f>E7</f>
        <v>0.20689655172413793</v>
      </c>
      <c r="Q6" s="301">
        <f>G7</f>
        <v>6.8965517241379309E-2</v>
      </c>
      <c r="R6" s="301">
        <f>I7</f>
        <v>6.8965517241379309E-2</v>
      </c>
      <c r="S6" s="301">
        <f>K7</f>
        <v>3.4482758620689655E-2</v>
      </c>
      <c r="T6" s="301">
        <f>M7</f>
        <v>0</v>
      </c>
    </row>
    <row r="7" spans="2:20" x14ac:dyDescent="0.25">
      <c r="B7" s="667" t="s">
        <v>109</v>
      </c>
      <c r="C7" s="668">
        <f>'MANUAL A'!AH4</f>
        <v>29</v>
      </c>
      <c r="D7" s="664">
        <f>'MANUAL A'!AH51</f>
        <v>6</v>
      </c>
      <c r="E7" s="663">
        <f>D7/C7</f>
        <v>0.20689655172413793</v>
      </c>
      <c r="F7" s="664">
        <f>'MANUAL A'!AH52</f>
        <v>2</v>
      </c>
      <c r="G7" s="661">
        <f>F7/C7</f>
        <v>6.8965517241379309E-2</v>
      </c>
      <c r="H7" s="662">
        <f>'MANUAL A'!AH53</f>
        <v>2</v>
      </c>
      <c r="I7" s="661">
        <f>H7/C7</f>
        <v>6.8965517241379309E-2</v>
      </c>
      <c r="J7" s="662">
        <f>'MANUAL A'!AH54</f>
        <v>1</v>
      </c>
      <c r="K7" s="663">
        <f>J7/C7</f>
        <v>3.4482758620689655E-2</v>
      </c>
      <c r="L7" s="660">
        <f>'MANUAL A'!AH55</f>
        <v>0</v>
      </c>
      <c r="M7" s="663">
        <f>L7/C7</f>
        <v>0</v>
      </c>
      <c r="O7" s="398" t="s">
        <v>110</v>
      </c>
      <c r="P7" s="301">
        <f t="shared" ref="P7:P17" si="0">E8</f>
        <v>0.4</v>
      </c>
      <c r="Q7" s="301">
        <f t="shared" ref="Q7:Q17" si="1">G8</f>
        <v>0</v>
      </c>
      <c r="R7" s="301">
        <f t="shared" ref="R7:R17" si="2">I8</f>
        <v>0.16</v>
      </c>
      <c r="S7" s="301">
        <f t="shared" ref="S7:S17" si="3">K8</f>
        <v>0.04</v>
      </c>
      <c r="T7" s="301">
        <f t="shared" ref="T7:T17" si="4">M8</f>
        <v>0.12</v>
      </c>
    </row>
    <row r="8" spans="2:20" x14ac:dyDescent="0.25">
      <c r="B8" s="656" t="s">
        <v>110</v>
      </c>
      <c r="C8" s="658">
        <f>'MANUAL B'!AD4</f>
        <v>25</v>
      </c>
      <c r="D8" s="665">
        <f>'MANUAL B'!AD51</f>
        <v>10</v>
      </c>
      <c r="E8" s="650">
        <f t="shared" ref="E8:E18" si="5">$D8/C8</f>
        <v>0.4</v>
      </c>
      <c r="F8" s="665">
        <f>'MANUAL B'!AD52</f>
        <v>0</v>
      </c>
      <c r="G8" s="649">
        <f t="shared" ref="G8:G18" si="6">F8/C8</f>
        <v>0</v>
      </c>
      <c r="H8" s="624">
        <f>'MANUAL B'!AD53</f>
        <v>4</v>
      </c>
      <c r="I8" s="649">
        <f t="shared" ref="I8:I18" si="7">H8/C8</f>
        <v>0.16</v>
      </c>
      <c r="J8" s="624">
        <f>'MANUAL B'!AD54</f>
        <v>1</v>
      </c>
      <c r="K8" s="650">
        <f t="shared" ref="K8:K18" si="8">J8/C8</f>
        <v>0.04</v>
      </c>
      <c r="L8" s="654">
        <f>'MANUAL B'!AD55</f>
        <v>3</v>
      </c>
      <c r="M8" s="650">
        <f t="shared" ref="M8:M18" si="9">L8/C8</f>
        <v>0.12</v>
      </c>
      <c r="O8" s="398" t="s">
        <v>111</v>
      </c>
      <c r="P8" s="301">
        <f t="shared" si="0"/>
        <v>0.69230769230769229</v>
      </c>
      <c r="Q8" s="301">
        <f t="shared" si="1"/>
        <v>0.84615384615384615</v>
      </c>
      <c r="R8" s="301">
        <f t="shared" si="2"/>
        <v>0.84615384615384615</v>
      </c>
      <c r="S8" s="301">
        <f t="shared" si="3"/>
        <v>0.84615384615384615</v>
      </c>
      <c r="T8" s="301">
        <f t="shared" si="4"/>
        <v>0.84615384615384615</v>
      </c>
    </row>
    <row r="9" spans="2:20" x14ac:dyDescent="0.25">
      <c r="B9" s="656" t="s">
        <v>111</v>
      </c>
      <c r="C9" s="658">
        <f>'MANUAL C'!AH4</f>
        <v>26</v>
      </c>
      <c r="D9" s="665">
        <f>'MANUAL C'!AH51</f>
        <v>18</v>
      </c>
      <c r="E9" s="650">
        <f t="shared" si="5"/>
        <v>0.69230769230769229</v>
      </c>
      <c r="F9" s="665">
        <f>'MANUAL C'!AH52</f>
        <v>22</v>
      </c>
      <c r="G9" s="649">
        <f t="shared" si="6"/>
        <v>0.84615384615384615</v>
      </c>
      <c r="H9" s="624">
        <f>'MANUAL C'!AH53</f>
        <v>22</v>
      </c>
      <c r="I9" s="649">
        <f t="shared" si="7"/>
        <v>0.84615384615384615</v>
      </c>
      <c r="J9" s="624">
        <f>'MANUAL C'!AH54</f>
        <v>22</v>
      </c>
      <c r="K9" s="650">
        <f t="shared" si="8"/>
        <v>0.84615384615384615</v>
      </c>
      <c r="L9" s="654">
        <f>'MANUAL C'!AH55</f>
        <v>22</v>
      </c>
      <c r="M9" s="650">
        <f t="shared" si="9"/>
        <v>0.84615384615384615</v>
      </c>
      <c r="O9" s="398" t="s">
        <v>112</v>
      </c>
      <c r="P9" s="301">
        <f t="shared" si="0"/>
        <v>0.12903225806451613</v>
      </c>
      <c r="Q9" s="301">
        <f t="shared" si="1"/>
        <v>0</v>
      </c>
      <c r="R9" s="301">
        <f t="shared" si="2"/>
        <v>0</v>
      </c>
      <c r="S9" s="301">
        <f t="shared" si="3"/>
        <v>0</v>
      </c>
      <c r="T9" s="301">
        <f t="shared" si="4"/>
        <v>0</v>
      </c>
    </row>
    <row r="10" spans="2:20" x14ac:dyDescent="0.25">
      <c r="B10" s="656" t="s">
        <v>112</v>
      </c>
      <c r="C10" s="658">
        <f>'MANUAL D'!AJ4</f>
        <v>31</v>
      </c>
      <c r="D10" s="665">
        <f>'MANUAL D'!AJ51</f>
        <v>4</v>
      </c>
      <c r="E10" s="650">
        <f t="shared" si="5"/>
        <v>0.12903225806451613</v>
      </c>
      <c r="F10" s="665">
        <f>'MANUAL D'!AJ52</f>
        <v>0</v>
      </c>
      <c r="G10" s="649">
        <f t="shared" si="6"/>
        <v>0</v>
      </c>
      <c r="H10" s="624">
        <f>'MANUAL D'!AJ53</f>
        <v>0</v>
      </c>
      <c r="I10" s="649">
        <f t="shared" si="7"/>
        <v>0</v>
      </c>
      <c r="J10" s="624">
        <f>'MANUAL D'!AJ54</f>
        <v>0</v>
      </c>
      <c r="K10" s="650">
        <f t="shared" si="8"/>
        <v>0</v>
      </c>
      <c r="L10" s="654">
        <f>'MANUAL D'!AJ55</f>
        <v>0</v>
      </c>
      <c r="M10" s="650">
        <f t="shared" si="9"/>
        <v>0</v>
      </c>
      <c r="O10" s="398" t="s">
        <v>113</v>
      </c>
      <c r="P10" s="301">
        <f t="shared" si="0"/>
        <v>0.625</v>
      </c>
      <c r="Q10" s="301">
        <f t="shared" si="1"/>
        <v>8.3333333333333329E-2</v>
      </c>
      <c r="R10" s="301">
        <f t="shared" si="2"/>
        <v>0.16666666666666666</v>
      </c>
      <c r="S10" s="301">
        <f t="shared" si="3"/>
        <v>4.1666666666666664E-2</v>
      </c>
      <c r="T10" s="301">
        <f t="shared" si="4"/>
        <v>0</v>
      </c>
    </row>
    <row r="11" spans="2:20" x14ac:dyDescent="0.25">
      <c r="B11" s="656" t="s">
        <v>113</v>
      </c>
      <c r="C11" s="658">
        <f>'MANUAL E'!AH4</f>
        <v>24</v>
      </c>
      <c r="D11" s="665">
        <f>'MANUAL E'!AH51</f>
        <v>15</v>
      </c>
      <c r="E11" s="650">
        <f t="shared" si="5"/>
        <v>0.625</v>
      </c>
      <c r="F11" s="665">
        <f>'MANUAL E'!AH52</f>
        <v>2</v>
      </c>
      <c r="G11" s="649">
        <f t="shared" si="6"/>
        <v>8.3333333333333329E-2</v>
      </c>
      <c r="H11" s="624">
        <f>'MANUAL E'!AH53</f>
        <v>4</v>
      </c>
      <c r="I11" s="649">
        <f t="shared" si="7"/>
        <v>0.16666666666666666</v>
      </c>
      <c r="J11" s="624">
        <f>'MANUAL E'!AH54</f>
        <v>1</v>
      </c>
      <c r="K11" s="650">
        <f t="shared" si="8"/>
        <v>4.1666666666666664E-2</v>
      </c>
      <c r="L11" s="654">
        <f>'MANUAL E'!AH55</f>
        <v>0</v>
      </c>
      <c r="M11" s="650">
        <f t="shared" si="9"/>
        <v>0</v>
      </c>
      <c r="O11" s="398" t="s">
        <v>114</v>
      </c>
      <c r="P11" s="301">
        <f t="shared" si="0"/>
        <v>0.43333333333333335</v>
      </c>
      <c r="Q11" s="301">
        <f t="shared" si="1"/>
        <v>0.13333333333333333</v>
      </c>
      <c r="R11" s="301">
        <f t="shared" si="2"/>
        <v>3.3333333333333333E-2</v>
      </c>
      <c r="S11" s="301">
        <f t="shared" si="3"/>
        <v>3.3333333333333333E-2</v>
      </c>
      <c r="T11" s="301">
        <f t="shared" si="4"/>
        <v>3.3333333333333333E-2</v>
      </c>
    </row>
    <row r="12" spans="2:20" x14ac:dyDescent="0.25">
      <c r="B12" s="656" t="s">
        <v>114</v>
      </c>
      <c r="C12" s="658">
        <f>'MANUAL F'!AI4</f>
        <v>30</v>
      </c>
      <c r="D12" s="665">
        <f>'MANUAL F'!AI51</f>
        <v>13</v>
      </c>
      <c r="E12" s="650">
        <f t="shared" si="5"/>
        <v>0.43333333333333335</v>
      </c>
      <c r="F12" s="665">
        <f>'MANUAL F'!AI52</f>
        <v>4</v>
      </c>
      <c r="G12" s="649">
        <f t="shared" si="6"/>
        <v>0.13333333333333333</v>
      </c>
      <c r="H12" s="624">
        <f>'MANUAL F'!AI53</f>
        <v>1</v>
      </c>
      <c r="I12" s="649">
        <f t="shared" si="7"/>
        <v>3.3333333333333333E-2</v>
      </c>
      <c r="J12" s="624">
        <f>'MANUAL F'!AI54</f>
        <v>1</v>
      </c>
      <c r="K12" s="650">
        <f t="shared" si="8"/>
        <v>3.3333333333333333E-2</v>
      </c>
      <c r="L12" s="654">
        <f>'MANUAL F'!AI55</f>
        <v>1</v>
      </c>
      <c r="M12" s="650">
        <f t="shared" si="9"/>
        <v>3.3333333333333333E-2</v>
      </c>
      <c r="O12" s="398" t="s">
        <v>176</v>
      </c>
      <c r="P12" s="301">
        <f t="shared" si="0"/>
        <v>0.3125</v>
      </c>
      <c r="Q12" s="301">
        <f t="shared" si="1"/>
        <v>3.125E-2</v>
      </c>
      <c r="R12" s="301">
        <f t="shared" si="2"/>
        <v>3.125E-2</v>
      </c>
      <c r="S12" s="301">
        <f t="shared" si="3"/>
        <v>6.25E-2</v>
      </c>
      <c r="T12" s="301">
        <f t="shared" si="4"/>
        <v>6.25E-2</v>
      </c>
    </row>
    <row r="13" spans="2:20" x14ac:dyDescent="0.25">
      <c r="B13" s="656" t="s">
        <v>176</v>
      </c>
      <c r="C13" s="658">
        <f>'Manual G'!AK4</f>
        <v>32</v>
      </c>
      <c r="D13" s="665">
        <f>'Manual G'!AK51</f>
        <v>10</v>
      </c>
      <c r="E13" s="650">
        <f t="shared" si="5"/>
        <v>0.3125</v>
      </c>
      <c r="F13" s="665">
        <f>'Manual G'!AK52</f>
        <v>1</v>
      </c>
      <c r="G13" s="649">
        <f t="shared" si="6"/>
        <v>3.125E-2</v>
      </c>
      <c r="H13" s="624">
        <f>'Manual G'!AK53</f>
        <v>1</v>
      </c>
      <c r="I13" s="649">
        <f t="shared" si="7"/>
        <v>3.125E-2</v>
      </c>
      <c r="J13" s="624">
        <f>'Manual G'!AK54</f>
        <v>2</v>
      </c>
      <c r="K13" s="650">
        <f t="shared" si="8"/>
        <v>6.25E-2</v>
      </c>
      <c r="L13" s="654">
        <f>'Manual G'!AK55</f>
        <v>2</v>
      </c>
      <c r="M13" s="650">
        <f t="shared" si="9"/>
        <v>6.25E-2</v>
      </c>
      <c r="O13" s="398" t="s">
        <v>177</v>
      </c>
      <c r="P13" s="301">
        <f t="shared" si="0"/>
        <v>0.60869565217391308</v>
      </c>
      <c r="Q13" s="301">
        <f t="shared" si="1"/>
        <v>4.3478260869565216E-2</v>
      </c>
      <c r="R13" s="301">
        <f t="shared" si="2"/>
        <v>8.6956521739130432E-2</v>
      </c>
      <c r="S13" s="301">
        <f t="shared" si="3"/>
        <v>4.3478260869565216E-2</v>
      </c>
      <c r="T13" s="301">
        <f t="shared" si="4"/>
        <v>8.6956521739130432E-2</v>
      </c>
    </row>
    <row r="14" spans="2:20" x14ac:dyDescent="0.25">
      <c r="B14" s="656" t="s">
        <v>177</v>
      </c>
      <c r="C14" s="658">
        <f>'Manual H'!AG4</f>
        <v>23</v>
      </c>
      <c r="D14" s="665">
        <f>'Manual H'!AG51</f>
        <v>14</v>
      </c>
      <c r="E14" s="650">
        <f t="shared" si="5"/>
        <v>0.60869565217391308</v>
      </c>
      <c r="F14" s="665">
        <f>'Manual H'!AG52</f>
        <v>1</v>
      </c>
      <c r="G14" s="649">
        <f t="shared" si="6"/>
        <v>4.3478260869565216E-2</v>
      </c>
      <c r="H14" s="624">
        <f>'Manual H'!AG53</f>
        <v>2</v>
      </c>
      <c r="I14" s="649">
        <f t="shared" si="7"/>
        <v>8.6956521739130432E-2</v>
      </c>
      <c r="J14" s="624">
        <f>'Manual H'!AG54</f>
        <v>1</v>
      </c>
      <c r="K14" s="650">
        <f t="shared" si="8"/>
        <v>4.3478260869565216E-2</v>
      </c>
      <c r="L14" s="654">
        <f>'Manual H'!AG55</f>
        <v>2</v>
      </c>
      <c r="M14" s="650">
        <f t="shared" si="9"/>
        <v>8.6956521739130432E-2</v>
      </c>
      <c r="O14" s="398" t="s">
        <v>178</v>
      </c>
      <c r="P14" s="301">
        <f t="shared" si="0"/>
        <v>0.52173913043478259</v>
      </c>
      <c r="Q14" s="301">
        <f t="shared" si="1"/>
        <v>4.3478260869565216E-2</v>
      </c>
      <c r="R14" s="301">
        <f t="shared" si="2"/>
        <v>0</v>
      </c>
      <c r="S14" s="301">
        <f t="shared" si="3"/>
        <v>0</v>
      </c>
      <c r="T14" s="301">
        <f t="shared" si="4"/>
        <v>4.3478260869565216E-2</v>
      </c>
    </row>
    <row r="15" spans="2:20" x14ac:dyDescent="0.25">
      <c r="B15" s="656" t="s">
        <v>178</v>
      </c>
      <c r="C15" s="658">
        <f>'Manual I'!AI4</f>
        <v>23</v>
      </c>
      <c r="D15" s="665">
        <f>'Manual I'!AI51</f>
        <v>12</v>
      </c>
      <c r="E15" s="650">
        <f t="shared" si="5"/>
        <v>0.52173913043478259</v>
      </c>
      <c r="F15" s="665">
        <f>'Manual I'!AI52</f>
        <v>1</v>
      </c>
      <c r="G15" s="649">
        <f t="shared" si="6"/>
        <v>4.3478260869565216E-2</v>
      </c>
      <c r="H15" s="624">
        <f>'Manual I'!AI53</f>
        <v>0</v>
      </c>
      <c r="I15" s="649">
        <f t="shared" si="7"/>
        <v>0</v>
      </c>
      <c r="J15" s="624">
        <f>'Manual I'!AI54</f>
        <v>0</v>
      </c>
      <c r="K15" s="650">
        <f t="shared" si="8"/>
        <v>0</v>
      </c>
      <c r="L15" s="654">
        <f>'Manual I'!AI55</f>
        <v>1</v>
      </c>
      <c r="M15" s="650">
        <f t="shared" si="9"/>
        <v>4.3478260869565216E-2</v>
      </c>
      <c r="O15" s="4" t="s">
        <v>179</v>
      </c>
      <c r="P15" s="301">
        <f t="shared" si="0"/>
        <v>0.12244897959183673</v>
      </c>
      <c r="Q15" s="301">
        <f t="shared" si="1"/>
        <v>0</v>
      </c>
      <c r="R15" s="301">
        <f t="shared" si="2"/>
        <v>0</v>
      </c>
      <c r="S15" s="301">
        <f t="shared" si="3"/>
        <v>0</v>
      </c>
      <c r="T15" s="301">
        <f t="shared" si="4"/>
        <v>0</v>
      </c>
    </row>
    <row r="16" spans="2:20" x14ac:dyDescent="0.25">
      <c r="B16" s="656" t="s">
        <v>179</v>
      </c>
      <c r="C16" s="658">
        <f>'Manual J'!BB4</f>
        <v>49</v>
      </c>
      <c r="D16" s="665">
        <f>'Manual J'!BB51</f>
        <v>6</v>
      </c>
      <c r="E16" s="650">
        <f t="shared" si="5"/>
        <v>0.12244897959183673</v>
      </c>
      <c r="F16" s="665">
        <f>'Manual J'!BB52</f>
        <v>0</v>
      </c>
      <c r="G16" s="649">
        <f t="shared" si="6"/>
        <v>0</v>
      </c>
      <c r="H16" s="624">
        <f>'Manual J'!BB53</f>
        <v>0</v>
      </c>
      <c r="I16" s="649">
        <f t="shared" si="7"/>
        <v>0</v>
      </c>
      <c r="J16" s="624">
        <f>'Manual J'!BB54</f>
        <v>0</v>
      </c>
      <c r="K16" s="650">
        <f t="shared" si="8"/>
        <v>0</v>
      </c>
      <c r="L16" s="654">
        <f>'Manual J'!BB55</f>
        <v>0</v>
      </c>
      <c r="M16" s="650">
        <f t="shared" si="9"/>
        <v>0</v>
      </c>
      <c r="O16" s="4" t="s">
        <v>194</v>
      </c>
      <c r="P16" s="301">
        <f t="shared" si="0"/>
        <v>0</v>
      </c>
      <c r="Q16" s="301">
        <f t="shared" si="1"/>
        <v>0</v>
      </c>
      <c r="R16" s="301">
        <f t="shared" si="2"/>
        <v>0</v>
      </c>
      <c r="S16" s="301">
        <f t="shared" si="3"/>
        <v>0</v>
      </c>
      <c r="T16" s="301">
        <f t="shared" si="4"/>
        <v>0</v>
      </c>
    </row>
    <row r="17" spans="2:20" x14ac:dyDescent="0.25">
      <c r="B17" s="656" t="s">
        <v>194</v>
      </c>
      <c r="C17" s="658">
        <f>'Manual K'!AG4</f>
        <v>28</v>
      </c>
      <c r="D17" s="665">
        <f>'Manual K'!AG51</f>
        <v>0</v>
      </c>
      <c r="E17" s="650">
        <f t="shared" si="5"/>
        <v>0</v>
      </c>
      <c r="F17" s="665">
        <f>'Manual K'!AG52</f>
        <v>0</v>
      </c>
      <c r="G17" s="649">
        <f t="shared" si="6"/>
        <v>0</v>
      </c>
      <c r="H17" s="624">
        <f>'Manual K'!AG53</f>
        <v>0</v>
      </c>
      <c r="I17" s="649">
        <f t="shared" si="7"/>
        <v>0</v>
      </c>
      <c r="J17" s="624">
        <f>'Manual K'!AG54</f>
        <v>0</v>
      </c>
      <c r="K17" s="650">
        <f t="shared" si="8"/>
        <v>0</v>
      </c>
      <c r="L17" s="654">
        <f>'Manual K'!AG55</f>
        <v>0</v>
      </c>
      <c r="M17" s="650">
        <f t="shared" si="9"/>
        <v>0</v>
      </c>
      <c r="O17" s="4" t="s">
        <v>180</v>
      </c>
      <c r="P17" s="301">
        <f t="shared" si="0"/>
        <v>0.44444444444444442</v>
      </c>
      <c r="Q17" s="301">
        <f t="shared" si="1"/>
        <v>5.5555555555555552E-2</v>
      </c>
      <c r="R17" s="301">
        <f t="shared" si="2"/>
        <v>5.5555555555555552E-2</v>
      </c>
      <c r="S17" s="301">
        <f t="shared" si="3"/>
        <v>0</v>
      </c>
      <c r="T17" s="301">
        <f t="shared" si="4"/>
        <v>5.5555555555555552E-2</v>
      </c>
    </row>
    <row r="18" spans="2:20" ht="15.75" thickBot="1" x14ac:dyDescent="0.3">
      <c r="B18" s="657" t="s">
        <v>180</v>
      </c>
      <c r="C18" s="659">
        <f>'Manual L'!AH4</f>
        <v>18</v>
      </c>
      <c r="D18" s="666">
        <f>'Manual L'!AH51</f>
        <v>8</v>
      </c>
      <c r="E18" s="653">
        <f t="shared" si="5"/>
        <v>0.44444444444444442</v>
      </c>
      <c r="F18" s="666">
        <f>'Manual L'!AH52</f>
        <v>1</v>
      </c>
      <c r="G18" s="652">
        <f t="shared" si="6"/>
        <v>5.5555555555555552E-2</v>
      </c>
      <c r="H18" s="651">
        <f>'Manual L'!AH53</f>
        <v>1</v>
      </c>
      <c r="I18" s="652">
        <f t="shared" si="7"/>
        <v>5.5555555555555552E-2</v>
      </c>
      <c r="J18" s="651">
        <f>'Manual L'!AH54</f>
        <v>0</v>
      </c>
      <c r="K18" s="653">
        <f t="shared" si="8"/>
        <v>0</v>
      </c>
      <c r="L18" s="655">
        <f>'Manual L'!AH55</f>
        <v>1</v>
      </c>
      <c r="M18" s="653">
        <f t="shared" si="9"/>
        <v>5.5555555555555552E-2</v>
      </c>
    </row>
    <row r="19" spans="2:20" x14ac:dyDescent="0.25">
      <c r="B19" s="398"/>
    </row>
  </sheetData>
  <mergeCells count="10">
    <mergeCell ref="B3:M3"/>
    <mergeCell ref="L4:M5"/>
    <mergeCell ref="F5:G5"/>
    <mergeCell ref="H5:I5"/>
    <mergeCell ref="J5:K5"/>
    <mergeCell ref="F4:K4"/>
    <mergeCell ref="D4:E4"/>
    <mergeCell ref="D5:E5"/>
    <mergeCell ref="C4:C6"/>
    <mergeCell ref="B4:B6"/>
  </mergeCells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9CC"/>
  </sheetPr>
  <dimension ref="A1:AN20"/>
  <sheetViews>
    <sheetView zoomScale="90" zoomScaleNormal="90" workbookViewId="0">
      <selection activeCell="R20" sqref="R20"/>
    </sheetView>
  </sheetViews>
  <sheetFormatPr defaultRowHeight="15" x14ac:dyDescent="0.25"/>
  <cols>
    <col min="1" max="1" width="5.28515625" customWidth="1"/>
    <col min="2" max="2" width="25.7109375" customWidth="1"/>
    <col min="3" max="3" width="5.42578125" customWidth="1"/>
    <col min="4" max="4" width="5.85546875" customWidth="1"/>
    <col min="5" max="5" width="5.28515625" customWidth="1"/>
    <col min="6" max="6" width="6.140625" customWidth="1"/>
    <col min="7" max="7" width="5.28515625" customWidth="1"/>
    <col min="8" max="8" width="6.28515625" customWidth="1"/>
    <col min="9" max="9" width="5.28515625" customWidth="1"/>
    <col min="10" max="10" width="7.140625" customWidth="1"/>
    <col min="11" max="11" width="5.28515625" customWidth="1"/>
    <col min="12" max="12" width="6.28515625" customWidth="1"/>
    <col min="13" max="13" width="5.28515625" customWidth="1"/>
    <col min="14" max="14" width="5.7109375" customWidth="1"/>
    <col min="15" max="15" width="5.28515625" customWidth="1"/>
    <col min="16" max="16" width="5.7109375" customWidth="1"/>
    <col min="17" max="17" width="5.28515625" customWidth="1"/>
    <col min="18" max="18" width="6.28515625" customWidth="1"/>
    <col min="19" max="19" width="5.28515625" customWidth="1"/>
    <col min="20" max="20" width="6.28515625" customWidth="1"/>
    <col min="21" max="21" width="5.28515625" customWidth="1"/>
    <col min="22" max="22" width="5.7109375" customWidth="1"/>
    <col min="23" max="23" width="5.28515625" customWidth="1"/>
    <col min="24" max="24" width="6.5703125" customWidth="1"/>
    <col min="25" max="25" width="5.28515625" customWidth="1"/>
    <col min="26" max="26" width="6.140625" customWidth="1"/>
    <col min="27" max="27" width="5.140625" customWidth="1"/>
    <col min="28" max="28" width="4.7109375" customWidth="1"/>
    <col min="29" max="29" width="10" customWidth="1"/>
    <col min="30" max="30" width="8.7109375" customWidth="1"/>
    <col min="31" max="31" width="9" customWidth="1"/>
    <col min="32" max="32" width="8.28515625" customWidth="1"/>
    <col min="33" max="33" width="8.85546875" customWidth="1"/>
    <col min="34" max="35" width="8.5703125" customWidth="1"/>
    <col min="37" max="37" width="25.42578125" customWidth="1"/>
    <col min="38" max="38" width="8.5703125" customWidth="1"/>
    <col min="39" max="39" width="20.7109375" customWidth="1"/>
  </cols>
  <sheetData>
    <row r="1" spans="1:40" ht="35.25" customHeight="1" thickBot="1" x14ac:dyDescent="0.3">
      <c r="C1" s="1046" t="s">
        <v>108</v>
      </c>
      <c r="D1" s="1047"/>
      <c r="E1" s="1047"/>
      <c r="F1" s="1047"/>
      <c r="G1" s="1047"/>
      <c r="H1" s="1047"/>
      <c r="I1" s="1047"/>
      <c r="J1" s="1047"/>
      <c r="K1" s="1047"/>
      <c r="L1" s="1047"/>
      <c r="M1" s="1047"/>
      <c r="N1" s="1047"/>
      <c r="O1" s="1047"/>
      <c r="P1" s="1047"/>
      <c r="Q1" s="1047"/>
      <c r="R1" s="1047"/>
      <c r="S1" s="1047"/>
      <c r="T1" s="1047"/>
      <c r="U1" s="1047"/>
      <c r="V1" s="1047"/>
      <c r="W1" s="1047"/>
      <c r="X1" s="1047"/>
      <c r="Y1" s="1047"/>
      <c r="Z1" s="1048"/>
      <c r="AC1" s="977" t="s">
        <v>108</v>
      </c>
      <c r="AD1" s="1017" t="str">
        <f>B2</f>
        <v>Distribuição dos resultados entre os manuais quanto aos intervenientes de revisão</v>
      </c>
      <c r="AE1" s="1023"/>
      <c r="AF1" s="1023"/>
      <c r="AG1" s="1023"/>
      <c r="AH1" s="1023"/>
      <c r="AI1" s="1018"/>
    </row>
    <row r="2" spans="1:40" ht="36.75" customHeight="1" thickBot="1" x14ac:dyDescent="0.3">
      <c r="B2" s="1122" t="s">
        <v>311</v>
      </c>
      <c r="C2" s="1024" t="s">
        <v>109</v>
      </c>
      <c r="D2" s="1025"/>
      <c r="E2" s="1024" t="s">
        <v>110</v>
      </c>
      <c r="F2" s="1025"/>
      <c r="G2" s="1024" t="s">
        <v>111</v>
      </c>
      <c r="H2" s="1025"/>
      <c r="I2" s="1024" t="s">
        <v>112</v>
      </c>
      <c r="J2" s="1025"/>
      <c r="K2" s="1024" t="s">
        <v>113</v>
      </c>
      <c r="L2" s="1025"/>
      <c r="M2" s="1024" t="s">
        <v>114</v>
      </c>
      <c r="N2" s="1025"/>
      <c r="O2" s="1024" t="s">
        <v>176</v>
      </c>
      <c r="P2" s="1025"/>
      <c r="Q2" s="1024" t="s">
        <v>177</v>
      </c>
      <c r="R2" s="1025"/>
      <c r="S2" s="1024" t="s">
        <v>178</v>
      </c>
      <c r="T2" s="1025"/>
      <c r="U2" s="1024" t="s">
        <v>179</v>
      </c>
      <c r="V2" s="1025"/>
      <c r="W2" s="1024" t="s">
        <v>194</v>
      </c>
      <c r="X2" s="1025"/>
      <c r="Y2" s="1024" t="s">
        <v>180</v>
      </c>
      <c r="Z2" s="1025"/>
      <c r="AC2" s="1005"/>
      <c r="AD2" s="1045" t="str">
        <f>B4</f>
        <v>O autor</v>
      </c>
      <c r="AE2" s="1000"/>
      <c r="AF2" s="1004" t="str">
        <f>B5</f>
        <v xml:space="preserve"> Pares/grupos/turma</v>
      </c>
      <c r="AG2" s="1000"/>
      <c r="AH2" s="1017" t="str">
        <f>B6</f>
        <v>Professor</v>
      </c>
      <c r="AI2" s="1018"/>
      <c r="AK2" s="633" t="str">
        <f>AD1</f>
        <v>Distribuição dos resultados entre os manuais quanto aos intervenientes de revisão</v>
      </c>
      <c r="AL2" s="490" t="s">
        <v>117</v>
      </c>
    </row>
    <row r="3" spans="1:40" ht="33" customHeight="1" thickBot="1" x14ac:dyDescent="0.3">
      <c r="B3" s="1123"/>
      <c r="C3" s="342" t="s">
        <v>117</v>
      </c>
      <c r="D3" s="601" t="s">
        <v>115</v>
      </c>
      <c r="E3" s="602" t="s">
        <v>117</v>
      </c>
      <c r="F3" s="601" t="s">
        <v>115</v>
      </c>
      <c r="G3" s="603" t="s">
        <v>117</v>
      </c>
      <c r="H3" s="604" t="s">
        <v>115</v>
      </c>
      <c r="I3" s="603" t="s">
        <v>117</v>
      </c>
      <c r="J3" s="601" t="s">
        <v>115</v>
      </c>
      <c r="K3" s="603" t="s">
        <v>117</v>
      </c>
      <c r="L3" s="601" t="s">
        <v>115</v>
      </c>
      <c r="M3" s="603" t="s">
        <v>117</v>
      </c>
      <c r="N3" s="601" t="s">
        <v>115</v>
      </c>
      <c r="O3" s="603" t="s">
        <v>117</v>
      </c>
      <c r="P3" s="601" t="s">
        <v>115</v>
      </c>
      <c r="Q3" s="603" t="s">
        <v>117</v>
      </c>
      <c r="R3" s="601" t="s">
        <v>115</v>
      </c>
      <c r="S3" s="603" t="s">
        <v>117</v>
      </c>
      <c r="T3" s="601" t="s">
        <v>115</v>
      </c>
      <c r="U3" s="603" t="s">
        <v>117</v>
      </c>
      <c r="V3" s="601" t="s">
        <v>115</v>
      </c>
      <c r="W3" s="603" t="s">
        <v>117</v>
      </c>
      <c r="X3" s="601" t="s">
        <v>115</v>
      </c>
      <c r="Y3" s="603" t="s">
        <v>117</v>
      </c>
      <c r="Z3" s="601" t="s">
        <v>115</v>
      </c>
      <c r="AC3" s="1006"/>
      <c r="AD3" s="402" t="s">
        <v>117</v>
      </c>
      <c r="AE3" s="403" t="s">
        <v>115</v>
      </c>
      <c r="AF3" s="404" t="s">
        <v>117</v>
      </c>
      <c r="AG3" s="403" t="s">
        <v>115</v>
      </c>
      <c r="AH3" s="404" t="s">
        <v>117</v>
      </c>
      <c r="AI3" s="403" t="s">
        <v>115</v>
      </c>
      <c r="AK3" s="450" t="str">
        <f>AD2</f>
        <v>O autor</v>
      </c>
      <c r="AL3" s="448">
        <f>AD16</f>
        <v>49</v>
      </c>
      <c r="AN3" s="397"/>
    </row>
    <row r="4" spans="1:40" ht="28.5" customHeight="1" x14ac:dyDescent="0.25">
      <c r="B4" s="598" t="s">
        <v>309</v>
      </c>
      <c r="C4" s="605">
        <f>'MANUAL A'!AH58</f>
        <v>1</v>
      </c>
      <c r="D4" s="382">
        <f>C4/C$7</f>
        <v>1</v>
      </c>
      <c r="E4" s="605">
        <f>'MANUAL B'!AD58</f>
        <v>7</v>
      </c>
      <c r="F4" s="606">
        <f>E4/E$7</f>
        <v>0.36842105263157893</v>
      </c>
      <c r="G4" s="605">
        <f>'MANUAL C'!AH58</f>
        <v>22</v>
      </c>
      <c r="H4" s="382">
        <f>G4/G$7</f>
        <v>0.91666666666666663</v>
      </c>
      <c r="I4" s="605">
        <f>'MANUAL D'!AJ58</f>
        <v>2</v>
      </c>
      <c r="J4" s="382">
        <f>I4/I$7</f>
        <v>1</v>
      </c>
      <c r="K4" s="605">
        <f>'MANUAL E'!AH58</f>
        <v>1</v>
      </c>
      <c r="L4" s="382">
        <f>K4/K$7</f>
        <v>0.5</v>
      </c>
      <c r="M4" s="605">
        <f>'MANUAL F'!AI58</f>
        <v>9</v>
      </c>
      <c r="N4" s="382">
        <f>M4/M$7</f>
        <v>0.9</v>
      </c>
      <c r="O4" s="605">
        <f>'Manual G'!AK58</f>
        <v>0</v>
      </c>
      <c r="P4" s="382">
        <v>0</v>
      </c>
      <c r="Q4" s="605">
        <f>'Manual H'!AG58</f>
        <v>4</v>
      </c>
      <c r="R4" s="382">
        <f>Q4/Q$7</f>
        <v>1</v>
      </c>
      <c r="S4" s="605">
        <f>'Manual I'!AI58</f>
        <v>1</v>
      </c>
      <c r="T4" s="382">
        <f>S4/S$7</f>
        <v>1</v>
      </c>
      <c r="U4" s="605">
        <f>'Manual J'!BB58</f>
        <v>1</v>
      </c>
      <c r="V4" s="382">
        <f>U4/U$7</f>
        <v>1</v>
      </c>
      <c r="W4" s="605">
        <f>'Manual K'!AG58</f>
        <v>0</v>
      </c>
      <c r="X4" s="382">
        <v>0</v>
      </c>
      <c r="Y4" s="605">
        <f>'Manual L'!AH58</f>
        <v>1</v>
      </c>
      <c r="Z4" s="382">
        <f>Y4/Y$7</f>
        <v>0.25</v>
      </c>
      <c r="AC4" s="387" t="s">
        <v>109</v>
      </c>
      <c r="AD4" s="391">
        <f>C4</f>
        <v>1</v>
      </c>
      <c r="AE4" s="432">
        <f>AD4/AD$16</f>
        <v>2.0408163265306121E-2</v>
      </c>
      <c r="AF4" s="392">
        <f>C5</f>
        <v>0</v>
      </c>
      <c r="AG4" s="432">
        <f>AF4/AF$16</f>
        <v>0</v>
      </c>
      <c r="AH4" s="392">
        <f>C6</f>
        <v>0</v>
      </c>
      <c r="AI4" s="432">
        <v>0</v>
      </c>
      <c r="AK4" s="451" t="str">
        <f>AF2</f>
        <v xml:space="preserve"> Pares/grupos/turma</v>
      </c>
      <c r="AL4" s="449">
        <f>AF16</f>
        <v>19</v>
      </c>
    </row>
    <row r="5" spans="1:40" ht="25.5" customHeight="1" thickBot="1" x14ac:dyDescent="0.3">
      <c r="B5" s="599" t="s">
        <v>310</v>
      </c>
      <c r="C5" s="491">
        <f>'MANUAL A'!AH59</f>
        <v>0</v>
      </c>
      <c r="D5" s="383">
        <f t="shared" ref="D5:D6" si="0">C5/C$7</f>
        <v>0</v>
      </c>
      <c r="E5" s="491">
        <f>'MANUAL B'!AD59</f>
        <v>12</v>
      </c>
      <c r="F5" s="607">
        <f>E5/E$7</f>
        <v>0.63157894736842102</v>
      </c>
      <c r="G5" s="491">
        <f>'MANUAL C'!AH59</f>
        <v>2</v>
      </c>
      <c r="H5" s="383">
        <f t="shared" ref="H5:H6" si="1">G5/G$7</f>
        <v>8.3333333333333329E-2</v>
      </c>
      <c r="I5" s="491">
        <f>'MANUAL D'!AJ59</f>
        <v>0</v>
      </c>
      <c r="J5" s="383">
        <f t="shared" ref="J5:J6" si="2">I5/I$7</f>
        <v>0</v>
      </c>
      <c r="K5" s="491">
        <f>'MANUAL E'!AH59</f>
        <v>1</v>
      </c>
      <c r="L5" s="383">
        <f t="shared" ref="L5:L6" si="3">K5/K$7</f>
        <v>0.5</v>
      </c>
      <c r="M5" s="491">
        <f>'MANUAL F'!AI59</f>
        <v>1</v>
      </c>
      <c r="N5" s="383">
        <f t="shared" ref="N5:N6" si="4">M5/M$7</f>
        <v>0.1</v>
      </c>
      <c r="O5" s="491">
        <f>'Manual G'!AK59</f>
        <v>0</v>
      </c>
      <c r="P5" s="383">
        <v>0</v>
      </c>
      <c r="Q5" s="491">
        <f>'Manual H'!AG59</f>
        <v>0</v>
      </c>
      <c r="R5" s="383">
        <f t="shared" ref="R5:R6" si="5">Q5/Q$7</f>
        <v>0</v>
      </c>
      <c r="S5" s="491">
        <f>'Manual I'!AI59</f>
        <v>0</v>
      </c>
      <c r="T5" s="383">
        <f t="shared" ref="T5:T6" si="6">S5/S$7</f>
        <v>0</v>
      </c>
      <c r="U5" s="491">
        <f>'Manual J'!BB59</f>
        <v>0</v>
      </c>
      <c r="V5" s="383">
        <f t="shared" ref="V5:V6" si="7">U5/U$7</f>
        <v>0</v>
      </c>
      <c r="W5" s="491">
        <f>'Manual K'!AG59</f>
        <v>0</v>
      </c>
      <c r="X5" s="383">
        <v>0</v>
      </c>
      <c r="Y5" s="491">
        <f>'Manual L'!AH59</f>
        <v>3</v>
      </c>
      <c r="Z5" s="383">
        <f t="shared" ref="Z5:Z6" si="8">Y5/Y$7</f>
        <v>0.75</v>
      </c>
      <c r="AC5" s="388" t="s">
        <v>110</v>
      </c>
      <c r="AD5" s="380">
        <f>E4</f>
        <v>7</v>
      </c>
      <c r="AE5" s="433">
        <f>AD5/AD$16</f>
        <v>0.14285714285714285</v>
      </c>
      <c r="AF5" s="380">
        <f>E5</f>
        <v>12</v>
      </c>
      <c r="AG5" s="433">
        <f t="shared" ref="AG5:AG15" si="9">AF5/AF$16</f>
        <v>0.63157894736842102</v>
      </c>
      <c r="AH5" s="380">
        <f>E6</f>
        <v>0</v>
      </c>
      <c r="AI5" s="433">
        <v>0</v>
      </c>
      <c r="AK5" s="452" t="str">
        <f>AH2</f>
        <v>Professor</v>
      </c>
      <c r="AL5" s="421">
        <f>AH16</f>
        <v>0</v>
      </c>
    </row>
    <row r="6" spans="1:40" ht="25.5" customHeight="1" thickBot="1" x14ac:dyDescent="0.3">
      <c r="A6" s="406"/>
      <c r="B6" s="600" t="s">
        <v>217</v>
      </c>
      <c r="C6" s="492">
        <f>'MANUAL A'!AH60</f>
        <v>0</v>
      </c>
      <c r="D6" s="384">
        <f t="shared" si="0"/>
        <v>0</v>
      </c>
      <c r="E6" s="157">
        <f>'MANUAL B'!AD60</f>
        <v>0</v>
      </c>
      <c r="F6" s="607">
        <f>E6/E$7</f>
        <v>0</v>
      </c>
      <c r="G6" s="492">
        <f>'MANUAL C'!AH60</f>
        <v>0</v>
      </c>
      <c r="H6" s="384">
        <f t="shared" si="1"/>
        <v>0</v>
      </c>
      <c r="I6" s="492">
        <f>'MANUAL D'!AJ60</f>
        <v>0</v>
      </c>
      <c r="J6" s="384">
        <f t="shared" si="2"/>
        <v>0</v>
      </c>
      <c r="K6" s="492">
        <f>'MANUAL E'!AH60</f>
        <v>0</v>
      </c>
      <c r="L6" s="384">
        <f t="shared" si="3"/>
        <v>0</v>
      </c>
      <c r="M6" s="492">
        <f>'MANUAL F'!AI60</f>
        <v>0</v>
      </c>
      <c r="N6" s="384">
        <f t="shared" si="4"/>
        <v>0</v>
      </c>
      <c r="O6" s="492">
        <f>'Manual G'!AK60</f>
        <v>0</v>
      </c>
      <c r="P6" s="384">
        <v>0</v>
      </c>
      <c r="Q6" s="492">
        <f>'Manual H'!AG60</f>
        <v>0</v>
      </c>
      <c r="R6" s="384">
        <f t="shared" si="5"/>
        <v>0</v>
      </c>
      <c r="S6" s="492">
        <f>'Manual I'!AI60</f>
        <v>0</v>
      </c>
      <c r="T6" s="384">
        <f t="shared" si="6"/>
        <v>0</v>
      </c>
      <c r="U6" s="492">
        <f>'Manual J'!BB60</f>
        <v>0</v>
      </c>
      <c r="V6" s="384">
        <f t="shared" si="7"/>
        <v>0</v>
      </c>
      <c r="W6" s="492">
        <f>'Manual K'!AG60</f>
        <v>0</v>
      </c>
      <c r="X6" s="384">
        <v>0</v>
      </c>
      <c r="Y6" s="492">
        <f>'Manual L'!AH60</f>
        <v>0</v>
      </c>
      <c r="Z6" s="384">
        <f t="shared" si="8"/>
        <v>0</v>
      </c>
      <c r="AC6" s="388" t="s">
        <v>111</v>
      </c>
      <c r="AD6" s="385">
        <f>G4</f>
        <v>22</v>
      </c>
      <c r="AE6" s="433">
        <f t="shared" ref="AE6:AE15" si="10">AD6/AD$16</f>
        <v>0.44897959183673469</v>
      </c>
      <c r="AF6" s="380">
        <f>G5</f>
        <v>2</v>
      </c>
      <c r="AG6" s="433">
        <f t="shared" si="9"/>
        <v>0.10526315789473684</v>
      </c>
      <c r="AH6" s="380">
        <f>G6</f>
        <v>0</v>
      </c>
      <c r="AI6" s="433">
        <v>0</v>
      </c>
    </row>
    <row r="7" spans="1:40" ht="24.95" customHeight="1" thickBot="1" x14ac:dyDescent="0.3">
      <c r="A7" s="407"/>
      <c r="B7" s="411" t="s">
        <v>251</v>
      </c>
      <c r="C7" s="608">
        <f>SUM(C4:C6)</f>
        <v>1</v>
      </c>
      <c r="D7" s="609">
        <f>SUM(D4,D5:D6)</f>
        <v>1</v>
      </c>
      <c r="E7" s="608">
        <f t="shared" ref="E7" si="11">SUM(E4:E6)</f>
        <v>19</v>
      </c>
      <c r="F7" s="610">
        <f t="shared" ref="F7" si="12">SUM(F4,F5:F6)</f>
        <v>1</v>
      </c>
      <c r="G7" s="611">
        <f t="shared" ref="G7" si="13">SUM(G4:G6)</f>
        <v>24</v>
      </c>
      <c r="H7" s="612">
        <f t="shared" ref="H7" si="14">SUM(H4,H5:H6)</f>
        <v>1</v>
      </c>
      <c r="I7" s="608">
        <f t="shared" ref="I7" si="15">SUM(I4:I6)</f>
        <v>2</v>
      </c>
      <c r="J7" s="610">
        <f t="shared" ref="J7" si="16">SUM(J4,J5:J6)</f>
        <v>1</v>
      </c>
      <c r="K7" s="608">
        <f t="shared" ref="K7" si="17">SUM(K4:K6)</f>
        <v>2</v>
      </c>
      <c r="L7" s="610">
        <f t="shared" ref="L7" si="18">SUM(L4,L5:L6)</f>
        <v>1</v>
      </c>
      <c r="M7" s="608">
        <f t="shared" ref="M7" si="19">SUM(M4:M6)</f>
        <v>10</v>
      </c>
      <c r="N7" s="610">
        <f t="shared" ref="N7" si="20">SUM(N4,N5:N6)</f>
        <v>1</v>
      </c>
      <c r="O7" s="608">
        <f t="shared" ref="O7" si="21">SUM(O4:O6)</f>
        <v>0</v>
      </c>
      <c r="P7" s="610">
        <f t="shared" ref="P7" si="22">SUM(P4,P5:P6)</f>
        <v>0</v>
      </c>
      <c r="Q7" s="608">
        <f t="shared" ref="Q7" si="23">SUM(Q4:Q6)</f>
        <v>4</v>
      </c>
      <c r="R7" s="610">
        <f t="shared" ref="R7" si="24">SUM(R4,R5:R6)</f>
        <v>1</v>
      </c>
      <c r="S7" s="608">
        <f t="shared" ref="S7" si="25">SUM(S4:S6)</f>
        <v>1</v>
      </c>
      <c r="T7" s="610">
        <f t="shared" ref="T7" si="26">SUM(T4,T5:T6)</f>
        <v>1</v>
      </c>
      <c r="U7" s="608">
        <f t="shared" ref="U7" si="27">SUM(U4:U6)</f>
        <v>1</v>
      </c>
      <c r="V7" s="610">
        <f t="shared" ref="V7" si="28">SUM(V4,V5:V6)</f>
        <v>1</v>
      </c>
      <c r="W7" s="608">
        <f t="shared" ref="W7" si="29">SUM(W4:W6)</f>
        <v>0</v>
      </c>
      <c r="X7" s="610">
        <f t="shared" ref="X7" si="30">SUM(X4,X5:X6)</f>
        <v>0</v>
      </c>
      <c r="Y7" s="608">
        <f t="shared" ref="Y7" si="31">SUM(Y4:Y6)</f>
        <v>4</v>
      </c>
      <c r="Z7" s="610">
        <f t="shared" ref="Z7" si="32">SUM(Z4,Z5:Z6)</f>
        <v>1</v>
      </c>
      <c r="AC7" s="389" t="s">
        <v>112</v>
      </c>
      <c r="AD7" s="385">
        <f>I4</f>
        <v>2</v>
      </c>
      <c r="AE7" s="433">
        <f t="shared" si="10"/>
        <v>4.0816326530612242E-2</v>
      </c>
      <c r="AF7" s="380">
        <f>I5</f>
        <v>0</v>
      </c>
      <c r="AG7" s="433">
        <f t="shared" si="9"/>
        <v>0</v>
      </c>
      <c r="AH7" s="380">
        <f>I6</f>
        <v>0</v>
      </c>
      <c r="AI7" s="433">
        <v>0</v>
      </c>
    </row>
    <row r="8" spans="1:40" ht="24.95" customHeight="1" x14ac:dyDescent="0.25">
      <c r="A8" s="407"/>
      <c r="B8" s="408"/>
      <c r="C8" s="300"/>
      <c r="D8" s="409"/>
      <c r="E8" s="300"/>
      <c r="F8" s="409"/>
      <c r="G8" s="300"/>
      <c r="H8" s="409"/>
      <c r="I8" s="300"/>
      <c r="J8" s="409"/>
      <c r="K8" s="300"/>
      <c r="L8" s="409"/>
      <c r="M8" s="300"/>
      <c r="N8" s="409"/>
      <c r="O8" s="300"/>
      <c r="P8" s="409"/>
      <c r="Q8" s="300"/>
      <c r="R8" s="409"/>
      <c r="S8" s="300"/>
      <c r="T8" s="409"/>
      <c r="U8" s="300"/>
      <c r="V8" s="409"/>
      <c r="W8" s="300"/>
      <c r="X8" s="409"/>
      <c r="Y8" s="300"/>
      <c r="Z8" s="409"/>
      <c r="AC8" s="389" t="s">
        <v>113</v>
      </c>
      <c r="AD8" s="385">
        <f>K4</f>
        <v>1</v>
      </c>
      <c r="AE8" s="433">
        <f t="shared" si="10"/>
        <v>2.0408163265306121E-2</v>
      </c>
      <c r="AF8" s="380">
        <f>K5</f>
        <v>1</v>
      </c>
      <c r="AG8" s="433">
        <f t="shared" si="9"/>
        <v>5.2631578947368418E-2</v>
      </c>
      <c r="AH8" s="380">
        <f>K6</f>
        <v>0</v>
      </c>
      <c r="AI8" s="433">
        <v>0</v>
      </c>
    </row>
    <row r="9" spans="1:40" ht="24.95" customHeight="1" x14ac:dyDescent="0.25">
      <c r="A9" s="407"/>
      <c r="B9" s="408"/>
      <c r="E9" s="300"/>
      <c r="F9" s="409"/>
      <c r="G9" s="300"/>
      <c r="H9" s="409"/>
      <c r="I9" s="300"/>
      <c r="J9" s="409"/>
      <c r="K9" s="300"/>
      <c r="L9" s="409"/>
      <c r="M9" s="300"/>
      <c r="N9" s="409"/>
      <c r="O9" s="300"/>
      <c r="P9" s="409"/>
      <c r="Q9" s="300"/>
      <c r="R9" s="409"/>
      <c r="S9" s="300"/>
      <c r="T9" s="409"/>
      <c r="U9" s="300"/>
      <c r="V9" s="409"/>
      <c r="W9" s="300"/>
      <c r="X9" s="409"/>
      <c r="Y9" s="300"/>
      <c r="Z9" s="409"/>
      <c r="AC9" s="389" t="s">
        <v>114</v>
      </c>
      <c r="AD9" s="385">
        <f>M4</f>
        <v>9</v>
      </c>
      <c r="AE9" s="433">
        <f t="shared" si="10"/>
        <v>0.18367346938775511</v>
      </c>
      <c r="AF9" s="380">
        <f>M5</f>
        <v>1</v>
      </c>
      <c r="AG9" s="433">
        <f t="shared" si="9"/>
        <v>5.2631578947368418E-2</v>
      </c>
      <c r="AH9" s="380">
        <f>M6</f>
        <v>0</v>
      </c>
      <c r="AI9" s="433">
        <v>0</v>
      </c>
    </row>
    <row r="10" spans="1:40" ht="24.95" customHeight="1" x14ac:dyDescent="0.25">
      <c r="A10" s="410"/>
      <c r="B10" s="410"/>
      <c r="C10" s="300"/>
      <c r="E10" s="300"/>
      <c r="F10" s="409"/>
      <c r="G10" s="300"/>
      <c r="H10" s="409"/>
      <c r="I10" s="300"/>
      <c r="J10" s="409"/>
      <c r="K10" s="300"/>
      <c r="L10" s="409"/>
      <c r="M10" s="300"/>
      <c r="N10" s="409"/>
      <c r="O10" s="300"/>
      <c r="P10" s="409"/>
      <c r="Q10" s="300"/>
      <c r="R10" s="409"/>
      <c r="S10" s="300"/>
      <c r="T10" s="409"/>
      <c r="U10" s="300"/>
      <c r="V10" s="409"/>
      <c r="W10" s="300"/>
      <c r="X10" s="409"/>
      <c r="Y10" s="300"/>
      <c r="Z10" s="409"/>
      <c r="AC10" s="389" t="s">
        <v>176</v>
      </c>
      <c r="AD10" s="385">
        <f>O4</f>
        <v>0</v>
      </c>
      <c r="AE10" s="433">
        <f t="shared" si="10"/>
        <v>0</v>
      </c>
      <c r="AF10" s="380">
        <f>O5</f>
        <v>0</v>
      </c>
      <c r="AG10" s="433">
        <f t="shared" si="9"/>
        <v>0</v>
      </c>
      <c r="AH10" s="380">
        <f>O6</f>
        <v>0</v>
      </c>
      <c r="AI10" s="433">
        <v>0</v>
      </c>
      <c r="AM10" s="398"/>
    </row>
    <row r="11" spans="1:40" ht="24.95" customHeight="1" x14ac:dyDescent="0.25">
      <c r="AC11" s="389" t="s">
        <v>177</v>
      </c>
      <c r="AD11" s="385">
        <f>Q4</f>
        <v>4</v>
      </c>
      <c r="AE11" s="433">
        <f t="shared" si="10"/>
        <v>8.1632653061224483E-2</v>
      </c>
      <c r="AF11" s="380">
        <f>Q5</f>
        <v>0</v>
      </c>
      <c r="AG11" s="433">
        <f t="shared" si="9"/>
        <v>0</v>
      </c>
      <c r="AH11" s="380">
        <f>Q6</f>
        <v>0</v>
      </c>
      <c r="AI11" s="433">
        <v>0</v>
      </c>
    </row>
    <row r="12" spans="1:40" ht="24.95" customHeight="1" x14ac:dyDescent="0.25">
      <c r="AC12" s="389" t="s">
        <v>178</v>
      </c>
      <c r="AD12" s="385">
        <f>S4</f>
        <v>1</v>
      </c>
      <c r="AE12" s="433">
        <f t="shared" si="10"/>
        <v>2.0408163265306121E-2</v>
      </c>
      <c r="AF12" s="380">
        <f>S5</f>
        <v>0</v>
      </c>
      <c r="AG12" s="433">
        <f t="shared" si="9"/>
        <v>0</v>
      </c>
      <c r="AH12" s="380">
        <f>S6</f>
        <v>0</v>
      </c>
      <c r="AI12" s="433">
        <v>0</v>
      </c>
    </row>
    <row r="13" spans="1:40" ht="24.95" customHeight="1" x14ac:dyDescent="0.25">
      <c r="B13" s="300"/>
      <c r="C13" s="413"/>
      <c r="D13" s="413"/>
      <c r="E13" s="413"/>
      <c r="F13" s="413"/>
      <c r="G13" s="413"/>
      <c r="H13" s="413"/>
      <c r="I13" s="413"/>
      <c r="J13" s="413"/>
      <c r="K13" s="413"/>
      <c r="L13" s="413"/>
      <c r="M13" s="413"/>
      <c r="N13" s="413"/>
      <c r="O13" s="413"/>
      <c r="P13" s="413"/>
      <c r="Q13" s="413"/>
      <c r="R13" s="413"/>
      <c r="S13" s="413"/>
      <c r="T13" s="413"/>
      <c r="U13" s="413"/>
      <c r="V13" s="413"/>
      <c r="W13" s="413"/>
      <c r="X13" s="413"/>
      <c r="Y13" s="413"/>
      <c r="Z13" s="413"/>
      <c r="AC13" s="389" t="s">
        <v>179</v>
      </c>
      <c r="AD13" s="385">
        <f>U4</f>
        <v>1</v>
      </c>
      <c r="AE13" s="433">
        <f t="shared" si="10"/>
        <v>2.0408163265306121E-2</v>
      </c>
      <c r="AF13" s="380">
        <f>U5</f>
        <v>0</v>
      </c>
      <c r="AG13" s="433">
        <f t="shared" si="9"/>
        <v>0</v>
      </c>
      <c r="AH13" s="380">
        <f>U6</f>
        <v>0</v>
      </c>
      <c r="AI13" s="433">
        <v>0</v>
      </c>
    </row>
    <row r="14" spans="1:40" ht="24.95" customHeight="1" x14ac:dyDescent="0.25">
      <c r="B14" s="300"/>
      <c r="C14" s="414"/>
      <c r="D14" s="414"/>
      <c r="E14" s="414"/>
      <c r="F14" s="414"/>
      <c r="G14" s="414"/>
      <c r="H14" s="414"/>
      <c r="I14" s="414"/>
      <c r="J14" s="414"/>
      <c r="K14" s="414"/>
      <c r="L14" s="414"/>
      <c r="M14" s="414"/>
      <c r="N14" s="414"/>
      <c r="O14" s="414"/>
      <c r="P14" s="414"/>
      <c r="Q14" s="414"/>
      <c r="R14" s="414"/>
      <c r="S14" s="414"/>
      <c r="T14" s="414"/>
      <c r="U14" s="414"/>
      <c r="V14" s="414"/>
      <c r="W14" s="414"/>
      <c r="X14" s="414"/>
      <c r="Y14" s="414"/>
      <c r="Z14" s="414"/>
      <c r="AC14" s="389" t="s">
        <v>194</v>
      </c>
      <c r="AD14" s="385">
        <f>W4</f>
        <v>0</v>
      </c>
      <c r="AE14" s="433">
        <f t="shared" si="10"/>
        <v>0</v>
      </c>
      <c r="AF14" s="380">
        <f>W5</f>
        <v>0</v>
      </c>
      <c r="AG14" s="433">
        <f t="shared" si="9"/>
        <v>0</v>
      </c>
      <c r="AH14" s="380">
        <f>W6</f>
        <v>0</v>
      </c>
      <c r="AI14" s="433">
        <v>0</v>
      </c>
    </row>
    <row r="15" spans="1:40" ht="24.95" customHeight="1" thickBot="1" x14ac:dyDescent="0.3">
      <c r="B15" s="300"/>
      <c r="C15" s="412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C15" s="390" t="s">
        <v>180</v>
      </c>
      <c r="AD15" s="386">
        <f>Y4</f>
        <v>1</v>
      </c>
      <c r="AE15" s="434">
        <f t="shared" si="10"/>
        <v>2.0408163265306121E-2</v>
      </c>
      <c r="AF15" s="381">
        <f>Y5</f>
        <v>3</v>
      </c>
      <c r="AG15" s="434">
        <f t="shared" si="9"/>
        <v>0.15789473684210525</v>
      </c>
      <c r="AH15" s="381">
        <f>Y6</f>
        <v>0</v>
      </c>
      <c r="AI15" s="434">
        <v>0</v>
      </c>
    </row>
    <row r="16" spans="1:40" ht="24.95" customHeight="1" thickBot="1" x14ac:dyDescent="0.3">
      <c r="B16" s="300"/>
      <c r="C16" s="300"/>
      <c r="D16" s="409"/>
      <c r="E16" s="300"/>
      <c r="F16" s="409"/>
      <c r="G16" s="300"/>
      <c r="H16" s="409"/>
      <c r="I16" s="300"/>
      <c r="J16" s="409"/>
      <c r="K16" s="300"/>
      <c r="L16" s="409"/>
      <c r="M16" s="300"/>
      <c r="N16" s="409"/>
      <c r="O16" s="300"/>
      <c r="P16" s="409"/>
      <c r="Q16" s="300"/>
      <c r="R16" s="409"/>
      <c r="S16" s="300"/>
      <c r="T16" s="409"/>
      <c r="U16" s="300"/>
      <c r="V16" s="409"/>
      <c r="W16" s="300"/>
      <c r="X16" s="409"/>
      <c r="Y16" s="300"/>
      <c r="Z16" s="409"/>
      <c r="AC16" s="440" t="s">
        <v>118</v>
      </c>
      <c r="AD16" s="441">
        <f t="shared" ref="AD16:AI16" si="33">SUM(AD4:AD15)</f>
        <v>49</v>
      </c>
      <c r="AE16" s="613">
        <f t="shared" si="33"/>
        <v>1</v>
      </c>
      <c r="AF16" s="443">
        <f t="shared" si="33"/>
        <v>19</v>
      </c>
      <c r="AG16" s="613">
        <f t="shared" si="33"/>
        <v>1</v>
      </c>
      <c r="AH16" s="443">
        <f t="shared" si="33"/>
        <v>0</v>
      </c>
      <c r="AI16" s="613">
        <f t="shared" si="33"/>
        <v>0</v>
      </c>
    </row>
    <row r="17" spans="2:26" x14ac:dyDescent="0.25">
      <c r="B17" s="300"/>
      <c r="C17" s="300"/>
      <c r="D17" s="409"/>
      <c r="E17" s="300"/>
      <c r="F17" s="409"/>
      <c r="G17" s="300"/>
      <c r="H17" s="409"/>
      <c r="I17" s="300"/>
      <c r="J17" s="409"/>
      <c r="K17" s="300"/>
      <c r="L17" s="409"/>
      <c r="M17" s="300"/>
      <c r="N17" s="409"/>
      <c r="O17" s="300"/>
      <c r="P17" s="409"/>
      <c r="Q17" s="300"/>
      <c r="R17" s="409"/>
      <c r="S17" s="300"/>
      <c r="T17" s="409"/>
      <c r="U17" s="300"/>
      <c r="V17" s="409"/>
      <c r="W17" s="300"/>
      <c r="X17" s="409"/>
      <c r="Y17" s="300"/>
      <c r="Z17" s="409"/>
    </row>
    <row r="18" spans="2:26" x14ac:dyDescent="0.25">
      <c r="B18" s="300"/>
      <c r="C18" s="300"/>
      <c r="D18" s="409"/>
      <c r="E18" s="300"/>
      <c r="F18" s="409"/>
      <c r="G18" s="300"/>
      <c r="H18" s="409"/>
      <c r="I18" s="300"/>
      <c r="J18" s="409"/>
      <c r="K18" s="300"/>
      <c r="L18" s="409"/>
      <c r="M18" s="300"/>
      <c r="N18" s="409"/>
      <c r="O18" s="300"/>
      <c r="P18" s="409"/>
      <c r="Q18" s="300"/>
      <c r="R18" s="409"/>
      <c r="S18" s="300"/>
      <c r="T18" s="409"/>
      <c r="U18" s="300"/>
      <c r="V18" s="409"/>
      <c r="W18" s="300"/>
      <c r="X18" s="409"/>
      <c r="Y18" s="300"/>
      <c r="Z18" s="409"/>
    </row>
    <row r="20" spans="2:26" ht="15" customHeight="1" x14ac:dyDescent="0.25"/>
  </sheetData>
  <mergeCells count="19">
    <mergeCell ref="C1:Z1"/>
    <mergeCell ref="AC1:AC3"/>
    <mergeCell ref="AD1:AI1"/>
    <mergeCell ref="C2:D2"/>
    <mergeCell ref="E2:F2"/>
    <mergeCell ref="G2:H2"/>
    <mergeCell ref="I2:J2"/>
    <mergeCell ref="K2:L2"/>
    <mergeCell ref="M2:N2"/>
    <mergeCell ref="AD2:AE2"/>
    <mergeCell ref="AF2:AG2"/>
    <mergeCell ref="AH2:AI2"/>
    <mergeCell ref="W2:X2"/>
    <mergeCell ref="Y2:Z2"/>
    <mergeCell ref="B2:B3"/>
    <mergeCell ref="O2:P2"/>
    <mergeCell ref="Q2:R2"/>
    <mergeCell ref="S2:T2"/>
    <mergeCell ref="U2:V2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3:AN13"/>
  <sheetViews>
    <sheetView topLeftCell="B16" workbookViewId="0">
      <selection activeCell="U16" sqref="U16"/>
    </sheetView>
  </sheetViews>
  <sheetFormatPr defaultRowHeight="15" x14ac:dyDescent="0.25"/>
  <cols>
    <col min="1" max="1" width="11.140625" customWidth="1"/>
    <col min="2" max="2" width="29.85546875" customWidth="1"/>
    <col min="3" max="5" width="5.85546875" customWidth="1"/>
    <col min="6" max="6" width="6" customWidth="1"/>
    <col min="7" max="26" width="5.85546875" customWidth="1"/>
    <col min="27" max="27" width="5.85546875" style="300" customWidth="1"/>
    <col min="28" max="28" width="37.42578125" style="300" customWidth="1"/>
    <col min="29" max="35" width="7.42578125" customWidth="1"/>
    <col min="36" max="36" width="7.5703125" customWidth="1"/>
    <col min="37" max="37" width="7.28515625" customWidth="1"/>
    <col min="38" max="38" width="7.140625" customWidth="1"/>
    <col min="39" max="39" width="7.7109375" customWidth="1"/>
    <col min="40" max="40" width="8.42578125" customWidth="1"/>
  </cols>
  <sheetData>
    <row r="3" spans="1:40" ht="15.75" thickBot="1" x14ac:dyDescent="0.3"/>
    <row r="4" spans="1:40" ht="15.75" thickBot="1" x14ac:dyDescent="0.3">
      <c r="B4" s="944" t="s">
        <v>312</v>
      </c>
      <c r="C4" s="935" t="s">
        <v>513</v>
      </c>
      <c r="D4" s="936"/>
      <c r="E4" s="936"/>
      <c r="F4" s="936"/>
      <c r="G4" s="936"/>
      <c r="H4" s="936"/>
      <c r="I4" s="936"/>
      <c r="J4" s="936"/>
      <c r="K4" s="936"/>
      <c r="L4" s="936"/>
      <c r="M4" s="936"/>
      <c r="N4" s="936"/>
      <c r="O4" s="936"/>
      <c r="P4" s="936"/>
      <c r="Q4" s="936"/>
      <c r="R4" s="936"/>
      <c r="S4" s="936"/>
      <c r="T4" s="936"/>
      <c r="U4" s="936"/>
      <c r="V4" s="936"/>
      <c r="W4" s="936"/>
      <c r="X4" s="936"/>
      <c r="Y4" s="936"/>
      <c r="Z4" s="937"/>
      <c r="AB4" s="944" t="s">
        <v>250</v>
      </c>
      <c r="AC4" s="943" t="s">
        <v>119</v>
      </c>
      <c r="AD4" s="943"/>
      <c r="AE4" s="943"/>
      <c r="AF4" s="943"/>
      <c r="AG4" s="943"/>
      <c r="AH4" s="943"/>
      <c r="AI4" s="943"/>
      <c r="AJ4" s="943"/>
      <c r="AK4" s="943"/>
      <c r="AL4" s="943"/>
      <c r="AM4" s="943"/>
      <c r="AN4" s="943"/>
    </row>
    <row r="5" spans="1:40" ht="15.75" customHeight="1" thickBot="1" x14ac:dyDescent="0.3">
      <c r="B5" s="945"/>
      <c r="C5" s="931" t="s">
        <v>109</v>
      </c>
      <c r="D5" s="932"/>
      <c r="E5" s="953" t="s">
        <v>110</v>
      </c>
      <c r="F5" s="954"/>
      <c r="G5" s="931" t="s">
        <v>111</v>
      </c>
      <c r="H5" s="932"/>
      <c r="I5" s="953" t="s">
        <v>112</v>
      </c>
      <c r="J5" s="954"/>
      <c r="K5" s="931" t="s">
        <v>113</v>
      </c>
      <c r="L5" s="954"/>
      <c r="M5" s="931" t="s">
        <v>114</v>
      </c>
      <c r="N5" s="932"/>
      <c r="O5" s="931" t="s">
        <v>176</v>
      </c>
      <c r="P5" s="932"/>
      <c r="Q5" s="931" t="s">
        <v>177</v>
      </c>
      <c r="R5" s="932"/>
      <c r="S5" s="931" t="s">
        <v>178</v>
      </c>
      <c r="T5" s="932"/>
      <c r="U5" s="931" t="s">
        <v>179</v>
      </c>
      <c r="V5" s="932"/>
      <c r="W5" s="931" t="s">
        <v>194</v>
      </c>
      <c r="X5" s="932"/>
      <c r="Y5" s="931" t="s">
        <v>180</v>
      </c>
      <c r="Z5" s="932"/>
      <c r="AB5" s="945"/>
      <c r="AC5" s="1124" t="s">
        <v>513</v>
      </c>
      <c r="AD5" s="1125"/>
      <c r="AE5" s="1125"/>
      <c r="AF5" s="1125"/>
      <c r="AG5" s="1125"/>
      <c r="AH5" s="1125"/>
      <c r="AI5" s="1125"/>
      <c r="AJ5" s="1125"/>
      <c r="AK5" s="1125"/>
      <c r="AL5" s="1125"/>
      <c r="AM5" s="1125"/>
      <c r="AN5" s="1126"/>
    </row>
    <row r="6" spans="1:40" ht="15.75" thickBot="1" x14ac:dyDescent="0.3">
      <c r="B6" s="946"/>
      <c r="C6" s="109" t="s">
        <v>117</v>
      </c>
      <c r="D6" s="110" t="s">
        <v>115</v>
      </c>
      <c r="E6" s="467" t="s">
        <v>117</v>
      </c>
      <c r="F6" s="468" t="s">
        <v>115</v>
      </c>
      <c r="G6" s="111" t="s">
        <v>117</v>
      </c>
      <c r="H6" s="305" t="s">
        <v>115</v>
      </c>
      <c r="I6" s="467" t="s">
        <v>117</v>
      </c>
      <c r="J6" s="468" t="s">
        <v>115</v>
      </c>
      <c r="K6" s="111" t="s">
        <v>117</v>
      </c>
      <c r="L6" s="468" t="s">
        <v>115</v>
      </c>
      <c r="M6" s="111" t="s">
        <v>117</v>
      </c>
      <c r="N6" s="110" t="s">
        <v>115</v>
      </c>
      <c r="O6" s="111" t="s">
        <v>117</v>
      </c>
      <c r="P6" s="110" t="s">
        <v>115</v>
      </c>
      <c r="Q6" s="111" t="s">
        <v>117</v>
      </c>
      <c r="R6" s="110" t="s">
        <v>115</v>
      </c>
      <c r="S6" s="111" t="s">
        <v>117</v>
      </c>
      <c r="T6" s="110" t="s">
        <v>115</v>
      </c>
      <c r="U6" s="111" t="s">
        <v>117</v>
      </c>
      <c r="V6" s="110" t="s">
        <v>115</v>
      </c>
      <c r="W6" s="111" t="s">
        <v>117</v>
      </c>
      <c r="X6" s="110" t="s">
        <v>115</v>
      </c>
      <c r="Y6" s="111" t="s">
        <v>117</v>
      </c>
      <c r="Z6" s="110" t="s">
        <v>115</v>
      </c>
      <c r="AB6" s="946"/>
      <c r="AC6" s="349" t="s">
        <v>109</v>
      </c>
      <c r="AD6" s="349" t="s">
        <v>110</v>
      </c>
      <c r="AE6" s="349" t="s">
        <v>111</v>
      </c>
      <c r="AF6" s="349" t="s">
        <v>112</v>
      </c>
      <c r="AG6" s="349" t="s">
        <v>113</v>
      </c>
      <c r="AH6" s="349" t="s">
        <v>114</v>
      </c>
      <c r="AI6" s="349" t="s">
        <v>176</v>
      </c>
      <c r="AJ6" s="349" t="s">
        <v>177</v>
      </c>
      <c r="AK6" s="349" t="s">
        <v>178</v>
      </c>
      <c r="AL6" s="349" t="s">
        <v>179</v>
      </c>
      <c r="AM6" s="349" t="s">
        <v>194</v>
      </c>
      <c r="AN6" s="349" t="s">
        <v>180</v>
      </c>
    </row>
    <row r="7" spans="1:40" ht="27.95" customHeight="1" x14ac:dyDescent="0.25">
      <c r="A7" s="676"/>
      <c r="B7" s="677" t="s">
        <v>313</v>
      </c>
      <c r="C7" s="315">
        <f>'MANUAL A'!AH62</f>
        <v>0</v>
      </c>
      <c r="D7" s="104">
        <v>0</v>
      </c>
      <c r="E7" s="422">
        <f>'MANUAL B'!AD62</f>
        <v>1</v>
      </c>
      <c r="F7" s="428">
        <f t="shared" ref="F7:F12" si="0">E7/$E$13</f>
        <v>4.5454545454545456E-2</v>
      </c>
      <c r="G7" s="315">
        <f>'MANUAL C'!AH62</f>
        <v>0</v>
      </c>
      <c r="H7" s="104">
        <f t="shared" ref="H7:H12" si="1">G7/$G$13</f>
        <v>0</v>
      </c>
      <c r="I7" s="422">
        <f>'MANUAL D'!AJ62</f>
        <v>0</v>
      </c>
      <c r="J7" s="428">
        <f t="shared" ref="J7:J12" si="2">I7/$I$13</f>
        <v>0</v>
      </c>
      <c r="K7" s="315">
        <f>'MANUAL E'!AH62</f>
        <v>0</v>
      </c>
      <c r="L7" s="428">
        <f t="shared" ref="L7:L12" si="3">K7/$K$13</f>
        <v>0</v>
      </c>
      <c r="M7" s="315">
        <f>'MANUAL F'!AI62</f>
        <v>0</v>
      </c>
      <c r="N7" s="104">
        <f t="shared" ref="N7:N12" si="4">M7/$M$13</f>
        <v>0</v>
      </c>
      <c r="O7" s="315">
        <f>'Manual G'!AK62</f>
        <v>0</v>
      </c>
      <c r="P7" s="104">
        <f>O7/$O$13</f>
        <v>0</v>
      </c>
      <c r="Q7" s="315">
        <f>'Manual H'!AG62</f>
        <v>0</v>
      </c>
      <c r="R7" s="104">
        <v>0</v>
      </c>
      <c r="S7" s="315">
        <f>'Manual I'!AI62</f>
        <v>0</v>
      </c>
      <c r="T7" s="104">
        <f>S7/S13</f>
        <v>0</v>
      </c>
      <c r="U7" s="315">
        <f>'Manual J'!BB62</f>
        <v>0</v>
      </c>
      <c r="V7" s="104">
        <v>0</v>
      </c>
      <c r="W7" s="315">
        <f>'Manual K'!AG62</f>
        <v>0</v>
      </c>
      <c r="X7" s="104">
        <v>0</v>
      </c>
      <c r="Y7" s="315">
        <f>'Manual L'!AH62</f>
        <v>0</v>
      </c>
      <c r="Z7" s="104">
        <v>0</v>
      </c>
      <c r="AB7" s="348" t="str">
        <f>B7</f>
        <v xml:space="preserve">Respeito pelo tema </v>
      </c>
      <c r="AC7" s="114">
        <f t="shared" ref="AC7:AC12" si="5">D7</f>
        <v>0</v>
      </c>
      <c r="AD7" s="114">
        <f t="shared" ref="AD7:AD12" si="6">F7</f>
        <v>4.5454545454545456E-2</v>
      </c>
      <c r="AE7" s="114">
        <f t="shared" ref="AE7:AE12" si="7">H7</f>
        <v>0</v>
      </c>
      <c r="AF7" s="114">
        <f t="shared" ref="AF7:AF12" si="8">J7</f>
        <v>0</v>
      </c>
      <c r="AG7" s="114">
        <f t="shared" ref="AG7:AG12" si="9">L7</f>
        <v>0</v>
      </c>
      <c r="AH7" s="114">
        <f t="shared" ref="AH7:AH12" si="10">N7</f>
        <v>0</v>
      </c>
      <c r="AI7" s="114">
        <f t="shared" ref="AI7:AI12" si="11">P7</f>
        <v>0</v>
      </c>
      <c r="AJ7" s="114">
        <f t="shared" ref="AJ7:AJ12" si="12">R7</f>
        <v>0</v>
      </c>
      <c r="AK7" s="114">
        <f t="shared" ref="AK7:AK12" si="13">T7</f>
        <v>0</v>
      </c>
      <c r="AL7" s="114">
        <f t="shared" ref="AL7:AL12" si="14">V7</f>
        <v>0</v>
      </c>
      <c r="AM7" s="114">
        <f t="shared" ref="AM7:AM12" si="15">X7</f>
        <v>0</v>
      </c>
      <c r="AN7" s="114">
        <f t="shared" ref="AN7:AN12" si="16">Z7</f>
        <v>0</v>
      </c>
    </row>
    <row r="8" spans="1:40" ht="27.95" customHeight="1" x14ac:dyDescent="0.25">
      <c r="A8" s="676"/>
      <c r="B8" s="677" t="s">
        <v>523</v>
      </c>
      <c r="C8" s="103">
        <f>'MANUAL A'!AH63</f>
        <v>0</v>
      </c>
      <c r="D8" s="105">
        <v>0</v>
      </c>
      <c r="E8" s="313">
        <f>'MANUAL B'!AD63</f>
        <v>1</v>
      </c>
      <c r="F8" s="347">
        <f t="shared" si="0"/>
        <v>4.5454545454545456E-2</v>
      </c>
      <c r="G8" s="103">
        <f>'MANUAL C'!AH63</f>
        <v>0</v>
      </c>
      <c r="H8" s="105">
        <f t="shared" si="1"/>
        <v>0</v>
      </c>
      <c r="I8" s="313">
        <f>'MANUAL D'!AJ63</f>
        <v>1</v>
      </c>
      <c r="J8" s="347">
        <f t="shared" si="2"/>
        <v>0.33333333333333331</v>
      </c>
      <c r="K8" s="103">
        <f>'MANUAL E'!AH63</f>
        <v>2</v>
      </c>
      <c r="L8" s="347">
        <f t="shared" si="3"/>
        <v>0.2857142857142857</v>
      </c>
      <c r="M8" s="103">
        <f>'MANUAL F'!AI63</f>
        <v>0</v>
      </c>
      <c r="N8" s="105">
        <f t="shared" si="4"/>
        <v>0</v>
      </c>
      <c r="O8" s="103">
        <f>'Manual G'!AK63</f>
        <v>1</v>
      </c>
      <c r="P8" s="104">
        <f t="shared" ref="P8:P12" si="17">O8/$O$13</f>
        <v>0.5</v>
      </c>
      <c r="Q8" s="103">
        <f>'Manual H'!AG63</f>
        <v>0</v>
      </c>
      <c r="R8" s="105">
        <v>0</v>
      </c>
      <c r="S8" s="103">
        <f>'Manual I'!AI63</f>
        <v>0</v>
      </c>
      <c r="T8" s="105">
        <v>0</v>
      </c>
      <c r="U8" s="103">
        <f>'Manual J'!BB63</f>
        <v>0</v>
      </c>
      <c r="V8" s="105">
        <v>0</v>
      </c>
      <c r="W8" s="103">
        <f>'Manual K'!AG63</f>
        <v>0</v>
      </c>
      <c r="X8" s="105">
        <v>0</v>
      </c>
      <c r="Y8" s="103">
        <f>'Manual L'!AH63</f>
        <v>0</v>
      </c>
      <c r="Z8" s="105">
        <v>0</v>
      </c>
      <c r="AB8" s="348" t="str">
        <f t="shared" ref="AB8:AB12" si="18">B8</f>
        <v xml:space="preserve">Estrutura adequada ao tipo  de texto </v>
      </c>
      <c r="AC8" s="114">
        <f t="shared" si="5"/>
        <v>0</v>
      </c>
      <c r="AD8" s="114">
        <f t="shared" si="6"/>
        <v>4.5454545454545456E-2</v>
      </c>
      <c r="AE8" s="114">
        <f t="shared" si="7"/>
        <v>0</v>
      </c>
      <c r="AF8" s="114">
        <f t="shared" si="8"/>
        <v>0.33333333333333331</v>
      </c>
      <c r="AG8" s="114">
        <f t="shared" si="9"/>
        <v>0.2857142857142857</v>
      </c>
      <c r="AH8" s="114">
        <f t="shared" si="10"/>
        <v>0</v>
      </c>
      <c r="AI8" s="114">
        <f t="shared" si="11"/>
        <v>0.5</v>
      </c>
      <c r="AJ8" s="114">
        <f t="shared" si="12"/>
        <v>0</v>
      </c>
      <c r="AK8" s="114">
        <f t="shared" si="13"/>
        <v>0</v>
      </c>
      <c r="AL8" s="114">
        <f t="shared" si="14"/>
        <v>0</v>
      </c>
      <c r="AM8" s="114">
        <f t="shared" si="15"/>
        <v>0</v>
      </c>
      <c r="AN8" s="114">
        <f t="shared" si="16"/>
        <v>0</v>
      </c>
    </row>
    <row r="9" spans="1:40" ht="27.95" customHeight="1" x14ac:dyDescent="0.25">
      <c r="A9" s="676"/>
      <c r="B9" s="677" t="s">
        <v>314</v>
      </c>
      <c r="C9" s="103">
        <f>'MANUAL A'!AH64</f>
        <v>0</v>
      </c>
      <c r="D9" s="105">
        <v>0</v>
      </c>
      <c r="E9" s="313">
        <f>'MANUAL B'!AD64</f>
        <v>5</v>
      </c>
      <c r="F9" s="347">
        <f t="shared" si="0"/>
        <v>0.22727272727272727</v>
      </c>
      <c r="G9" s="103">
        <f>'MANUAL C'!AH64</f>
        <v>0</v>
      </c>
      <c r="H9" s="105">
        <f t="shared" si="1"/>
        <v>0</v>
      </c>
      <c r="I9" s="313">
        <f>'MANUAL D'!AJ64</f>
        <v>0</v>
      </c>
      <c r="J9" s="347">
        <f t="shared" si="2"/>
        <v>0</v>
      </c>
      <c r="K9" s="103">
        <f>'MANUAL E'!AH64</f>
        <v>0</v>
      </c>
      <c r="L9" s="347">
        <f t="shared" si="3"/>
        <v>0</v>
      </c>
      <c r="M9" s="103">
        <f>'MANUAL F'!AI64</f>
        <v>8</v>
      </c>
      <c r="N9" s="105">
        <f t="shared" si="4"/>
        <v>0.23529411764705882</v>
      </c>
      <c r="O9" s="103">
        <f>'Manual G'!AK64</f>
        <v>1</v>
      </c>
      <c r="P9" s="104">
        <f t="shared" si="17"/>
        <v>0.5</v>
      </c>
      <c r="Q9" s="103">
        <f>'Manual H'!AG64</f>
        <v>0</v>
      </c>
      <c r="R9" s="105">
        <v>0</v>
      </c>
      <c r="S9" s="103">
        <f>'Manual I'!AI64</f>
        <v>1</v>
      </c>
      <c r="T9" s="105">
        <f>S9/$S$13</f>
        <v>1</v>
      </c>
      <c r="U9" s="103">
        <f>'Manual J'!BB64</f>
        <v>0</v>
      </c>
      <c r="V9" s="105">
        <v>0</v>
      </c>
      <c r="W9" s="103">
        <f>'Manual K'!AG64</f>
        <v>0</v>
      </c>
      <c r="X9" s="105">
        <v>0</v>
      </c>
      <c r="Y9" s="103">
        <f>'Manual L'!AH64</f>
        <v>0</v>
      </c>
      <c r="Z9" s="105">
        <v>0</v>
      </c>
      <c r="AB9" s="348" t="str">
        <f t="shared" si="18"/>
        <v>Progressão temática / sentido global do texto</v>
      </c>
      <c r="AC9" s="114">
        <f t="shared" si="5"/>
        <v>0</v>
      </c>
      <c r="AD9" s="114">
        <f t="shared" si="6"/>
        <v>0.22727272727272727</v>
      </c>
      <c r="AE9" s="114">
        <f t="shared" si="7"/>
        <v>0</v>
      </c>
      <c r="AF9" s="114">
        <f t="shared" si="8"/>
        <v>0</v>
      </c>
      <c r="AG9" s="114">
        <f t="shared" si="9"/>
        <v>0</v>
      </c>
      <c r="AH9" s="114">
        <f t="shared" si="10"/>
        <v>0.23529411764705882</v>
      </c>
      <c r="AI9" s="114">
        <f t="shared" si="11"/>
        <v>0.5</v>
      </c>
      <c r="AJ9" s="114">
        <f t="shared" si="12"/>
        <v>0</v>
      </c>
      <c r="AK9" s="114">
        <f t="shared" si="13"/>
        <v>1</v>
      </c>
      <c r="AL9" s="114">
        <f t="shared" si="14"/>
        <v>0</v>
      </c>
      <c r="AM9" s="114">
        <f t="shared" si="15"/>
        <v>0</v>
      </c>
      <c r="AN9" s="114">
        <f t="shared" si="16"/>
        <v>0</v>
      </c>
    </row>
    <row r="10" spans="1:40" ht="27.95" customHeight="1" x14ac:dyDescent="0.25">
      <c r="A10" s="676"/>
      <c r="B10" s="677" t="s">
        <v>304</v>
      </c>
      <c r="C10" s="103">
        <f>'MANUAL A'!AH65</f>
        <v>0</v>
      </c>
      <c r="D10" s="105">
        <v>0</v>
      </c>
      <c r="E10" s="313">
        <f>'MANUAL B'!AD65</f>
        <v>4</v>
      </c>
      <c r="F10" s="347">
        <f t="shared" si="0"/>
        <v>0.18181818181818182</v>
      </c>
      <c r="G10" s="103">
        <f>'MANUAL C'!AH65</f>
        <v>21</v>
      </c>
      <c r="H10" s="105">
        <f t="shared" si="1"/>
        <v>1</v>
      </c>
      <c r="I10" s="313">
        <f>'MANUAL D'!AJ65</f>
        <v>1</v>
      </c>
      <c r="J10" s="347">
        <f t="shared" si="2"/>
        <v>0.33333333333333331</v>
      </c>
      <c r="K10" s="103">
        <f>'MANUAL E'!AH65</f>
        <v>1</v>
      </c>
      <c r="L10" s="347">
        <f t="shared" si="3"/>
        <v>0.14285714285714285</v>
      </c>
      <c r="M10" s="103">
        <f>'MANUAL F'!AI65</f>
        <v>8</v>
      </c>
      <c r="N10" s="105">
        <f t="shared" si="4"/>
        <v>0.23529411764705882</v>
      </c>
      <c r="O10" s="103">
        <f>'Manual G'!AK65</f>
        <v>0</v>
      </c>
      <c r="P10" s="104">
        <f t="shared" si="17"/>
        <v>0</v>
      </c>
      <c r="Q10" s="103">
        <f>'Manual H'!AG65</f>
        <v>0</v>
      </c>
      <c r="R10" s="105">
        <v>0</v>
      </c>
      <c r="S10" s="103">
        <f>'Manual I'!AI65</f>
        <v>0</v>
      </c>
      <c r="T10" s="105">
        <v>0</v>
      </c>
      <c r="U10" s="103">
        <f>'Manual J'!BB65</f>
        <v>0</v>
      </c>
      <c r="V10" s="105">
        <v>0</v>
      </c>
      <c r="W10" s="103">
        <f>'Manual K'!AG65</f>
        <v>0</v>
      </c>
      <c r="X10" s="105">
        <v>0</v>
      </c>
      <c r="Y10" s="103">
        <f>'Manual L'!AH65</f>
        <v>0</v>
      </c>
      <c r="Z10" s="105">
        <v>0</v>
      </c>
      <c r="AB10" s="348" t="str">
        <f t="shared" si="18"/>
        <v>Coesão</v>
      </c>
      <c r="AC10" s="114">
        <f t="shared" si="5"/>
        <v>0</v>
      </c>
      <c r="AD10" s="114">
        <f t="shared" si="6"/>
        <v>0.18181818181818182</v>
      </c>
      <c r="AE10" s="114">
        <f t="shared" si="7"/>
        <v>1</v>
      </c>
      <c r="AF10" s="114">
        <f t="shared" si="8"/>
        <v>0.33333333333333331</v>
      </c>
      <c r="AG10" s="114">
        <f t="shared" si="9"/>
        <v>0.14285714285714285</v>
      </c>
      <c r="AH10" s="114">
        <f t="shared" si="10"/>
        <v>0.23529411764705882</v>
      </c>
      <c r="AI10" s="114">
        <f t="shared" si="11"/>
        <v>0</v>
      </c>
      <c r="AJ10" s="114">
        <f t="shared" si="12"/>
        <v>0</v>
      </c>
      <c r="AK10" s="114">
        <f t="shared" si="13"/>
        <v>0</v>
      </c>
      <c r="AL10" s="114">
        <f t="shared" si="14"/>
        <v>0</v>
      </c>
      <c r="AM10" s="114">
        <f t="shared" si="15"/>
        <v>0</v>
      </c>
      <c r="AN10" s="114">
        <f t="shared" si="16"/>
        <v>0</v>
      </c>
    </row>
    <row r="11" spans="1:40" ht="31.5" customHeight="1" x14ac:dyDescent="0.25">
      <c r="A11" s="676"/>
      <c r="B11" s="677" t="s">
        <v>315</v>
      </c>
      <c r="C11" s="103">
        <f>'MANUAL A'!AH66</f>
        <v>0</v>
      </c>
      <c r="D11" s="105">
        <v>0</v>
      </c>
      <c r="E11" s="313">
        <f>'MANUAL B'!AD66</f>
        <v>5</v>
      </c>
      <c r="F11" s="347">
        <f t="shared" si="0"/>
        <v>0.22727272727272727</v>
      </c>
      <c r="G11" s="103">
        <f>'MANUAL C'!AH66</f>
        <v>0</v>
      </c>
      <c r="H11" s="105">
        <f t="shared" si="1"/>
        <v>0</v>
      </c>
      <c r="I11" s="313">
        <f>'MANUAL D'!AJ66</f>
        <v>0</v>
      </c>
      <c r="J11" s="347">
        <f t="shared" si="2"/>
        <v>0</v>
      </c>
      <c r="K11" s="103">
        <f>'MANUAL E'!AH66</f>
        <v>2</v>
      </c>
      <c r="L11" s="347">
        <f t="shared" si="3"/>
        <v>0.2857142857142857</v>
      </c>
      <c r="M11" s="103">
        <f>'MANUAL F'!AI66</f>
        <v>9</v>
      </c>
      <c r="N11" s="105">
        <f t="shared" si="4"/>
        <v>0.26470588235294118</v>
      </c>
      <c r="O11" s="103">
        <f>'Manual G'!AK66</f>
        <v>0</v>
      </c>
      <c r="P11" s="104">
        <f t="shared" si="17"/>
        <v>0</v>
      </c>
      <c r="Q11" s="103">
        <f>'Manual H'!AG66</f>
        <v>0</v>
      </c>
      <c r="R11" s="105">
        <v>0</v>
      </c>
      <c r="S11" s="103">
        <f>'Manual I'!AI66</f>
        <v>0</v>
      </c>
      <c r="T11" s="105">
        <f>S11/$S$13</f>
        <v>0</v>
      </c>
      <c r="U11" s="103">
        <f>'Manual J'!BB66</f>
        <v>0</v>
      </c>
      <c r="V11" s="105">
        <v>0</v>
      </c>
      <c r="W11" s="103">
        <f>'Manual K'!AG66</f>
        <v>0</v>
      </c>
      <c r="X11" s="105">
        <v>0</v>
      </c>
      <c r="Y11" s="103">
        <f>'Manual L'!AH66</f>
        <v>0</v>
      </c>
      <c r="Z11" s="105">
        <v>0</v>
      </c>
      <c r="AB11" s="348" t="str">
        <f t="shared" si="18"/>
        <v>Pontuação</v>
      </c>
      <c r="AC11" s="114">
        <f t="shared" si="5"/>
        <v>0</v>
      </c>
      <c r="AD11" s="114">
        <f t="shared" si="6"/>
        <v>0.22727272727272727</v>
      </c>
      <c r="AE11" s="114">
        <f t="shared" si="7"/>
        <v>0</v>
      </c>
      <c r="AF11" s="114">
        <f t="shared" si="8"/>
        <v>0</v>
      </c>
      <c r="AG11" s="114">
        <f t="shared" si="9"/>
        <v>0.2857142857142857</v>
      </c>
      <c r="AH11" s="114">
        <f t="shared" si="10"/>
        <v>0.26470588235294118</v>
      </c>
      <c r="AI11" s="114">
        <f t="shared" si="11"/>
        <v>0</v>
      </c>
      <c r="AJ11" s="114">
        <f t="shared" si="12"/>
        <v>0</v>
      </c>
      <c r="AK11" s="114">
        <f t="shared" si="13"/>
        <v>0</v>
      </c>
      <c r="AL11" s="114">
        <f t="shared" si="14"/>
        <v>0</v>
      </c>
      <c r="AM11" s="114">
        <f t="shared" si="15"/>
        <v>0</v>
      </c>
      <c r="AN11" s="114">
        <f t="shared" si="16"/>
        <v>0</v>
      </c>
    </row>
    <row r="12" spans="1:40" ht="27.95" customHeight="1" x14ac:dyDescent="0.25">
      <c r="A12" s="676"/>
      <c r="B12" s="677" t="s">
        <v>524</v>
      </c>
      <c r="C12" s="103">
        <f>'MANUAL A'!AH67</f>
        <v>0</v>
      </c>
      <c r="D12" s="105">
        <v>0</v>
      </c>
      <c r="E12" s="313">
        <f>'MANUAL B'!AD67</f>
        <v>6</v>
      </c>
      <c r="F12" s="347">
        <f t="shared" si="0"/>
        <v>0.27272727272727271</v>
      </c>
      <c r="G12" s="103">
        <f>'MANUAL C'!AH67</f>
        <v>0</v>
      </c>
      <c r="H12" s="105">
        <f t="shared" si="1"/>
        <v>0</v>
      </c>
      <c r="I12" s="313">
        <f>'MANUAL D'!AJ67</f>
        <v>1</v>
      </c>
      <c r="J12" s="347">
        <f t="shared" si="2"/>
        <v>0.33333333333333331</v>
      </c>
      <c r="K12" s="103">
        <f>'MANUAL E'!AH67</f>
        <v>2</v>
      </c>
      <c r="L12" s="347">
        <f t="shared" si="3"/>
        <v>0.2857142857142857</v>
      </c>
      <c r="M12" s="103">
        <f>'MANUAL F'!AI67</f>
        <v>9</v>
      </c>
      <c r="N12" s="105">
        <f t="shared" si="4"/>
        <v>0.26470588235294118</v>
      </c>
      <c r="O12" s="103">
        <f>'Manual G'!AK67</f>
        <v>0</v>
      </c>
      <c r="P12" s="104">
        <f t="shared" si="17"/>
        <v>0</v>
      </c>
      <c r="Q12" s="103">
        <f>'Manual H'!AG67</f>
        <v>0</v>
      </c>
      <c r="R12" s="105">
        <v>0</v>
      </c>
      <c r="S12" s="103">
        <f>'Manual I'!AI67</f>
        <v>0</v>
      </c>
      <c r="T12" s="105">
        <f>S12/$S$13</f>
        <v>0</v>
      </c>
      <c r="U12" s="103">
        <f>'Manual J'!BB67</f>
        <v>0</v>
      </c>
      <c r="V12" s="105">
        <v>0</v>
      </c>
      <c r="W12" s="103">
        <f>'Manual K'!AG67</f>
        <v>0</v>
      </c>
      <c r="X12" s="105">
        <v>0</v>
      </c>
      <c r="Y12" s="103">
        <f>'Manual L'!AH67</f>
        <v>0</v>
      </c>
      <c r="Z12" s="105">
        <v>0</v>
      </c>
      <c r="AB12" s="348" t="str">
        <f t="shared" si="18"/>
        <v>Ortografia / acentuação / sinais auxiliares de escrita</v>
      </c>
      <c r="AC12" s="114">
        <f t="shared" si="5"/>
        <v>0</v>
      </c>
      <c r="AD12" s="114">
        <f t="shared" si="6"/>
        <v>0.27272727272727271</v>
      </c>
      <c r="AE12" s="114">
        <f t="shared" si="7"/>
        <v>0</v>
      </c>
      <c r="AF12" s="114">
        <f t="shared" si="8"/>
        <v>0.33333333333333331</v>
      </c>
      <c r="AG12" s="114">
        <f t="shared" si="9"/>
        <v>0.2857142857142857</v>
      </c>
      <c r="AH12" s="114">
        <f t="shared" si="10"/>
        <v>0.26470588235294118</v>
      </c>
      <c r="AI12" s="114">
        <f t="shared" si="11"/>
        <v>0</v>
      </c>
      <c r="AJ12" s="114">
        <f t="shared" si="12"/>
        <v>0</v>
      </c>
      <c r="AK12" s="114">
        <f t="shared" si="13"/>
        <v>0</v>
      </c>
      <c r="AL12" s="114">
        <f t="shared" si="14"/>
        <v>0</v>
      </c>
      <c r="AM12" s="114">
        <f t="shared" si="15"/>
        <v>0</v>
      </c>
      <c r="AN12" s="114">
        <f t="shared" si="16"/>
        <v>0</v>
      </c>
    </row>
    <row r="13" spans="1:40" ht="16.5" customHeight="1" thickBot="1" x14ac:dyDescent="0.3">
      <c r="B13" s="350" t="s">
        <v>118</v>
      </c>
      <c r="C13" s="678">
        <f>SUM(C10:C12)</f>
        <v>0</v>
      </c>
      <c r="D13" s="679">
        <v>0</v>
      </c>
      <c r="E13" s="680">
        <f>SUM(E7:E12)</f>
        <v>22</v>
      </c>
      <c r="F13" s="681">
        <f>SUM(F7:F12)</f>
        <v>1</v>
      </c>
      <c r="G13" s="678">
        <f>SUM(G7:G12)</f>
        <v>21</v>
      </c>
      <c r="H13" s="679">
        <f>SUM(H7:H12)</f>
        <v>1</v>
      </c>
      <c r="I13" s="678">
        <f t="shared" ref="I13:Z13" si="19">SUM(I7:I12)</f>
        <v>3</v>
      </c>
      <c r="J13" s="679">
        <f t="shared" si="19"/>
        <v>1</v>
      </c>
      <c r="K13" s="678">
        <f t="shared" si="19"/>
        <v>7</v>
      </c>
      <c r="L13" s="679">
        <f t="shared" si="19"/>
        <v>0.99999999999999989</v>
      </c>
      <c r="M13" s="678">
        <f t="shared" si="19"/>
        <v>34</v>
      </c>
      <c r="N13" s="679">
        <f t="shared" si="19"/>
        <v>1</v>
      </c>
      <c r="O13" s="678">
        <f>SUM(O7:O12)</f>
        <v>2</v>
      </c>
      <c r="P13" s="679">
        <f>SUM(P7:P12)</f>
        <v>1</v>
      </c>
      <c r="Q13" s="678">
        <f t="shared" si="19"/>
        <v>0</v>
      </c>
      <c r="R13" s="679">
        <v>0</v>
      </c>
      <c r="S13" s="678">
        <f t="shared" si="19"/>
        <v>1</v>
      </c>
      <c r="T13" s="679">
        <f t="shared" si="19"/>
        <v>1</v>
      </c>
      <c r="U13" s="678">
        <f t="shared" si="19"/>
        <v>0</v>
      </c>
      <c r="V13" s="679">
        <f t="shared" si="19"/>
        <v>0</v>
      </c>
      <c r="W13" s="678">
        <f t="shared" si="19"/>
        <v>0</v>
      </c>
      <c r="X13" s="679">
        <f t="shared" si="19"/>
        <v>0</v>
      </c>
      <c r="Y13" s="678">
        <f t="shared" si="19"/>
        <v>0</v>
      </c>
      <c r="Z13" s="679">
        <f t="shared" si="19"/>
        <v>0</v>
      </c>
    </row>
  </sheetData>
  <mergeCells count="17">
    <mergeCell ref="U5:V5"/>
    <mergeCell ref="W5:X5"/>
    <mergeCell ref="B4:B6"/>
    <mergeCell ref="C4:Z4"/>
    <mergeCell ref="AB4:AB6"/>
    <mergeCell ref="AC4:AN4"/>
    <mergeCell ref="C5:D5"/>
    <mergeCell ref="E5:F5"/>
    <mergeCell ref="G5:H5"/>
    <mergeCell ref="I5:J5"/>
    <mergeCell ref="K5:L5"/>
    <mergeCell ref="Y5:Z5"/>
    <mergeCell ref="AC5:AN5"/>
    <mergeCell ref="M5:N5"/>
    <mergeCell ref="O5:P5"/>
    <mergeCell ref="Q5:R5"/>
    <mergeCell ref="S5:T5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33CC"/>
  </sheetPr>
  <dimension ref="B1:AK15"/>
  <sheetViews>
    <sheetView topLeftCell="S1" workbookViewId="0">
      <selection activeCell="AD26" sqref="AD26"/>
    </sheetView>
  </sheetViews>
  <sheetFormatPr defaultRowHeight="15" x14ac:dyDescent="0.25"/>
  <cols>
    <col min="2" max="2" width="29.5703125" customWidth="1"/>
    <col min="3" max="3" width="4.7109375" customWidth="1"/>
    <col min="4" max="4" width="6.5703125" customWidth="1"/>
    <col min="5" max="5" width="4.7109375" customWidth="1"/>
    <col min="6" max="6" width="5.85546875" customWidth="1"/>
    <col min="7" max="7" width="4.7109375" customWidth="1"/>
    <col min="8" max="8" width="5.28515625" customWidth="1"/>
    <col min="9" max="9" width="4.7109375" customWidth="1"/>
    <col min="10" max="10" width="6.140625" customWidth="1"/>
    <col min="11" max="11" width="4.7109375" customWidth="1"/>
    <col min="12" max="12" width="6" customWidth="1"/>
    <col min="13" max="13" width="4.7109375" customWidth="1"/>
    <col min="14" max="14" width="5.42578125" customWidth="1"/>
    <col min="15" max="15" width="4.7109375" customWidth="1"/>
    <col min="16" max="16" width="6.28515625" customWidth="1"/>
    <col min="17" max="17" width="4.7109375" customWidth="1"/>
    <col min="18" max="18" width="5.28515625" customWidth="1"/>
    <col min="19" max="19" width="4.7109375" customWidth="1"/>
    <col min="20" max="20" width="5.42578125" customWidth="1"/>
    <col min="21" max="21" width="4.7109375" customWidth="1"/>
    <col min="22" max="22" width="6" customWidth="1"/>
    <col min="23" max="23" width="4.7109375" customWidth="1"/>
    <col min="24" max="24" width="5.85546875" customWidth="1"/>
    <col min="25" max="25" width="4.7109375" customWidth="1"/>
    <col min="26" max="26" width="6" customWidth="1"/>
    <col min="30" max="30" width="7.5703125" customWidth="1"/>
    <col min="31" max="31" width="6.5703125" customWidth="1"/>
    <col min="32" max="32" width="8.28515625" customWidth="1"/>
    <col min="33" max="33" width="6.28515625" customWidth="1"/>
    <col min="36" max="36" width="19.42578125" customWidth="1"/>
  </cols>
  <sheetData>
    <row r="1" spans="2:37" ht="51.75" customHeight="1" thickBot="1" x14ac:dyDescent="0.3">
      <c r="AC1" s="498"/>
      <c r="AD1" s="938" t="str">
        <f>B5</f>
        <v xml:space="preserve">Durante o processo  de escrita </v>
      </c>
      <c r="AE1" s="939"/>
      <c r="AF1" s="940" t="str">
        <f>B6</f>
        <v xml:space="preserve"> Após a conclusão do produto</v>
      </c>
      <c r="AG1" s="939"/>
      <c r="AJ1" s="732" t="str">
        <f>B2</f>
        <v>Distribuição dos resultados entre os manuais quanto à revisão e avaliação do texto</v>
      </c>
      <c r="AK1" s="834"/>
    </row>
    <row r="2" spans="2:37" ht="14.25" customHeight="1" thickBot="1" x14ac:dyDescent="0.3">
      <c r="B2" s="933" t="s">
        <v>316</v>
      </c>
      <c r="C2" s="935" t="s">
        <v>108</v>
      </c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7"/>
      <c r="AD2" s="682" t="s">
        <v>117</v>
      </c>
      <c r="AE2" s="505" t="s">
        <v>115</v>
      </c>
      <c r="AF2" s="683" t="s">
        <v>117</v>
      </c>
      <c r="AG2" s="684" t="s">
        <v>115</v>
      </c>
      <c r="AJ2" s="1127" t="s">
        <v>319</v>
      </c>
      <c r="AK2" s="1128"/>
    </row>
    <row r="3" spans="2:37" ht="25.5" customHeight="1" thickBot="1" x14ac:dyDescent="0.3">
      <c r="B3" s="934"/>
      <c r="C3" s="931" t="s">
        <v>109</v>
      </c>
      <c r="D3" s="932"/>
      <c r="E3" s="931" t="s">
        <v>110</v>
      </c>
      <c r="F3" s="932"/>
      <c r="G3" s="931" t="s">
        <v>111</v>
      </c>
      <c r="H3" s="932"/>
      <c r="I3" s="931" t="s">
        <v>112</v>
      </c>
      <c r="J3" s="932"/>
      <c r="K3" s="931" t="s">
        <v>113</v>
      </c>
      <c r="L3" s="932"/>
      <c r="M3" s="931" t="s">
        <v>114</v>
      </c>
      <c r="N3" s="932"/>
      <c r="O3" s="931" t="s">
        <v>176</v>
      </c>
      <c r="P3" s="932"/>
      <c r="Q3" s="931" t="s">
        <v>177</v>
      </c>
      <c r="R3" s="932"/>
      <c r="S3" s="931" t="s">
        <v>178</v>
      </c>
      <c r="T3" s="932"/>
      <c r="U3" s="931" t="s">
        <v>179</v>
      </c>
      <c r="V3" s="932"/>
      <c r="W3" s="931" t="s">
        <v>194</v>
      </c>
      <c r="X3" s="932"/>
      <c r="Y3" s="931" t="s">
        <v>180</v>
      </c>
      <c r="Z3" s="932"/>
      <c r="AC3" s="508" t="s">
        <v>109</v>
      </c>
      <c r="AD3" s="502">
        <f>C5</f>
        <v>0</v>
      </c>
      <c r="AE3" s="686">
        <f>AD3/AD$15</f>
        <v>0</v>
      </c>
      <c r="AF3" s="503">
        <f>C6</f>
        <v>3</v>
      </c>
      <c r="AG3" s="687">
        <f>AF3/AF$15</f>
        <v>3.7499999999999999E-2</v>
      </c>
      <c r="AJ3" s="515" t="str">
        <f>AD1</f>
        <v xml:space="preserve">Durante o processo  de escrita </v>
      </c>
      <c r="AK3" s="513">
        <f>AD15</f>
        <v>1</v>
      </c>
    </row>
    <row r="4" spans="2:37" ht="23.25" customHeight="1" thickBot="1" x14ac:dyDescent="0.3">
      <c r="B4" s="523" t="s">
        <v>1</v>
      </c>
      <c r="C4" s="109" t="s">
        <v>117</v>
      </c>
      <c r="D4" s="110" t="s">
        <v>115</v>
      </c>
      <c r="E4" s="147" t="s">
        <v>117</v>
      </c>
      <c r="F4" s="110" t="s">
        <v>115</v>
      </c>
      <c r="G4" s="111" t="s">
        <v>117</v>
      </c>
      <c r="H4" s="305" t="s">
        <v>115</v>
      </c>
      <c r="I4" s="111" t="s">
        <v>117</v>
      </c>
      <c r="J4" s="110" t="s">
        <v>115</v>
      </c>
      <c r="K4" s="111" t="s">
        <v>117</v>
      </c>
      <c r="L4" s="110" t="s">
        <v>115</v>
      </c>
      <c r="M4" s="111" t="s">
        <v>117</v>
      </c>
      <c r="N4" s="110" t="s">
        <v>115</v>
      </c>
      <c r="O4" s="111" t="s">
        <v>117</v>
      </c>
      <c r="P4" s="110" t="s">
        <v>115</v>
      </c>
      <c r="Q4" s="111" t="s">
        <v>117</v>
      </c>
      <c r="R4" s="110" t="s">
        <v>115</v>
      </c>
      <c r="S4" s="111" t="s">
        <v>117</v>
      </c>
      <c r="T4" s="110" t="s">
        <v>115</v>
      </c>
      <c r="U4" s="111" t="s">
        <v>117</v>
      </c>
      <c r="V4" s="110" t="s">
        <v>115</v>
      </c>
      <c r="W4" s="111" t="s">
        <v>117</v>
      </c>
      <c r="X4" s="110" t="s">
        <v>115</v>
      </c>
      <c r="Y4" s="111" t="s">
        <v>117</v>
      </c>
      <c r="Z4" s="110" t="s">
        <v>115</v>
      </c>
      <c r="AC4" s="509" t="s">
        <v>110</v>
      </c>
      <c r="AD4" s="500">
        <f>E5</f>
        <v>1</v>
      </c>
      <c r="AE4" s="686">
        <f t="shared" ref="AE4:AE14" si="0">AD4/AD$15</f>
        <v>1</v>
      </c>
      <c r="AF4" s="501">
        <f>E6</f>
        <v>18</v>
      </c>
      <c r="AG4" s="687">
        <f t="shared" ref="AG4:AG14" si="1">AF4/AF$15</f>
        <v>0.22500000000000001</v>
      </c>
      <c r="AJ4" s="685" t="str">
        <f>AF1</f>
        <v xml:space="preserve"> Após a conclusão do produto</v>
      </c>
      <c r="AK4" s="514">
        <f>AF15</f>
        <v>80</v>
      </c>
    </row>
    <row r="5" spans="2:37" ht="21.75" customHeight="1" x14ac:dyDescent="0.25">
      <c r="B5" s="525" t="s">
        <v>317</v>
      </c>
      <c r="C5" s="107">
        <f>'MANUAL A'!AH68</f>
        <v>0</v>
      </c>
      <c r="D5" s="526">
        <f>C5/$C$7</f>
        <v>0</v>
      </c>
      <c r="E5" s="303">
        <f>'MANUAL B'!AD68</f>
        <v>1</v>
      </c>
      <c r="F5" s="528">
        <f>E5/$E$7</f>
        <v>5.2631578947368418E-2</v>
      </c>
      <c r="G5" s="303">
        <f>'MANUAL C'!AH68</f>
        <v>0</v>
      </c>
      <c r="H5" s="528">
        <f>G5/$G$7</f>
        <v>0</v>
      </c>
      <c r="I5" s="303">
        <f>'MANUAL D'!AJ68</f>
        <v>0</v>
      </c>
      <c r="J5" s="528">
        <f>I5/$I$7</f>
        <v>0</v>
      </c>
      <c r="K5" s="303">
        <f>'MANUAL E'!AH68</f>
        <v>0</v>
      </c>
      <c r="L5" s="528">
        <f>K5/$K$7</f>
        <v>0</v>
      </c>
      <c r="M5" s="303">
        <f>'MANUAL F'!AI68</f>
        <v>0</v>
      </c>
      <c r="N5" s="528">
        <f>M5/$M$7</f>
        <v>0</v>
      </c>
      <c r="O5" s="303">
        <f>'Manual G'!AK68</f>
        <v>0</v>
      </c>
      <c r="P5" s="528">
        <f>O5/$O$7</f>
        <v>0</v>
      </c>
      <c r="Q5" s="303">
        <f>'Manual H'!AG68</f>
        <v>0</v>
      </c>
      <c r="R5" s="306">
        <f>Q5/$Q$7</f>
        <v>0</v>
      </c>
      <c r="S5" s="303">
        <f>'Manual I'!AI68</f>
        <v>0</v>
      </c>
      <c r="T5" s="306">
        <f>S5/$S$7</f>
        <v>0</v>
      </c>
      <c r="U5" s="303">
        <f>'Manual J'!BB68</f>
        <v>0</v>
      </c>
      <c r="V5" s="306">
        <f>U5/$U$7</f>
        <v>0</v>
      </c>
      <c r="W5" s="303">
        <f>'Manual K'!AG68</f>
        <v>0</v>
      </c>
      <c r="X5" s="306">
        <v>0</v>
      </c>
      <c r="Y5" s="303">
        <f>'Manual L'!AH68</f>
        <v>0</v>
      </c>
      <c r="Z5" s="306">
        <f>Y5/$Y$7</f>
        <v>0</v>
      </c>
      <c r="AC5" s="509" t="s">
        <v>111</v>
      </c>
      <c r="AD5" s="500">
        <f>G5</f>
        <v>0</v>
      </c>
      <c r="AE5" s="686">
        <f t="shared" si="0"/>
        <v>0</v>
      </c>
      <c r="AF5" s="501">
        <f>G6</f>
        <v>22</v>
      </c>
      <c r="AG5" s="687">
        <f t="shared" si="1"/>
        <v>0.27500000000000002</v>
      </c>
    </row>
    <row r="6" spans="2:37" ht="21" customHeight="1" thickBot="1" x14ac:dyDescent="0.3">
      <c r="B6" s="524" t="s">
        <v>318</v>
      </c>
      <c r="C6" s="107">
        <f>'MANUAL A'!AH69</f>
        <v>3</v>
      </c>
      <c r="D6" s="527">
        <f>C6/$C$7</f>
        <v>1</v>
      </c>
      <c r="E6" s="304">
        <f>'MANUAL B'!AD69</f>
        <v>18</v>
      </c>
      <c r="F6" s="529">
        <f>E6/$E$7</f>
        <v>0.94736842105263153</v>
      </c>
      <c r="G6" s="304">
        <f>'MANUAL C'!AH69</f>
        <v>22</v>
      </c>
      <c r="H6" s="530">
        <f>G6/$G$7</f>
        <v>1</v>
      </c>
      <c r="I6" s="304">
        <f>'MANUAL D'!AJ69</f>
        <v>3</v>
      </c>
      <c r="J6" s="530">
        <f>I6/$I$7</f>
        <v>1</v>
      </c>
      <c r="K6" s="304">
        <f>'MANUAL E'!AH69</f>
        <v>5</v>
      </c>
      <c r="L6" s="530">
        <f>K6/$K$7</f>
        <v>1</v>
      </c>
      <c r="M6" s="304">
        <f>'MANUAL F'!AI69</f>
        <v>12</v>
      </c>
      <c r="N6" s="530">
        <f>M6/$M$7</f>
        <v>1</v>
      </c>
      <c r="O6" s="304">
        <f>'Manual G'!AK69</f>
        <v>1</v>
      </c>
      <c r="P6" s="530">
        <f>O6/$O$7</f>
        <v>1</v>
      </c>
      <c r="Q6" s="304">
        <f>'Manual H'!AG69</f>
        <v>9</v>
      </c>
      <c r="R6" s="519">
        <f>Q6/$Q$7</f>
        <v>1</v>
      </c>
      <c r="S6" s="304">
        <f>'Manual I'!AI69</f>
        <v>1</v>
      </c>
      <c r="T6" s="519">
        <f>S6/$S$7</f>
        <v>1</v>
      </c>
      <c r="U6" s="304">
        <f>'Manual J'!BB69</f>
        <v>1</v>
      </c>
      <c r="V6" s="519">
        <f>U6/$U$7</f>
        <v>1</v>
      </c>
      <c r="W6" s="304">
        <f>'Manual K'!AG69</f>
        <v>0</v>
      </c>
      <c r="X6" s="519">
        <v>0</v>
      </c>
      <c r="Y6" s="304">
        <f>'Manual L'!AH69</f>
        <v>5</v>
      </c>
      <c r="Z6" s="519">
        <f>Y6/$Y$7</f>
        <v>1</v>
      </c>
      <c r="AC6" s="509" t="s">
        <v>112</v>
      </c>
      <c r="AD6" s="500">
        <f>I5</f>
        <v>0</v>
      </c>
      <c r="AE6" s="686">
        <f t="shared" si="0"/>
        <v>0</v>
      </c>
      <c r="AF6" s="501">
        <f>I6</f>
        <v>3</v>
      </c>
      <c r="AG6" s="687">
        <f t="shared" si="1"/>
        <v>3.7499999999999999E-2</v>
      </c>
    </row>
    <row r="7" spans="2:37" ht="15.75" thickBot="1" x14ac:dyDescent="0.3">
      <c r="B7" s="146" t="s">
        <v>118</v>
      </c>
      <c r="C7" s="115">
        <f>SUM(C5:C6)</f>
        <v>3</v>
      </c>
      <c r="D7" s="116">
        <f>SUM(D5:D6)</f>
        <v>1</v>
      </c>
      <c r="E7" s="115">
        <f t="shared" ref="E7:Z7" si="2">SUM(E5:E6)</f>
        <v>19</v>
      </c>
      <c r="F7" s="302">
        <f t="shared" si="2"/>
        <v>1</v>
      </c>
      <c r="G7" s="115">
        <f t="shared" si="2"/>
        <v>22</v>
      </c>
      <c r="H7" s="302">
        <f t="shared" si="2"/>
        <v>1</v>
      </c>
      <c r="I7" s="115">
        <f t="shared" si="2"/>
        <v>3</v>
      </c>
      <c r="J7" s="116">
        <f t="shared" si="2"/>
        <v>1</v>
      </c>
      <c r="K7" s="115">
        <f t="shared" si="2"/>
        <v>5</v>
      </c>
      <c r="L7" s="116">
        <f t="shared" si="2"/>
        <v>1</v>
      </c>
      <c r="M7" s="117">
        <f t="shared" si="2"/>
        <v>12</v>
      </c>
      <c r="N7" s="116">
        <f t="shared" si="2"/>
        <v>1</v>
      </c>
      <c r="O7" s="115">
        <f t="shared" si="2"/>
        <v>1</v>
      </c>
      <c r="P7" s="116">
        <f t="shared" si="2"/>
        <v>1</v>
      </c>
      <c r="Q7" s="115">
        <f t="shared" si="2"/>
        <v>9</v>
      </c>
      <c r="R7" s="116">
        <f t="shared" si="2"/>
        <v>1</v>
      </c>
      <c r="S7" s="115">
        <f t="shared" si="2"/>
        <v>1</v>
      </c>
      <c r="T7" s="116">
        <f t="shared" si="2"/>
        <v>1</v>
      </c>
      <c r="U7" s="115">
        <f t="shared" si="2"/>
        <v>1</v>
      </c>
      <c r="V7" s="116">
        <f t="shared" si="2"/>
        <v>1</v>
      </c>
      <c r="W7" s="115">
        <f t="shared" si="2"/>
        <v>0</v>
      </c>
      <c r="X7" s="116">
        <f t="shared" si="2"/>
        <v>0</v>
      </c>
      <c r="Y7" s="115">
        <f t="shared" si="2"/>
        <v>5</v>
      </c>
      <c r="Z7" s="116">
        <f t="shared" si="2"/>
        <v>1</v>
      </c>
      <c r="AC7" s="509" t="s">
        <v>113</v>
      </c>
      <c r="AD7" s="500">
        <f>K5</f>
        <v>0</v>
      </c>
      <c r="AE7" s="686">
        <f t="shared" si="0"/>
        <v>0</v>
      </c>
      <c r="AF7" s="501">
        <f>K6</f>
        <v>5</v>
      </c>
      <c r="AG7" s="687">
        <f t="shared" si="1"/>
        <v>6.25E-2</v>
      </c>
    </row>
    <row r="8" spans="2:37" x14ac:dyDescent="0.25">
      <c r="B8" s="520"/>
      <c r="C8" s="5"/>
      <c r="D8" s="521"/>
      <c r="E8" s="5"/>
      <c r="F8" s="521"/>
      <c r="G8" s="5"/>
      <c r="H8" s="521"/>
      <c r="I8" s="5"/>
      <c r="J8" s="521"/>
      <c r="K8" s="5"/>
      <c r="L8" s="521"/>
      <c r="M8" s="5"/>
      <c r="N8" s="521"/>
      <c r="O8" s="5"/>
      <c r="P8" s="521"/>
      <c r="Q8" s="5"/>
      <c r="R8" s="522"/>
      <c r="S8" s="5"/>
      <c r="T8" s="522"/>
      <c r="U8" s="5"/>
      <c r="V8" s="522"/>
      <c r="W8" s="5"/>
      <c r="X8" s="522"/>
      <c r="Y8" s="5"/>
      <c r="Z8" s="522"/>
      <c r="AC8" s="509" t="s">
        <v>114</v>
      </c>
      <c r="AD8" s="500">
        <f>M5</f>
        <v>0</v>
      </c>
      <c r="AE8" s="686">
        <f t="shared" si="0"/>
        <v>0</v>
      </c>
      <c r="AF8" s="501">
        <f>M6</f>
        <v>12</v>
      </c>
      <c r="AG8" s="687">
        <f t="shared" si="1"/>
        <v>0.15</v>
      </c>
    </row>
    <row r="9" spans="2:37" x14ac:dyDescent="0.25">
      <c r="B9" s="520"/>
      <c r="C9" s="5"/>
      <c r="D9" s="521"/>
      <c r="E9" s="5"/>
      <c r="F9" s="521"/>
      <c r="G9" s="5"/>
      <c r="H9" s="521"/>
      <c r="I9" s="5"/>
      <c r="J9" s="521"/>
      <c r="K9" s="5"/>
      <c r="L9" s="521"/>
      <c r="M9" s="5"/>
      <c r="N9" s="521"/>
      <c r="O9" s="5"/>
      <c r="P9" s="521"/>
      <c r="Q9" s="5"/>
      <c r="R9" s="522"/>
      <c r="S9" s="5"/>
      <c r="T9" s="522"/>
      <c r="U9" s="5"/>
      <c r="V9" s="522"/>
      <c r="W9" s="5"/>
      <c r="X9" s="522"/>
      <c r="Y9" s="5"/>
      <c r="Z9" s="522"/>
      <c r="AC9" s="509" t="s">
        <v>176</v>
      </c>
      <c r="AD9" s="500">
        <f>O5</f>
        <v>0</v>
      </c>
      <c r="AE9" s="686">
        <f t="shared" si="0"/>
        <v>0</v>
      </c>
      <c r="AF9" s="501">
        <f>O6</f>
        <v>1</v>
      </c>
      <c r="AG9" s="687">
        <f t="shared" si="1"/>
        <v>1.2500000000000001E-2</v>
      </c>
    </row>
    <row r="10" spans="2:37" x14ac:dyDescent="0.25">
      <c r="C10" s="5"/>
      <c r="E10" s="5"/>
      <c r="F10" s="521"/>
      <c r="G10" s="5"/>
      <c r="H10" s="521"/>
      <c r="I10" s="5"/>
      <c r="J10" s="521"/>
      <c r="K10" s="5"/>
      <c r="L10" s="521"/>
      <c r="M10" s="5"/>
      <c r="N10" s="521"/>
      <c r="O10" s="5"/>
      <c r="P10" s="521"/>
      <c r="Q10" s="5"/>
      <c r="R10" s="522"/>
      <c r="S10" s="5"/>
      <c r="T10" s="522"/>
      <c r="U10" s="5"/>
      <c r="V10" s="522"/>
      <c r="W10" s="5"/>
      <c r="X10" s="522"/>
      <c r="Y10" s="5"/>
      <c r="Z10" s="522"/>
      <c r="AC10" s="509" t="s">
        <v>177</v>
      </c>
      <c r="AD10" s="500">
        <f>Q5</f>
        <v>0</v>
      </c>
      <c r="AE10" s="686">
        <f t="shared" si="0"/>
        <v>0</v>
      </c>
      <c r="AF10" s="501">
        <f>Q6</f>
        <v>9</v>
      </c>
      <c r="AG10" s="687">
        <f t="shared" si="1"/>
        <v>0.1125</v>
      </c>
    </row>
    <row r="11" spans="2:37" x14ac:dyDescent="0.25">
      <c r="AC11" s="509" t="s">
        <v>178</v>
      </c>
      <c r="AD11" s="500">
        <f>S5</f>
        <v>0</v>
      </c>
      <c r="AE11" s="686">
        <f t="shared" si="0"/>
        <v>0</v>
      </c>
      <c r="AF11" s="501">
        <f>S6</f>
        <v>1</v>
      </c>
      <c r="AG11" s="687">
        <f t="shared" si="1"/>
        <v>1.2500000000000001E-2</v>
      </c>
    </row>
    <row r="12" spans="2:37" x14ac:dyDescent="0.25">
      <c r="AC12" s="509" t="s">
        <v>179</v>
      </c>
      <c r="AD12" s="500">
        <f>U5</f>
        <v>0</v>
      </c>
      <c r="AE12" s="686">
        <f t="shared" si="0"/>
        <v>0</v>
      </c>
      <c r="AF12" s="501">
        <f>U6</f>
        <v>1</v>
      </c>
      <c r="AG12" s="687">
        <f t="shared" si="1"/>
        <v>1.2500000000000001E-2</v>
      </c>
    </row>
    <row r="13" spans="2:37" x14ac:dyDescent="0.25">
      <c r="AC13" s="509" t="s">
        <v>194</v>
      </c>
      <c r="AD13" s="500">
        <f>W5</f>
        <v>0</v>
      </c>
      <c r="AE13" s="686">
        <f t="shared" si="0"/>
        <v>0</v>
      </c>
      <c r="AF13" s="501">
        <f>W6</f>
        <v>0</v>
      </c>
      <c r="AG13" s="687">
        <f t="shared" si="1"/>
        <v>0</v>
      </c>
    </row>
    <row r="14" spans="2:37" ht="15.75" thickBot="1" x14ac:dyDescent="0.3">
      <c r="AC14" s="510" t="s">
        <v>180</v>
      </c>
      <c r="AD14" s="511">
        <f>Y5</f>
        <v>0</v>
      </c>
      <c r="AE14" s="686">
        <f t="shared" si="0"/>
        <v>0</v>
      </c>
      <c r="AF14" s="512">
        <f>Y6</f>
        <v>5</v>
      </c>
      <c r="AG14" s="687">
        <f t="shared" si="1"/>
        <v>6.25E-2</v>
      </c>
    </row>
    <row r="15" spans="2:37" ht="15.75" thickBot="1" x14ac:dyDescent="0.3">
      <c r="AC15" s="499" t="s">
        <v>118</v>
      </c>
      <c r="AD15" s="516">
        <f>SUM(AD3:AD14)</f>
        <v>1</v>
      </c>
      <c r="AE15" s="688">
        <f t="shared" ref="AE15" si="3">SUM(AE3:AE14)</f>
        <v>1</v>
      </c>
      <c r="AF15" s="516">
        <f>SUM(AF3:AF14)</f>
        <v>80</v>
      </c>
      <c r="AG15" s="689">
        <f t="shared" ref="AG15" si="4">SUM(AG3:AG14)</f>
        <v>1</v>
      </c>
    </row>
  </sheetData>
  <mergeCells count="18">
    <mergeCell ref="B2:B3"/>
    <mergeCell ref="C2:Z2"/>
    <mergeCell ref="C3:D3"/>
    <mergeCell ref="E3:F3"/>
    <mergeCell ref="G3:H3"/>
    <mergeCell ref="I3:J3"/>
    <mergeCell ref="K3:L3"/>
    <mergeCell ref="Y3:Z3"/>
    <mergeCell ref="M3:N3"/>
    <mergeCell ref="O3:P3"/>
    <mergeCell ref="Q3:R3"/>
    <mergeCell ref="S3:T3"/>
    <mergeCell ref="U3:V3"/>
    <mergeCell ref="W3:X3"/>
    <mergeCell ref="AD1:AE1"/>
    <mergeCell ref="AF1:AG1"/>
    <mergeCell ref="AJ1:AK1"/>
    <mergeCell ref="AJ2:AK2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topLeftCell="A2" workbookViewId="0">
      <selection activeCell="A5" sqref="A5"/>
    </sheetView>
  </sheetViews>
  <sheetFormatPr defaultRowHeight="15" x14ac:dyDescent="0.25"/>
  <cols>
    <col min="1" max="1" width="45.85546875" customWidth="1"/>
    <col min="2" max="2" width="5.85546875" customWidth="1"/>
    <col min="3" max="3" width="7.140625" customWidth="1"/>
    <col min="4" max="4" width="5.85546875" customWidth="1"/>
    <col min="5" max="5" width="6" customWidth="1"/>
    <col min="6" max="25" width="5.85546875" customWidth="1"/>
  </cols>
  <sheetData>
    <row r="1" spans="1:25" ht="15.75" thickBot="1" x14ac:dyDescent="0.3"/>
    <row r="2" spans="1:25" ht="29.25" customHeight="1" thickBot="1" x14ac:dyDescent="0.3">
      <c r="A2" s="1129" t="s">
        <v>207</v>
      </c>
      <c r="B2" s="935" t="s">
        <v>108</v>
      </c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7"/>
    </row>
    <row r="3" spans="1:25" ht="15.75" customHeight="1" thickBot="1" x14ac:dyDescent="0.3">
      <c r="A3" s="1130"/>
      <c r="B3" s="931" t="s">
        <v>109</v>
      </c>
      <c r="C3" s="932"/>
      <c r="D3" s="931" t="s">
        <v>110</v>
      </c>
      <c r="E3" s="932"/>
      <c r="F3" s="931" t="s">
        <v>111</v>
      </c>
      <c r="G3" s="932"/>
      <c r="H3" s="931" t="s">
        <v>112</v>
      </c>
      <c r="I3" s="932"/>
      <c r="J3" s="931" t="s">
        <v>113</v>
      </c>
      <c r="K3" s="932"/>
      <c r="L3" s="931" t="s">
        <v>114</v>
      </c>
      <c r="M3" s="932"/>
      <c r="N3" s="931" t="s">
        <v>176</v>
      </c>
      <c r="O3" s="932"/>
      <c r="P3" s="931" t="s">
        <v>177</v>
      </c>
      <c r="Q3" s="932"/>
      <c r="R3" s="931" t="s">
        <v>178</v>
      </c>
      <c r="S3" s="932"/>
      <c r="T3" s="931" t="s">
        <v>179</v>
      </c>
      <c r="U3" s="932"/>
      <c r="V3" s="931" t="s">
        <v>194</v>
      </c>
      <c r="W3" s="932"/>
      <c r="X3" s="931" t="s">
        <v>180</v>
      </c>
      <c r="Y3" s="932"/>
    </row>
    <row r="4" spans="1:25" ht="15.75" thickBot="1" x14ac:dyDescent="0.3">
      <c r="A4" s="316" t="s">
        <v>220</v>
      </c>
      <c r="B4" s="109" t="s">
        <v>117</v>
      </c>
      <c r="C4" s="110" t="s">
        <v>115</v>
      </c>
      <c r="D4" s="111" t="s">
        <v>117</v>
      </c>
      <c r="E4" s="110" t="s">
        <v>115</v>
      </c>
      <c r="F4" s="111" t="s">
        <v>117</v>
      </c>
      <c r="G4" s="305" t="s">
        <v>115</v>
      </c>
      <c r="H4" s="111" t="s">
        <v>117</v>
      </c>
      <c r="I4" s="110" t="s">
        <v>115</v>
      </c>
      <c r="J4" s="111" t="s">
        <v>117</v>
      </c>
      <c r="K4" s="110" t="s">
        <v>115</v>
      </c>
      <c r="L4" s="111" t="s">
        <v>117</v>
      </c>
      <c r="M4" s="110" t="s">
        <v>115</v>
      </c>
      <c r="N4" s="111" t="s">
        <v>117</v>
      </c>
      <c r="O4" s="110" t="s">
        <v>115</v>
      </c>
      <c r="P4" s="111" t="s">
        <v>117</v>
      </c>
      <c r="Q4" s="110" t="s">
        <v>115</v>
      </c>
      <c r="R4" s="111" t="s">
        <v>117</v>
      </c>
      <c r="S4" s="110" t="s">
        <v>115</v>
      </c>
      <c r="T4" s="111" t="s">
        <v>117</v>
      </c>
      <c r="U4" s="110" t="s">
        <v>115</v>
      </c>
      <c r="V4" s="111" t="s">
        <v>117</v>
      </c>
      <c r="W4" s="110" t="s">
        <v>115</v>
      </c>
      <c r="X4" s="111" t="s">
        <v>117</v>
      </c>
      <c r="Y4" s="110" t="s">
        <v>115</v>
      </c>
    </row>
    <row r="5" spans="1:25" x14ac:dyDescent="0.25">
      <c r="A5" s="319" t="s">
        <v>195</v>
      </c>
      <c r="B5" s="457">
        <f>'MANUAL A'!AH5</f>
        <v>17</v>
      </c>
      <c r="C5" s="149">
        <f t="shared" ref="C5:C12" si="0">B5/$B$32</f>
        <v>0.19540229885057472</v>
      </c>
      <c r="D5" s="315">
        <f>'MANUAL B'!AD5</f>
        <v>9</v>
      </c>
      <c r="E5" s="148">
        <f t="shared" ref="E5:E12" si="1">D5/$D$32</f>
        <v>0.12</v>
      </c>
      <c r="F5" s="315">
        <f>'MANUAL C'!AH5</f>
        <v>17</v>
      </c>
      <c r="G5" s="148">
        <f>F5/$F$32</f>
        <v>0.21249999999999999</v>
      </c>
      <c r="H5" s="315">
        <f>'MANUAL D'!AJ5</f>
        <v>12</v>
      </c>
      <c r="I5" s="148">
        <f>H5/$H$32</f>
        <v>0.1276595744680851</v>
      </c>
      <c r="J5" s="315">
        <f>'MANUAL E'!AH5</f>
        <v>12</v>
      </c>
      <c r="K5" s="148">
        <f>J5/$J$32</f>
        <v>0.17142857142857143</v>
      </c>
      <c r="L5" s="315">
        <f>'MANUAL F'!AI5</f>
        <v>22</v>
      </c>
      <c r="M5" s="148">
        <f>L5/$L$32</f>
        <v>0.24175824175824176</v>
      </c>
      <c r="N5" s="315">
        <f>'Manual G'!AK5</f>
        <v>23</v>
      </c>
      <c r="O5" s="148">
        <f>N5/$N$32</f>
        <v>0.24468085106382978</v>
      </c>
      <c r="P5" s="315">
        <f>'Manual H'!AG5</f>
        <v>10</v>
      </c>
      <c r="Q5" s="306">
        <f t="shared" ref="Q5:Q31" si="2">P5/$P$32</f>
        <v>0.14285714285714285</v>
      </c>
      <c r="R5" s="315">
        <f>'Manual I'!AI5</f>
        <v>17</v>
      </c>
      <c r="S5" s="306">
        <f t="shared" ref="S5:S31" si="3">R5/$R$32</f>
        <v>0.24637681159420291</v>
      </c>
      <c r="T5" s="315">
        <f>'Manual J'!BB5</f>
        <v>29</v>
      </c>
      <c r="U5" s="306">
        <f t="shared" ref="U5:U31" si="4">T5/$T$32</f>
        <v>0.2</v>
      </c>
      <c r="V5" s="315">
        <f>'Manual K'!AG5</f>
        <v>15</v>
      </c>
      <c r="W5" s="306">
        <f t="shared" ref="W5:W31" si="5">V5/$V$32</f>
        <v>0.17857142857142858</v>
      </c>
      <c r="X5" s="315">
        <f>'Manual L'!AH5</f>
        <v>12</v>
      </c>
      <c r="Y5" s="104">
        <f t="shared" ref="Y5:Y31" si="6">X5/$X$32</f>
        <v>0.23076923076923078</v>
      </c>
    </row>
    <row r="6" spans="1:25" x14ac:dyDescent="0.25">
      <c r="A6" s="320" t="s">
        <v>196</v>
      </c>
      <c r="B6" s="458">
        <f>'MANUAL A'!AH6</f>
        <v>12</v>
      </c>
      <c r="C6" s="149">
        <f t="shared" si="0"/>
        <v>0.13793103448275862</v>
      </c>
      <c r="D6" s="315">
        <f>'MANUAL B'!AD6</f>
        <v>16</v>
      </c>
      <c r="E6" s="148">
        <f t="shared" si="1"/>
        <v>0.21333333333333335</v>
      </c>
      <c r="F6" s="315">
        <f>'MANUAL C'!AH6</f>
        <v>9</v>
      </c>
      <c r="G6" s="148">
        <f t="shared" ref="G6:G31" si="7">F6/$F$32</f>
        <v>0.1125</v>
      </c>
      <c r="H6" s="315">
        <f>'MANUAL D'!AJ6</f>
        <v>19</v>
      </c>
      <c r="I6" s="148">
        <f t="shared" ref="I6:I31" si="8">H6/$H$32</f>
        <v>0.20212765957446807</v>
      </c>
      <c r="J6" s="315">
        <f>'MANUAL E'!AH6</f>
        <v>12</v>
      </c>
      <c r="K6" s="148">
        <f t="shared" ref="K6:K31" si="9">J6/$J$32</f>
        <v>0.17142857142857143</v>
      </c>
      <c r="L6" s="315">
        <f>'MANUAL F'!AI6</f>
        <v>8</v>
      </c>
      <c r="M6" s="148">
        <f t="shared" ref="M6:M31" si="10">L6/$L$32</f>
        <v>8.7912087912087919E-2</v>
      </c>
      <c r="N6" s="315">
        <f>'Manual G'!AK6</f>
        <v>9</v>
      </c>
      <c r="O6" s="148">
        <f t="shared" ref="O6:O31" si="11">N6/$N$32</f>
        <v>9.5744680851063829E-2</v>
      </c>
      <c r="P6" s="315">
        <f>'Manual H'!AG6</f>
        <v>13</v>
      </c>
      <c r="Q6" s="306">
        <f t="shared" si="2"/>
        <v>0.18571428571428572</v>
      </c>
      <c r="R6" s="315">
        <f>'Manual I'!AI6</f>
        <v>6</v>
      </c>
      <c r="S6" s="306">
        <f t="shared" si="3"/>
        <v>8.6956521739130432E-2</v>
      </c>
      <c r="T6" s="315">
        <f>'Manual J'!BB6</f>
        <v>20</v>
      </c>
      <c r="U6" s="306">
        <f t="shared" si="4"/>
        <v>0.13793103448275862</v>
      </c>
      <c r="V6" s="315">
        <f>'Manual K'!AG6</f>
        <v>13</v>
      </c>
      <c r="W6" s="306">
        <f t="shared" si="5"/>
        <v>0.15476190476190477</v>
      </c>
      <c r="X6" s="315">
        <f>'Manual L'!AH6</f>
        <v>6</v>
      </c>
      <c r="Y6" s="104">
        <f t="shared" si="6"/>
        <v>0.11538461538461539</v>
      </c>
    </row>
    <row r="7" spans="1:25" x14ac:dyDescent="0.25">
      <c r="A7" s="320" t="s">
        <v>208</v>
      </c>
      <c r="B7" s="458">
        <f>'MANUAL A'!AH7</f>
        <v>1</v>
      </c>
      <c r="C7" s="149">
        <f t="shared" si="0"/>
        <v>1.1494252873563218E-2</v>
      </c>
      <c r="D7" s="315">
        <f>'MANUAL B'!AD7</f>
        <v>0</v>
      </c>
      <c r="E7" s="148">
        <f t="shared" si="1"/>
        <v>0</v>
      </c>
      <c r="F7" s="315">
        <f>'MANUAL C'!AH7</f>
        <v>0</v>
      </c>
      <c r="G7" s="148">
        <f t="shared" si="7"/>
        <v>0</v>
      </c>
      <c r="H7" s="315">
        <f>'MANUAL D'!AJ7</f>
        <v>0</v>
      </c>
      <c r="I7" s="148">
        <f t="shared" si="8"/>
        <v>0</v>
      </c>
      <c r="J7" s="315">
        <f>'MANUAL E'!AH7</f>
        <v>1</v>
      </c>
      <c r="K7" s="148">
        <f t="shared" si="9"/>
        <v>1.4285714285714285E-2</v>
      </c>
      <c r="L7" s="315">
        <f>'MANUAL F'!AI7</f>
        <v>1</v>
      </c>
      <c r="M7" s="148">
        <f t="shared" si="10"/>
        <v>1.098901098901099E-2</v>
      </c>
      <c r="N7" s="315">
        <f>'Manual G'!AK7</f>
        <v>0</v>
      </c>
      <c r="O7" s="148">
        <f t="shared" si="11"/>
        <v>0</v>
      </c>
      <c r="P7" s="315">
        <f>'Manual H'!AG7</f>
        <v>0</v>
      </c>
      <c r="Q7" s="306">
        <f t="shared" si="2"/>
        <v>0</v>
      </c>
      <c r="R7" s="315">
        <f>'Manual I'!AI7</f>
        <v>0</v>
      </c>
      <c r="S7" s="306">
        <f t="shared" si="3"/>
        <v>0</v>
      </c>
      <c r="T7" s="315">
        <f>'Manual J'!BB7</f>
        <v>0</v>
      </c>
      <c r="U7" s="306">
        <f t="shared" si="4"/>
        <v>0</v>
      </c>
      <c r="V7" s="315">
        <f>'Manual K'!AG7</f>
        <v>0</v>
      </c>
      <c r="W7" s="306">
        <f t="shared" si="5"/>
        <v>0</v>
      </c>
      <c r="X7" s="315">
        <f>'Manual L'!AH7</f>
        <v>0</v>
      </c>
      <c r="Y7" s="104">
        <f t="shared" si="6"/>
        <v>0</v>
      </c>
    </row>
    <row r="8" spans="1:25" ht="15" customHeight="1" x14ac:dyDescent="0.25">
      <c r="A8" s="320" t="s">
        <v>209</v>
      </c>
      <c r="B8" s="458">
        <f>'MANUAL A'!AH8</f>
        <v>0</v>
      </c>
      <c r="C8" s="149">
        <f t="shared" si="0"/>
        <v>0</v>
      </c>
      <c r="D8" s="315">
        <f>'MANUAL B'!AD8</f>
        <v>1</v>
      </c>
      <c r="E8" s="148">
        <f t="shared" si="1"/>
        <v>1.3333333333333334E-2</v>
      </c>
      <c r="F8" s="315">
        <f>'MANUAL C'!AH8</f>
        <v>1</v>
      </c>
      <c r="G8" s="148">
        <f t="shared" si="7"/>
        <v>1.2500000000000001E-2</v>
      </c>
      <c r="H8" s="315">
        <f>'MANUAL D'!AJ8</f>
        <v>0</v>
      </c>
      <c r="I8" s="148">
        <f t="shared" si="8"/>
        <v>0</v>
      </c>
      <c r="J8" s="315">
        <f>'MANUAL E'!AH8</f>
        <v>0</v>
      </c>
      <c r="K8" s="148">
        <f t="shared" si="9"/>
        <v>0</v>
      </c>
      <c r="L8" s="315">
        <f>'MANUAL F'!AI8</f>
        <v>2</v>
      </c>
      <c r="M8" s="148">
        <f t="shared" si="10"/>
        <v>2.197802197802198E-2</v>
      </c>
      <c r="N8" s="315">
        <f>'Manual G'!AK8</f>
        <v>0</v>
      </c>
      <c r="O8" s="148">
        <f t="shared" si="11"/>
        <v>0</v>
      </c>
      <c r="P8" s="315">
        <f>'Manual H'!AG8</f>
        <v>1</v>
      </c>
      <c r="Q8" s="306">
        <f t="shared" si="2"/>
        <v>1.4285714285714285E-2</v>
      </c>
      <c r="R8" s="315">
        <f>'Manual I'!AI8</f>
        <v>0</v>
      </c>
      <c r="S8" s="306">
        <f t="shared" si="3"/>
        <v>0</v>
      </c>
      <c r="T8" s="315">
        <f>'Manual J'!BB8</f>
        <v>0</v>
      </c>
      <c r="U8" s="306">
        <f t="shared" si="4"/>
        <v>0</v>
      </c>
      <c r="V8" s="315">
        <f>'Manual K'!AG8</f>
        <v>3</v>
      </c>
      <c r="W8" s="306">
        <f t="shared" si="5"/>
        <v>3.5714285714285712E-2</v>
      </c>
      <c r="X8" s="315">
        <f>'Manual L'!AH8</f>
        <v>0</v>
      </c>
      <c r="Y8" s="104">
        <f t="shared" si="6"/>
        <v>0</v>
      </c>
    </row>
    <row r="9" spans="1:25" x14ac:dyDescent="0.25">
      <c r="A9" s="320" t="s">
        <v>197</v>
      </c>
      <c r="B9" s="458">
        <f>'MANUAL A'!AH9</f>
        <v>1</v>
      </c>
      <c r="C9" s="149">
        <f t="shared" si="0"/>
        <v>1.1494252873563218E-2</v>
      </c>
      <c r="D9" s="315">
        <f>'MANUAL B'!AD9</f>
        <v>0</v>
      </c>
      <c r="E9" s="148">
        <f t="shared" si="1"/>
        <v>0</v>
      </c>
      <c r="F9" s="315">
        <f>'MANUAL C'!AH9</f>
        <v>0</v>
      </c>
      <c r="G9" s="148">
        <f t="shared" si="7"/>
        <v>0</v>
      </c>
      <c r="H9" s="315">
        <f>'MANUAL D'!AJ9</f>
        <v>0</v>
      </c>
      <c r="I9" s="148">
        <f t="shared" si="8"/>
        <v>0</v>
      </c>
      <c r="J9" s="315">
        <f>'MANUAL E'!AH9</f>
        <v>1</v>
      </c>
      <c r="K9" s="148">
        <f t="shared" si="9"/>
        <v>1.4285714285714285E-2</v>
      </c>
      <c r="L9" s="315">
        <f>'MANUAL F'!AI9</f>
        <v>0</v>
      </c>
      <c r="M9" s="148">
        <f t="shared" si="10"/>
        <v>0</v>
      </c>
      <c r="N9" s="315">
        <f>'Manual G'!AK9</f>
        <v>1</v>
      </c>
      <c r="O9" s="148">
        <f t="shared" si="11"/>
        <v>1.0638297872340425E-2</v>
      </c>
      <c r="P9" s="315">
        <f>'Manual H'!AG9</f>
        <v>0</v>
      </c>
      <c r="Q9" s="306">
        <f t="shared" si="2"/>
        <v>0</v>
      </c>
      <c r="R9" s="315">
        <f>'Manual I'!AI9</f>
        <v>1</v>
      </c>
      <c r="S9" s="306">
        <f t="shared" si="3"/>
        <v>1.4492753623188406E-2</v>
      </c>
      <c r="T9" s="315">
        <f>'Manual J'!BB9</f>
        <v>4</v>
      </c>
      <c r="U9" s="306">
        <f t="shared" si="4"/>
        <v>2.7586206896551724E-2</v>
      </c>
      <c r="V9" s="315">
        <f>'Manual K'!AG9</f>
        <v>0</v>
      </c>
      <c r="W9" s="306">
        <f t="shared" si="5"/>
        <v>0</v>
      </c>
      <c r="X9" s="315">
        <f>'Manual L'!AH9</f>
        <v>0</v>
      </c>
      <c r="Y9" s="104">
        <f t="shared" si="6"/>
        <v>0</v>
      </c>
    </row>
    <row r="10" spans="1:25" x14ac:dyDescent="0.25">
      <c r="A10" s="320" t="s">
        <v>210</v>
      </c>
      <c r="B10" s="458">
        <f>'MANUAL A'!AH10</f>
        <v>2</v>
      </c>
      <c r="C10" s="149">
        <f t="shared" si="0"/>
        <v>2.2988505747126436E-2</v>
      </c>
      <c r="D10" s="315">
        <f>'MANUAL B'!AD10</f>
        <v>2</v>
      </c>
      <c r="E10" s="148">
        <f t="shared" si="1"/>
        <v>2.6666666666666668E-2</v>
      </c>
      <c r="F10" s="315">
        <f>'MANUAL C'!AH10</f>
        <v>3</v>
      </c>
      <c r="G10" s="148">
        <f t="shared" si="7"/>
        <v>3.7499999999999999E-2</v>
      </c>
      <c r="H10" s="315">
        <f>'MANUAL D'!AJ10</f>
        <v>6</v>
      </c>
      <c r="I10" s="148">
        <f t="shared" si="8"/>
        <v>6.3829787234042548E-2</v>
      </c>
      <c r="J10" s="315">
        <f>'MANUAL E'!AH10</f>
        <v>1</v>
      </c>
      <c r="K10" s="148">
        <f t="shared" si="9"/>
        <v>1.4285714285714285E-2</v>
      </c>
      <c r="L10" s="315">
        <f>'MANUAL F'!AI10</f>
        <v>2</v>
      </c>
      <c r="M10" s="148">
        <f t="shared" si="10"/>
        <v>2.197802197802198E-2</v>
      </c>
      <c r="N10" s="315">
        <f>'Manual G'!AK10</f>
        <v>2</v>
      </c>
      <c r="O10" s="148">
        <f t="shared" si="11"/>
        <v>2.1276595744680851E-2</v>
      </c>
      <c r="P10" s="315">
        <f>'Manual H'!AG10</f>
        <v>2</v>
      </c>
      <c r="Q10" s="306">
        <f t="shared" si="2"/>
        <v>2.8571428571428571E-2</v>
      </c>
      <c r="R10" s="315">
        <f>'Manual I'!AI10</f>
        <v>1</v>
      </c>
      <c r="S10" s="306">
        <f t="shared" si="3"/>
        <v>1.4492753623188406E-2</v>
      </c>
      <c r="T10" s="315">
        <f>'Manual J'!BB10</f>
        <v>0</v>
      </c>
      <c r="U10" s="306">
        <f t="shared" si="4"/>
        <v>0</v>
      </c>
      <c r="V10" s="315">
        <f>'Manual K'!AG10</f>
        <v>1</v>
      </c>
      <c r="W10" s="306">
        <f t="shared" si="5"/>
        <v>1.1904761904761904E-2</v>
      </c>
      <c r="X10" s="315">
        <f>'Manual L'!AH10</f>
        <v>1</v>
      </c>
      <c r="Y10" s="104">
        <f t="shared" si="6"/>
        <v>1.9230769230769232E-2</v>
      </c>
    </row>
    <row r="11" spans="1:25" x14ac:dyDescent="0.25">
      <c r="A11" s="320" t="s">
        <v>221</v>
      </c>
      <c r="B11" s="458">
        <f>'MANUAL A'!AH11</f>
        <v>0</v>
      </c>
      <c r="C11" s="149">
        <f t="shared" si="0"/>
        <v>0</v>
      </c>
      <c r="D11" s="315">
        <f>'MANUAL B'!AD11</f>
        <v>2</v>
      </c>
      <c r="E11" s="148">
        <f t="shared" si="1"/>
        <v>2.6666666666666668E-2</v>
      </c>
      <c r="F11" s="315">
        <f>'MANUAL C'!AH11</f>
        <v>0</v>
      </c>
      <c r="G11" s="148">
        <f t="shared" si="7"/>
        <v>0</v>
      </c>
      <c r="H11" s="315">
        <f>'MANUAL D'!AJ11</f>
        <v>2</v>
      </c>
      <c r="I11" s="148">
        <f t="shared" si="8"/>
        <v>2.1276595744680851E-2</v>
      </c>
      <c r="J11" s="315">
        <f>'MANUAL E'!AH11</f>
        <v>0</v>
      </c>
      <c r="K11" s="148">
        <f t="shared" si="9"/>
        <v>0</v>
      </c>
      <c r="L11" s="315">
        <f>'MANUAL F'!AI11</f>
        <v>1</v>
      </c>
      <c r="M11" s="148">
        <f t="shared" si="10"/>
        <v>1.098901098901099E-2</v>
      </c>
      <c r="N11" s="315">
        <f>'Manual G'!AK11</f>
        <v>1</v>
      </c>
      <c r="O11" s="148">
        <f t="shared" si="11"/>
        <v>1.0638297872340425E-2</v>
      </c>
      <c r="P11" s="315">
        <f>'Manual H'!AG11</f>
        <v>1</v>
      </c>
      <c r="Q11" s="306">
        <f t="shared" si="2"/>
        <v>1.4285714285714285E-2</v>
      </c>
      <c r="R11" s="315">
        <f>'Manual I'!AI11</f>
        <v>1</v>
      </c>
      <c r="S11" s="306">
        <f t="shared" si="3"/>
        <v>1.4492753623188406E-2</v>
      </c>
      <c r="T11" s="315">
        <f>'Manual J'!BB11</f>
        <v>0</v>
      </c>
      <c r="U11" s="306">
        <f t="shared" si="4"/>
        <v>0</v>
      </c>
      <c r="V11" s="315">
        <f>'Manual K'!AG11</f>
        <v>0</v>
      </c>
      <c r="W11" s="306">
        <f t="shared" si="5"/>
        <v>0</v>
      </c>
      <c r="X11" s="315">
        <f>'Manual L'!AH11</f>
        <v>0</v>
      </c>
      <c r="Y11" s="104">
        <f t="shared" si="6"/>
        <v>0</v>
      </c>
    </row>
    <row r="12" spans="1:25" x14ac:dyDescent="0.25">
      <c r="A12" s="320" t="s">
        <v>198</v>
      </c>
      <c r="B12" s="458">
        <f>'MANUAL A'!AH12</f>
        <v>1</v>
      </c>
      <c r="C12" s="149">
        <f t="shared" si="0"/>
        <v>1.1494252873563218E-2</v>
      </c>
      <c r="D12" s="315">
        <f>'MANUAL B'!AD12</f>
        <v>1</v>
      </c>
      <c r="E12" s="148">
        <f t="shared" si="1"/>
        <v>1.3333333333333334E-2</v>
      </c>
      <c r="F12" s="315">
        <f>'MANUAL C'!AH12</f>
        <v>0</v>
      </c>
      <c r="G12" s="148">
        <f t="shared" si="7"/>
        <v>0</v>
      </c>
      <c r="H12" s="315">
        <f>'MANUAL D'!AJ12</f>
        <v>3</v>
      </c>
      <c r="I12" s="148">
        <f t="shared" si="8"/>
        <v>3.1914893617021274E-2</v>
      </c>
      <c r="J12" s="315">
        <f>'MANUAL E'!AH12</f>
        <v>0</v>
      </c>
      <c r="K12" s="148">
        <f t="shared" si="9"/>
        <v>0</v>
      </c>
      <c r="L12" s="315">
        <f>'MANUAL F'!AI12</f>
        <v>1</v>
      </c>
      <c r="M12" s="148">
        <f t="shared" si="10"/>
        <v>1.098901098901099E-2</v>
      </c>
      <c r="N12" s="315">
        <f>'Manual G'!AK12</f>
        <v>1</v>
      </c>
      <c r="O12" s="148">
        <f t="shared" si="11"/>
        <v>1.0638297872340425E-2</v>
      </c>
      <c r="P12" s="315">
        <f>'Manual H'!AG12</f>
        <v>1</v>
      </c>
      <c r="Q12" s="306">
        <f t="shared" si="2"/>
        <v>1.4285714285714285E-2</v>
      </c>
      <c r="R12" s="315">
        <f>'Manual I'!AI12</f>
        <v>1</v>
      </c>
      <c r="S12" s="306">
        <f t="shared" si="3"/>
        <v>1.4492753623188406E-2</v>
      </c>
      <c r="T12" s="315">
        <f>'Manual J'!BB12</f>
        <v>1</v>
      </c>
      <c r="U12" s="306">
        <f t="shared" si="4"/>
        <v>6.8965517241379309E-3</v>
      </c>
      <c r="V12" s="315">
        <f>'Manual K'!AG12</f>
        <v>0</v>
      </c>
      <c r="W12" s="306">
        <f t="shared" si="5"/>
        <v>0</v>
      </c>
      <c r="X12" s="315">
        <f>'Manual L'!AH12</f>
        <v>0</v>
      </c>
      <c r="Y12" s="104">
        <f t="shared" si="6"/>
        <v>0</v>
      </c>
    </row>
    <row r="13" spans="1:25" x14ac:dyDescent="0.25">
      <c r="A13" s="320" t="s">
        <v>211</v>
      </c>
      <c r="B13" s="458">
        <f>'MANUAL A'!AH13</f>
        <v>0</v>
      </c>
      <c r="C13" s="149">
        <f t="shared" ref="C13:C18" si="12">B13/$B$32</f>
        <v>0</v>
      </c>
      <c r="D13" s="315">
        <f>'MANUAL B'!AD13</f>
        <v>1</v>
      </c>
      <c r="E13" s="148">
        <f t="shared" ref="E13:E18" si="13">D13/$D$32</f>
        <v>1.3333333333333334E-2</v>
      </c>
      <c r="F13" s="315">
        <f>'MANUAL C'!AH13</f>
        <v>0</v>
      </c>
      <c r="G13" s="148">
        <f t="shared" si="7"/>
        <v>0</v>
      </c>
      <c r="H13" s="315">
        <f>'MANUAL D'!AJ13</f>
        <v>0</v>
      </c>
      <c r="I13" s="148">
        <f t="shared" si="8"/>
        <v>0</v>
      </c>
      <c r="J13" s="315">
        <f>'MANUAL E'!AH13</f>
        <v>0</v>
      </c>
      <c r="K13" s="148">
        <f t="shared" si="9"/>
        <v>0</v>
      </c>
      <c r="L13" s="315">
        <f>'MANUAL F'!AI13</f>
        <v>0</v>
      </c>
      <c r="M13" s="148">
        <f t="shared" si="10"/>
        <v>0</v>
      </c>
      <c r="N13" s="315">
        <f>'Manual G'!AK13</f>
        <v>0</v>
      </c>
      <c r="O13" s="148">
        <f t="shared" si="11"/>
        <v>0</v>
      </c>
      <c r="P13" s="315">
        <f>'Manual H'!AG13</f>
        <v>0</v>
      </c>
      <c r="Q13" s="306">
        <f t="shared" si="2"/>
        <v>0</v>
      </c>
      <c r="R13" s="315">
        <f>'Manual I'!AI13</f>
        <v>0</v>
      </c>
      <c r="S13" s="306">
        <f t="shared" si="3"/>
        <v>0</v>
      </c>
      <c r="T13" s="315">
        <f>'Manual J'!BB13</f>
        <v>0</v>
      </c>
      <c r="U13" s="306">
        <f t="shared" si="4"/>
        <v>0</v>
      </c>
      <c r="V13" s="315">
        <f>'Manual K'!AG13</f>
        <v>0</v>
      </c>
      <c r="W13" s="306">
        <f t="shared" si="5"/>
        <v>0</v>
      </c>
      <c r="X13" s="315">
        <f>'Manual L'!AH13</f>
        <v>0</v>
      </c>
      <c r="Y13" s="104">
        <f t="shared" si="6"/>
        <v>0</v>
      </c>
    </row>
    <row r="14" spans="1:25" x14ac:dyDescent="0.25">
      <c r="A14" s="320" t="s">
        <v>199</v>
      </c>
      <c r="B14" s="458">
        <f>'MANUAL A'!AH14</f>
        <v>0</v>
      </c>
      <c r="C14" s="149">
        <f t="shared" si="12"/>
        <v>0</v>
      </c>
      <c r="D14" s="315">
        <f>'MANUAL B'!AD14</f>
        <v>1</v>
      </c>
      <c r="E14" s="148">
        <f t="shared" si="13"/>
        <v>1.3333333333333334E-2</v>
      </c>
      <c r="F14" s="315">
        <f>'MANUAL C'!AH14</f>
        <v>1</v>
      </c>
      <c r="G14" s="148">
        <f t="shared" si="7"/>
        <v>1.2500000000000001E-2</v>
      </c>
      <c r="H14" s="315">
        <f>'MANUAL D'!AJ14</f>
        <v>5</v>
      </c>
      <c r="I14" s="148">
        <f t="shared" si="8"/>
        <v>5.3191489361702128E-2</v>
      </c>
      <c r="J14" s="315">
        <f>'MANUAL E'!AH14</f>
        <v>2</v>
      </c>
      <c r="K14" s="148">
        <f t="shared" si="9"/>
        <v>2.8571428571428571E-2</v>
      </c>
      <c r="L14" s="315">
        <f>'MANUAL F'!AI14</f>
        <v>2</v>
      </c>
      <c r="M14" s="148">
        <f t="shared" si="10"/>
        <v>2.197802197802198E-2</v>
      </c>
      <c r="N14" s="315">
        <f>'Manual G'!AK14</f>
        <v>3</v>
      </c>
      <c r="O14" s="148">
        <f t="shared" si="11"/>
        <v>3.1914893617021274E-2</v>
      </c>
      <c r="P14" s="315">
        <f>'Manual H'!AG14</f>
        <v>1</v>
      </c>
      <c r="Q14" s="306">
        <f t="shared" si="2"/>
        <v>1.4285714285714285E-2</v>
      </c>
      <c r="R14" s="315">
        <f>'Manual I'!AI14</f>
        <v>2</v>
      </c>
      <c r="S14" s="306">
        <f t="shared" si="3"/>
        <v>2.8985507246376812E-2</v>
      </c>
      <c r="T14" s="315">
        <f>'Manual J'!BB14</f>
        <v>2</v>
      </c>
      <c r="U14" s="306">
        <f t="shared" si="4"/>
        <v>1.3793103448275862E-2</v>
      </c>
      <c r="V14" s="315">
        <f>'Manual K'!AG14</f>
        <v>3</v>
      </c>
      <c r="W14" s="306">
        <f t="shared" si="5"/>
        <v>3.5714285714285712E-2</v>
      </c>
      <c r="X14" s="315">
        <f>'Manual L'!AH14</f>
        <v>0</v>
      </c>
      <c r="Y14" s="104">
        <f t="shared" si="6"/>
        <v>0</v>
      </c>
    </row>
    <row r="15" spans="1:25" x14ac:dyDescent="0.25">
      <c r="A15" s="320" t="s">
        <v>200</v>
      </c>
      <c r="B15" s="458">
        <f>'MANUAL A'!AH15</f>
        <v>0</v>
      </c>
      <c r="C15" s="149">
        <f t="shared" si="12"/>
        <v>0</v>
      </c>
      <c r="D15" s="315">
        <f>'MANUAL B'!AD15</f>
        <v>1</v>
      </c>
      <c r="E15" s="148">
        <f t="shared" si="13"/>
        <v>1.3333333333333334E-2</v>
      </c>
      <c r="F15" s="315">
        <f>'MANUAL C'!AH15</f>
        <v>0</v>
      </c>
      <c r="G15" s="148">
        <f t="shared" si="7"/>
        <v>0</v>
      </c>
      <c r="H15" s="315">
        <f>'MANUAL D'!AJ15</f>
        <v>0</v>
      </c>
      <c r="I15" s="148">
        <f t="shared" si="8"/>
        <v>0</v>
      </c>
      <c r="J15" s="315">
        <f>'MANUAL E'!AH15</f>
        <v>1</v>
      </c>
      <c r="K15" s="148">
        <f t="shared" si="9"/>
        <v>1.4285714285714285E-2</v>
      </c>
      <c r="L15" s="315">
        <f>'MANUAL F'!AI15</f>
        <v>1</v>
      </c>
      <c r="M15" s="148">
        <f t="shared" si="10"/>
        <v>1.098901098901099E-2</v>
      </c>
      <c r="N15" s="315">
        <f>'Manual G'!AK15</f>
        <v>1</v>
      </c>
      <c r="O15" s="148">
        <f t="shared" si="11"/>
        <v>1.0638297872340425E-2</v>
      </c>
      <c r="P15" s="315">
        <f>'Manual H'!AG15</f>
        <v>0</v>
      </c>
      <c r="Q15" s="306">
        <f t="shared" si="2"/>
        <v>0</v>
      </c>
      <c r="R15" s="315">
        <f>'Manual I'!AI15</f>
        <v>0</v>
      </c>
      <c r="S15" s="306">
        <f t="shared" si="3"/>
        <v>0</v>
      </c>
      <c r="T15" s="315">
        <f>'Manual J'!BB15</f>
        <v>1</v>
      </c>
      <c r="U15" s="306">
        <f t="shared" si="4"/>
        <v>6.8965517241379309E-3</v>
      </c>
      <c r="V15" s="315">
        <f>'Manual K'!AG15</f>
        <v>1</v>
      </c>
      <c r="W15" s="306">
        <f t="shared" si="5"/>
        <v>1.1904761904761904E-2</v>
      </c>
      <c r="X15" s="315">
        <f>'Manual L'!AH15</f>
        <v>1</v>
      </c>
      <c r="Y15" s="104">
        <f t="shared" si="6"/>
        <v>1.9230769230769232E-2</v>
      </c>
    </row>
    <row r="16" spans="1:25" x14ac:dyDescent="0.25">
      <c r="A16" s="320" t="s">
        <v>212</v>
      </c>
      <c r="B16" s="458">
        <f>'MANUAL A'!AH16</f>
        <v>1</v>
      </c>
      <c r="C16" s="149">
        <f t="shared" si="12"/>
        <v>1.1494252873563218E-2</v>
      </c>
      <c r="D16" s="315">
        <f>'MANUAL B'!AD16</f>
        <v>0</v>
      </c>
      <c r="E16" s="148">
        <f t="shared" si="13"/>
        <v>0</v>
      </c>
      <c r="F16" s="315">
        <f>'MANUAL C'!AH16</f>
        <v>0</v>
      </c>
      <c r="G16" s="148">
        <f t="shared" si="7"/>
        <v>0</v>
      </c>
      <c r="H16" s="315">
        <f>'MANUAL D'!AJ16</f>
        <v>0</v>
      </c>
      <c r="I16" s="148">
        <f t="shared" si="8"/>
        <v>0</v>
      </c>
      <c r="J16" s="315">
        <f>'MANUAL E'!AH16</f>
        <v>0</v>
      </c>
      <c r="K16" s="148">
        <f t="shared" si="9"/>
        <v>0</v>
      </c>
      <c r="L16" s="315">
        <f>'MANUAL F'!AI16</f>
        <v>0</v>
      </c>
      <c r="M16" s="148">
        <f t="shared" si="10"/>
        <v>0</v>
      </c>
      <c r="N16" s="315">
        <f>'Manual G'!AK16</f>
        <v>0</v>
      </c>
      <c r="O16" s="148">
        <f t="shared" si="11"/>
        <v>0</v>
      </c>
      <c r="P16" s="315">
        <f>'Manual H'!AG16</f>
        <v>0</v>
      </c>
      <c r="Q16" s="306">
        <f t="shared" si="2"/>
        <v>0</v>
      </c>
      <c r="R16" s="315">
        <f>'Manual I'!AI16</f>
        <v>1</v>
      </c>
      <c r="S16" s="306">
        <f t="shared" si="3"/>
        <v>1.4492753623188406E-2</v>
      </c>
      <c r="T16" s="315">
        <f>'Manual J'!BB16</f>
        <v>0</v>
      </c>
      <c r="U16" s="306">
        <f t="shared" si="4"/>
        <v>0</v>
      </c>
      <c r="V16" s="315">
        <f>'Manual K'!AG16</f>
        <v>0</v>
      </c>
      <c r="W16" s="306">
        <f t="shared" si="5"/>
        <v>0</v>
      </c>
      <c r="X16" s="315">
        <f>'Manual L'!AH16</f>
        <v>0</v>
      </c>
      <c r="Y16" s="104">
        <f t="shared" si="6"/>
        <v>0</v>
      </c>
    </row>
    <row r="17" spans="1:25" x14ac:dyDescent="0.25">
      <c r="A17" s="320" t="s">
        <v>213</v>
      </c>
      <c r="B17" s="458">
        <f>'MANUAL A'!AH17</f>
        <v>3</v>
      </c>
      <c r="C17" s="149">
        <f t="shared" si="12"/>
        <v>3.4482758620689655E-2</v>
      </c>
      <c r="D17" s="315">
        <f>'MANUAL B'!AD17</f>
        <v>1</v>
      </c>
      <c r="E17" s="148">
        <f t="shared" si="13"/>
        <v>1.3333333333333334E-2</v>
      </c>
      <c r="F17" s="315">
        <f>'MANUAL C'!AH17</f>
        <v>1</v>
      </c>
      <c r="G17" s="148">
        <f t="shared" si="7"/>
        <v>1.2500000000000001E-2</v>
      </c>
      <c r="H17" s="315">
        <f>'MANUAL D'!AJ17</f>
        <v>2</v>
      </c>
      <c r="I17" s="148">
        <f t="shared" si="8"/>
        <v>2.1276595744680851E-2</v>
      </c>
      <c r="J17" s="315">
        <f>'MANUAL E'!AH17</f>
        <v>1</v>
      </c>
      <c r="K17" s="148">
        <f t="shared" si="9"/>
        <v>1.4285714285714285E-2</v>
      </c>
      <c r="L17" s="315">
        <f>'MANUAL F'!AI17</f>
        <v>1</v>
      </c>
      <c r="M17" s="148">
        <f t="shared" si="10"/>
        <v>1.098901098901099E-2</v>
      </c>
      <c r="N17" s="315">
        <f>'Manual G'!AK17</f>
        <v>3</v>
      </c>
      <c r="O17" s="148">
        <f t="shared" si="11"/>
        <v>3.1914893617021274E-2</v>
      </c>
      <c r="P17" s="315">
        <f>'Manual H'!AG17</f>
        <v>0</v>
      </c>
      <c r="Q17" s="306">
        <f t="shared" si="2"/>
        <v>0</v>
      </c>
      <c r="R17" s="315">
        <f>'Manual I'!AI17</f>
        <v>3</v>
      </c>
      <c r="S17" s="306">
        <f t="shared" si="3"/>
        <v>4.3478260869565216E-2</v>
      </c>
      <c r="T17" s="315">
        <f>'Manual J'!BB17</f>
        <v>1</v>
      </c>
      <c r="U17" s="306">
        <f t="shared" si="4"/>
        <v>6.8965517241379309E-3</v>
      </c>
      <c r="V17" s="315">
        <f>'Manual K'!AG17</f>
        <v>0</v>
      </c>
      <c r="W17" s="306">
        <f t="shared" si="5"/>
        <v>0</v>
      </c>
      <c r="X17" s="315">
        <f>'Manual L'!AH17</f>
        <v>1</v>
      </c>
      <c r="Y17" s="104">
        <f t="shared" si="6"/>
        <v>1.9230769230769232E-2</v>
      </c>
    </row>
    <row r="18" spans="1:25" x14ac:dyDescent="0.25">
      <c r="A18" s="320" t="s">
        <v>214</v>
      </c>
      <c r="B18" s="458">
        <f>'MANUAL A'!AH18</f>
        <v>0</v>
      </c>
      <c r="C18" s="149">
        <f t="shared" si="12"/>
        <v>0</v>
      </c>
      <c r="D18" s="315">
        <f>'MANUAL B'!AD18</f>
        <v>0</v>
      </c>
      <c r="E18" s="148">
        <f t="shared" si="13"/>
        <v>0</v>
      </c>
      <c r="F18" s="315">
        <f>'MANUAL C'!AH18</f>
        <v>0</v>
      </c>
      <c r="G18" s="148">
        <f t="shared" si="7"/>
        <v>0</v>
      </c>
      <c r="H18" s="315">
        <f>'MANUAL D'!AJ18</f>
        <v>0</v>
      </c>
      <c r="I18" s="148">
        <f t="shared" si="8"/>
        <v>0</v>
      </c>
      <c r="J18" s="315">
        <f>'MANUAL E'!AH18</f>
        <v>0</v>
      </c>
      <c r="K18" s="148">
        <f t="shared" si="9"/>
        <v>0</v>
      </c>
      <c r="L18" s="315">
        <f>'MANUAL F'!AI18</f>
        <v>0</v>
      </c>
      <c r="M18" s="148">
        <f t="shared" si="10"/>
        <v>0</v>
      </c>
      <c r="N18" s="315">
        <f>'Manual G'!AK18</f>
        <v>0</v>
      </c>
      <c r="O18" s="148">
        <f t="shared" si="11"/>
        <v>0</v>
      </c>
      <c r="P18" s="315">
        <f>'Manual H'!AG18</f>
        <v>0</v>
      </c>
      <c r="Q18" s="306">
        <f t="shared" si="2"/>
        <v>0</v>
      </c>
      <c r="R18" s="315">
        <f>'Manual I'!AI18</f>
        <v>0</v>
      </c>
      <c r="S18" s="306">
        <f t="shared" si="3"/>
        <v>0</v>
      </c>
      <c r="T18" s="315">
        <f>'Manual J'!BB18</f>
        <v>0</v>
      </c>
      <c r="U18" s="306">
        <f t="shared" si="4"/>
        <v>0</v>
      </c>
      <c r="V18" s="315">
        <f>'Manual K'!AG18</f>
        <v>0</v>
      </c>
      <c r="W18" s="306">
        <f t="shared" si="5"/>
        <v>0</v>
      </c>
      <c r="X18" s="315">
        <f>'Manual L'!AH18</f>
        <v>0</v>
      </c>
      <c r="Y18" s="104">
        <f t="shared" si="6"/>
        <v>0</v>
      </c>
    </row>
    <row r="19" spans="1:25" x14ac:dyDescent="0.25">
      <c r="A19" s="320" t="s">
        <v>201</v>
      </c>
      <c r="B19" s="458">
        <f>'MANUAL A'!AH19</f>
        <v>2</v>
      </c>
      <c r="C19" s="149">
        <f t="shared" ref="C19:C31" si="14">B19/$B$32</f>
        <v>2.2988505747126436E-2</v>
      </c>
      <c r="D19" s="315">
        <f>'MANUAL B'!AD19</f>
        <v>1</v>
      </c>
      <c r="E19" s="148">
        <f t="shared" ref="E19:E31" si="15">D19/$D$32</f>
        <v>1.3333333333333334E-2</v>
      </c>
      <c r="F19" s="315">
        <f>'MANUAL C'!AH19</f>
        <v>0</v>
      </c>
      <c r="G19" s="148">
        <f t="shared" si="7"/>
        <v>0</v>
      </c>
      <c r="H19" s="315">
        <f>'MANUAL D'!AJ19</f>
        <v>0</v>
      </c>
      <c r="I19" s="148">
        <f t="shared" si="8"/>
        <v>0</v>
      </c>
      <c r="J19" s="315">
        <f>'MANUAL E'!AH19</f>
        <v>1</v>
      </c>
      <c r="K19" s="148">
        <f t="shared" si="9"/>
        <v>1.4285714285714285E-2</v>
      </c>
      <c r="L19" s="315">
        <f>'MANUAL F'!AI19</f>
        <v>1</v>
      </c>
      <c r="M19" s="148">
        <f t="shared" si="10"/>
        <v>1.098901098901099E-2</v>
      </c>
      <c r="N19" s="315">
        <f>'Manual G'!AK19</f>
        <v>0</v>
      </c>
      <c r="O19" s="148">
        <f t="shared" si="11"/>
        <v>0</v>
      </c>
      <c r="P19" s="315">
        <f>'Manual H'!AG19</f>
        <v>0</v>
      </c>
      <c r="Q19" s="306">
        <f t="shared" si="2"/>
        <v>0</v>
      </c>
      <c r="R19" s="315">
        <f>'Manual I'!AI19</f>
        <v>0</v>
      </c>
      <c r="S19" s="306">
        <f t="shared" si="3"/>
        <v>0</v>
      </c>
      <c r="T19" s="315">
        <f>'Manual J'!BB19</f>
        <v>2</v>
      </c>
      <c r="U19" s="306">
        <f t="shared" si="4"/>
        <v>1.3793103448275862E-2</v>
      </c>
      <c r="V19" s="315">
        <f>'Manual K'!AG19</f>
        <v>0</v>
      </c>
      <c r="W19" s="306">
        <f t="shared" si="5"/>
        <v>0</v>
      </c>
      <c r="X19" s="315">
        <f>'Manual L'!AH19</f>
        <v>0</v>
      </c>
      <c r="Y19" s="104">
        <f t="shared" si="6"/>
        <v>0</v>
      </c>
    </row>
    <row r="20" spans="1:25" x14ac:dyDescent="0.25">
      <c r="A20" s="320" t="s">
        <v>215</v>
      </c>
      <c r="B20" s="458">
        <f>'MANUAL A'!AH20</f>
        <v>1</v>
      </c>
      <c r="C20" s="149">
        <f t="shared" si="14"/>
        <v>1.1494252873563218E-2</v>
      </c>
      <c r="D20" s="315">
        <f>'MANUAL B'!AD20</f>
        <v>1</v>
      </c>
      <c r="E20" s="148">
        <f t="shared" si="15"/>
        <v>1.3333333333333334E-2</v>
      </c>
      <c r="F20" s="315">
        <f>'MANUAL C'!AH20</f>
        <v>0</v>
      </c>
      <c r="G20" s="148">
        <f t="shared" si="7"/>
        <v>0</v>
      </c>
      <c r="H20" s="315">
        <f>'MANUAL D'!AJ20</f>
        <v>0</v>
      </c>
      <c r="I20" s="148">
        <f t="shared" si="8"/>
        <v>0</v>
      </c>
      <c r="J20" s="315">
        <f>'MANUAL E'!AH20</f>
        <v>1</v>
      </c>
      <c r="K20" s="148">
        <f t="shared" si="9"/>
        <v>1.4285714285714285E-2</v>
      </c>
      <c r="L20" s="315">
        <f>'MANUAL F'!AI20</f>
        <v>1</v>
      </c>
      <c r="M20" s="148">
        <f t="shared" si="10"/>
        <v>1.098901098901099E-2</v>
      </c>
      <c r="N20" s="315">
        <f>'Manual G'!AK20</f>
        <v>2</v>
      </c>
      <c r="O20" s="148">
        <f t="shared" si="11"/>
        <v>2.1276595744680851E-2</v>
      </c>
      <c r="P20" s="315">
        <f>'Manual H'!AG20</f>
        <v>1</v>
      </c>
      <c r="Q20" s="306">
        <f t="shared" si="2"/>
        <v>1.4285714285714285E-2</v>
      </c>
      <c r="R20" s="315">
        <f>'Manual I'!AI20</f>
        <v>0</v>
      </c>
      <c r="S20" s="306">
        <f t="shared" si="3"/>
        <v>0</v>
      </c>
      <c r="T20" s="315">
        <f>'Manual J'!BB20</f>
        <v>0</v>
      </c>
      <c r="U20" s="306">
        <f t="shared" si="4"/>
        <v>0</v>
      </c>
      <c r="V20" s="315">
        <f>'Manual K'!AG20</f>
        <v>0</v>
      </c>
      <c r="W20" s="306">
        <f t="shared" si="5"/>
        <v>0</v>
      </c>
      <c r="X20" s="315">
        <f>'Manual L'!AH20</f>
        <v>0</v>
      </c>
      <c r="Y20" s="104">
        <f t="shared" si="6"/>
        <v>0</v>
      </c>
    </row>
    <row r="21" spans="1:25" x14ac:dyDescent="0.25">
      <c r="A21" s="320" t="s">
        <v>202</v>
      </c>
      <c r="B21" s="458">
        <f>'MANUAL A'!AH21</f>
        <v>0</v>
      </c>
      <c r="C21" s="149">
        <f t="shared" si="14"/>
        <v>0</v>
      </c>
      <c r="D21" s="315">
        <f>'MANUAL B'!AD21</f>
        <v>0</v>
      </c>
      <c r="E21" s="148">
        <f t="shared" si="15"/>
        <v>0</v>
      </c>
      <c r="F21" s="315">
        <f>'MANUAL C'!AH21</f>
        <v>0</v>
      </c>
      <c r="G21" s="148">
        <f t="shared" si="7"/>
        <v>0</v>
      </c>
      <c r="H21" s="315">
        <f>'MANUAL D'!AJ21</f>
        <v>2</v>
      </c>
      <c r="I21" s="148">
        <f t="shared" si="8"/>
        <v>2.1276595744680851E-2</v>
      </c>
      <c r="J21" s="315">
        <f>'MANUAL E'!AH21</f>
        <v>0</v>
      </c>
      <c r="K21" s="148">
        <f t="shared" si="9"/>
        <v>0</v>
      </c>
      <c r="L21" s="315">
        <f>'MANUAL F'!AI21</f>
        <v>0</v>
      </c>
      <c r="M21" s="148">
        <f t="shared" si="10"/>
        <v>0</v>
      </c>
      <c r="N21" s="315">
        <f>'Manual G'!AK21</f>
        <v>0</v>
      </c>
      <c r="O21" s="148">
        <f t="shared" si="11"/>
        <v>0</v>
      </c>
      <c r="P21" s="315">
        <f>'Manual H'!AG21</f>
        <v>0</v>
      </c>
      <c r="Q21" s="306">
        <f t="shared" si="2"/>
        <v>0</v>
      </c>
      <c r="R21" s="315">
        <f>'Manual I'!AI21</f>
        <v>1</v>
      </c>
      <c r="S21" s="306">
        <f t="shared" si="3"/>
        <v>1.4492753623188406E-2</v>
      </c>
      <c r="T21" s="315">
        <f>'Manual J'!BB21</f>
        <v>0</v>
      </c>
      <c r="U21" s="306">
        <f t="shared" si="4"/>
        <v>0</v>
      </c>
      <c r="V21" s="315">
        <f>'Manual K'!AG21</f>
        <v>0</v>
      </c>
      <c r="W21" s="306">
        <f t="shared" si="5"/>
        <v>0</v>
      </c>
      <c r="X21" s="315">
        <f>'Manual L'!AH21</f>
        <v>0</v>
      </c>
      <c r="Y21" s="104">
        <f t="shared" si="6"/>
        <v>0</v>
      </c>
    </row>
    <row r="22" spans="1:25" x14ac:dyDescent="0.25">
      <c r="A22" s="320" t="s">
        <v>203</v>
      </c>
      <c r="B22" s="458">
        <f>'MANUAL A'!AH22</f>
        <v>0</v>
      </c>
      <c r="C22" s="149">
        <f t="shared" si="14"/>
        <v>0</v>
      </c>
      <c r="D22" s="315">
        <f>'MANUAL B'!AD22</f>
        <v>0</v>
      </c>
      <c r="E22" s="148">
        <f t="shared" si="15"/>
        <v>0</v>
      </c>
      <c r="F22" s="315">
        <f>'MANUAL C'!AH22</f>
        <v>0</v>
      </c>
      <c r="G22" s="148">
        <f t="shared" si="7"/>
        <v>0</v>
      </c>
      <c r="H22" s="315">
        <f>'MANUAL D'!AJ22</f>
        <v>0</v>
      </c>
      <c r="I22" s="148">
        <f t="shared" si="8"/>
        <v>0</v>
      </c>
      <c r="J22" s="315">
        <f>'MANUAL E'!AH22</f>
        <v>2</v>
      </c>
      <c r="K22" s="148">
        <f t="shared" si="9"/>
        <v>2.8571428571428571E-2</v>
      </c>
      <c r="L22" s="315">
        <f>'MANUAL F'!AI22</f>
        <v>1</v>
      </c>
      <c r="M22" s="148">
        <f t="shared" si="10"/>
        <v>1.098901098901099E-2</v>
      </c>
      <c r="N22" s="315">
        <f>'Manual G'!AK22</f>
        <v>3</v>
      </c>
      <c r="O22" s="148">
        <f t="shared" si="11"/>
        <v>3.1914893617021274E-2</v>
      </c>
      <c r="P22" s="315">
        <f>'Manual H'!AG22</f>
        <v>1</v>
      </c>
      <c r="Q22" s="306">
        <f t="shared" si="2"/>
        <v>1.4285714285714285E-2</v>
      </c>
      <c r="R22" s="315">
        <f>'Manual I'!AI22</f>
        <v>1</v>
      </c>
      <c r="S22" s="306">
        <f t="shared" si="3"/>
        <v>1.4492753623188406E-2</v>
      </c>
      <c r="T22" s="315">
        <f>'Manual J'!BB22</f>
        <v>1</v>
      </c>
      <c r="U22" s="306">
        <f t="shared" si="4"/>
        <v>6.8965517241379309E-3</v>
      </c>
      <c r="V22" s="315">
        <f>'Manual K'!AG22</f>
        <v>1</v>
      </c>
      <c r="W22" s="306">
        <f t="shared" si="5"/>
        <v>1.1904761904761904E-2</v>
      </c>
      <c r="X22" s="315">
        <f>'Manual L'!AH22</f>
        <v>2</v>
      </c>
      <c r="Y22" s="104">
        <f t="shared" si="6"/>
        <v>3.8461538461538464E-2</v>
      </c>
    </row>
    <row r="23" spans="1:25" ht="13.5" customHeight="1" x14ac:dyDescent="0.25">
      <c r="A23" s="317" t="s">
        <v>222</v>
      </c>
      <c r="B23" s="459">
        <f>'MANUAL A'!AH23</f>
        <v>2</v>
      </c>
      <c r="C23" s="149">
        <f t="shared" si="14"/>
        <v>2.2988505747126436E-2</v>
      </c>
      <c r="D23" s="315">
        <f>'MANUAL B'!AD23</f>
        <v>1</v>
      </c>
      <c r="E23" s="148">
        <f t="shared" si="15"/>
        <v>1.3333333333333334E-2</v>
      </c>
      <c r="F23" s="315">
        <f>'MANUAL C'!AH23</f>
        <v>0</v>
      </c>
      <c r="G23" s="148">
        <f t="shared" si="7"/>
        <v>0</v>
      </c>
      <c r="H23" s="315">
        <f>'MANUAL D'!AJ23</f>
        <v>1</v>
      </c>
      <c r="I23" s="148">
        <f t="shared" si="8"/>
        <v>1.0638297872340425E-2</v>
      </c>
      <c r="J23" s="315">
        <f>'MANUAL E'!AH23</f>
        <v>0</v>
      </c>
      <c r="K23" s="148">
        <f t="shared" si="9"/>
        <v>0</v>
      </c>
      <c r="L23" s="315">
        <f>'MANUAL F'!AI23</f>
        <v>3</v>
      </c>
      <c r="M23" s="148">
        <f t="shared" si="10"/>
        <v>3.2967032967032968E-2</v>
      </c>
      <c r="N23" s="315">
        <f>'Manual G'!AK23</f>
        <v>0</v>
      </c>
      <c r="O23" s="148">
        <f t="shared" si="11"/>
        <v>0</v>
      </c>
      <c r="P23" s="315">
        <f>'Manual H'!AG23</f>
        <v>0</v>
      </c>
      <c r="Q23" s="306">
        <f t="shared" si="2"/>
        <v>0</v>
      </c>
      <c r="R23" s="315">
        <f>'Manual I'!AI23</f>
        <v>1</v>
      </c>
      <c r="S23" s="306">
        <f t="shared" si="3"/>
        <v>1.4492753623188406E-2</v>
      </c>
      <c r="T23" s="315">
        <f>'Manual J'!BB23</f>
        <v>4</v>
      </c>
      <c r="U23" s="306">
        <f t="shared" si="4"/>
        <v>2.7586206896551724E-2</v>
      </c>
      <c r="V23" s="315">
        <f>'Manual K'!AG23</f>
        <v>0</v>
      </c>
      <c r="W23" s="306">
        <f t="shared" si="5"/>
        <v>0</v>
      </c>
      <c r="X23" s="315">
        <f>'Manual L'!AH23</f>
        <v>0</v>
      </c>
      <c r="Y23" s="104">
        <f t="shared" si="6"/>
        <v>0</v>
      </c>
    </row>
    <row r="24" spans="1:25" x14ac:dyDescent="0.25">
      <c r="A24" s="318" t="s">
        <v>216</v>
      </c>
      <c r="B24" s="460">
        <f>'MANUAL A'!AH24</f>
        <v>8</v>
      </c>
      <c r="C24" s="149">
        <f t="shared" si="14"/>
        <v>9.1954022988505746E-2</v>
      </c>
      <c r="D24" s="315">
        <f>'MANUAL B'!AD24</f>
        <v>6</v>
      </c>
      <c r="E24" s="148">
        <f t="shared" si="15"/>
        <v>0.08</v>
      </c>
      <c r="F24" s="315">
        <f>'MANUAL C'!AH24</f>
        <v>17</v>
      </c>
      <c r="G24" s="148">
        <f t="shared" si="7"/>
        <v>0.21249999999999999</v>
      </c>
      <c r="H24" s="315">
        <f>'MANUAL D'!AJ24</f>
        <v>8</v>
      </c>
      <c r="I24" s="148">
        <f t="shared" si="8"/>
        <v>8.5106382978723402E-2</v>
      </c>
      <c r="J24" s="315">
        <f>'MANUAL E'!AH24</f>
        <v>6</v>
      </c>
      <c r="K24" s="148">
        <f t="shared" si="9"/>
        <v>8.5714285714285715E-2</v>
      </c>
      <c r="L24" s="315">
        <f>'MANUAL F'!AI24</f>
        <v>10</v>
      </c>
      <c r="M24" s="148">
        <f t="shared" si="10"/>
        <v>0.10989010989010989</v>
      </c>
      <c r="N24" s="315">
        <f>'Manual G'!AK24</f>
        <v>10</v>
      </c>
      <c r="O24" s="148">
        <f t="shared" si="11"/>
        <v>0.10638297872340426</v>
      </c>
      <c r="P24" s="315">
        <f>'Manual H'!AG24</f>
        <v>11</v>
      </c>
      <c r="Q24" s="306">
        <f t="shared" si="2"/>
        <v>0.15714285714285714</v>
      </c>
      <c r="R24" s="315">
        <f>'Manual I'!AI24</f>
        <v>9</v>
      </c>
      <c r="S24" s="306">
        <f t="shared" si="3"/>
        <v>0.13043478260869565</v>
      </c>
      <c r="T24" s="315">
        <f>'Manual J'!BB24</f>
        <v>18</v>
      </c>
      <c r="U24" s="306">
        <f t="shared" si="4"/>
        <v>0.12413793103448276</v>
      </c>
      <c r="V24" s="315">
        <f>'Manual K'!AG24</f>
        <v>18</v>
      </c>
      <c r="W24" s="306">
        <f t="shared" si="5"/>
        <v>0.21428571428571427</v>
      </c>
      <c r="X24" s="315">
        <f>'Manual L'!AH24</f>
        <v>6</v>
      </c>
      <c r="Y24" s="104">
        <f t="shared" si="6"/>
        <v>0.11538461538461539</v>
      </c>
    </row>
    <row r="25" spans="1:25" x14ac:dyDescent="0.25">
      <c r="A25" s="318" t="s">
        <v>223</v>
      </c>
      <c r="B25" s="460">
        <f>'MANUAL A'!AH25</f>
        <v>1</v>
      </c>
      <c r="C25" s="149">
        <f t="shared" si="14"/>
        <v>1.1494252873563218E-2</v>
      </c>
      <c r="D25" s="315">
        <f>'MANUAL B'!AD25</f>
        <v>1</v>
      </c>
      <c r="E25" s="148">
        <f t="shared" si="15"/>
        <v>1.3333333333333334E-2</v>
      </c>
      <c r="F25" s="315">
        <f>'MANUAL C'!AH25</f>
        <v>1</v>
      </c>
      <c r="G25" s="148">
        <f t="shared" si="7"/>
        <v>1.2500000000000001E-2</v>
      </c>
      <c r="H25" s="315">
        <f>'MANUAL D'!AJ25</f>
        <v>2</v>
      </c>
      <c r="I25" s="148">
        <f t="shared" si="8"/>
        <v>2.1276595744680851E-2</v>
      </c>
      <c r="J25" s="315">
        <f>'MANUAL E'!AH25</f>
        <v>3</v>
      </c>
      <c r="K25" s="148">
        <f t="shared" si="9"/>
        <v>4.2857142857142858E-2</v>
      </c>
      <c r="L25" s="315">
        <f>'MANUAL F'!AI25</f>
        <v>0</v>
      </c>
      <c r="M25" s="148">
        <f t="shared" si="10"/>
        <v>0</v>
      </c>
      <c r="N25" s="315">
        <f>'Manual G'!AK25</f>
        <v>0</v>
      </c>
      <c r="O25" s="148">
        <f t="shared" si="11"/>
        <v>0</v>
      </c>
      <c r="P25" s="315">
        <f>'Manual H'!AG25</f>
        <v>2</v>
      </c>
      <c r="Q25" s="306">
        <f t="shared" si="2"/>
        <v>2.8571428571428571E-2</v>
      </c>
      <c r="R25" s="315">
        <f>'Manual I'!AI25</f>
        <v>0</v>
      </c>
      <c r="S25" s="306">
        <f t="shared" si="3"/>
        <v>0</v>
      </c>
      <c r="T25" s="315">
        <f>'Manual J'!BB25</f>
        <v>0</v>
      </c>
      <c r="U25" s="306">
        <f t="shared" si="4"/>
        <v>0</v>
      </c>
      <c r="V25" s="315">
        <f>'Manual K'!AG25</f>
        <v>1</v>
      </c>
      <c r="W25" s="306">
        <f t="shared" si="5"/>
        <v>1.1904761904761904E-2</v>
      </c>
      <c r="X25" s="315">
        <f>'Manual L'!AH25</f>
        <v>1</v>
      </c>
      <c r="Y25" s="104">
        <f t="shared" si="6"/>
        <v>1.9230769230769232E-2</v>
      </c>
    </row>
    <row r="26" spans="1:25" x14ac:dyDescent="0.25">
      <c r="A26" s="318" t="s">
        <v>204</v>
      </c>
      <c r="B26" s="460">
        <f>'MANUAL A'!AH26</f>
        <v>6</v>
      </c>
      <c r="C26" s="149">
        <f t="shared" si="14"/>
        <v>6.8965517241379309E-2</v>
      </c>
      <c r="D26" s="315">
        <f>'MANUAL B'!AD26</f>
        <v>5</v>
      </c>
      <c r="E26" s="148">
        <f t="shared" si="15"/>
        <v>6.6666666666666666E-2</v>
      </c>
      <c r="F26" s="315">
        <f>'MANUAL C'!AH26</f>
        <v>3</v>
      </c>
      <c r="G26" s="148">
        <f t="shared" si="7"/>
        <v>3.7499999999999999E-2</v>
      </c>
      <c r="H26" s="315">
        <f>'MANUAL D'!AJ26</f>
        <v>1</v>
      </c>
      <c r="I26" s="148">
        <f t="shared" si="8"/>
        <v>1.0638297872340425E-2</v>
      </c>
      <c r="J26" s="315">
        <f>'MANUAL E'!AH26</f>
        <v>3</v>
      </c>
      <c r="K26" s="148">
        <f t="shared" si="9"/>
        <v>4.2857142857142858E-2</v>
      </c>
      <c r="L26" s="315">
        <f>'MANUAL F'!AI26</f>
        <v>3</v>
      </c>
      <c r="M26" s="148">
        <f t="shared" si="10"/>
        <v>3.2967032967032968E-2</v>
      </c>
      <c r="N26" s="315">
        <f>'Manual G'!AK26</f>
        <v>4</v>
      </c>
      <c r="O26" s="148">
        <f t="shared" si="11"/>
        <v>4.2553191489361701E-2</v>
      </c>
      <c r="P26" s="315">
        <f>'Manual H'!AG26</f>
        <v>3</v>
      </c>
      <c r="Q26" s="306">
        <f t="shared" si="2"/>
        <v>4.2857142857142858E-2</v>
      </c>
      <c r="R26" s="315">
        <f>'Manual I'!AI26</f>
        <v>1</v>
      </c>
      <c r="S26" s="306">
        <f t="shared" si="3"/>
        <v>1.4492753623188406E-2</v>
      </c>
      <c r="T26" s="315">
        <f>'Manual J'!BB26</f>
        <v>15</v>
      </c>
      <c r="U26" s="306">
        <f t="shared" si="4"/>
        <v>0.10344827586206896</v>
      </c>
      <c r="V26" s="315">
        <f>'Manual K'!AG26</f>
        <v>0</v>
      </c>
      <c r="W26" s="306">
        <f t="shared" si="5"/>
        <v>0</v>
      </c>
      <c r="X26" s="315">
        <f>'Manual L'!AH26</f>
        <v>5</v>
      </c>
      <c r="Y26" s="104">
        <f t="shared" si="6"/>
        <v>9.6153846153846159E-2</v>
      </c>
    </row>
    <row r="27" spans="1:25" x14ac:dyDescent="0.25">
      <c r="A27" s="318" t="s">
        <v>217</v>
      </c>
      <c r="B27" s="460">
        <f>'MANUAL A'!AH27</f>
        <v>19</v>
      </c>
      <c r="C27" s="149">
        <f t="shared" si="14"/>
        <v>0.21839080459770116</v>
      </c>
      <c r="D27" s="315">
        <f>'MANUAL B'!AD27</f>
        <v>6</v>
      </c>
      <c r="E27" s="148">
        <f t="shared" si="15"/>
        <v>0.08</v>
      </c>
      <c r="F27" s="315">
        <f>'MANUAL C'!AH27</f>
        <v>15</v>
      </c>
      <c r="G27" s="148">
        <f t="shared" si="7"/>
        <v>0.1875</v>
      </c>
      <c r="H27" s="315">
        <f>'MANUAL D'!AJ27</f>
        <v>29</v>
      </c>
      <c r="I27" s="148">
        <f t="shared" si="8"/>
        <v>0.30851063829787234</v>
      </c>
      <c r="J27" s="315">
        <f>'MANUAL E'!AH27</f>
        <v>17</v>
      </c>
      <c r="K27" s="148">
        <f t="shared" si="9"/>
        <v>0.24285714285714285</v>
      </c>
      <c r="L27" s="315">
        <f>'MANUAL F'!AI27</f>
        <v>25</v>
      </c>
      <c r="M27" s="148">
        <f t="shared" si="10"/>
        <v>0.27472527472527475</v>
      </c>
      <c r="N27" s="315">
        <f>'Manual G'!AK27</f>
        <v>22</v>
      </c>
      <c r="O27" s="148">
        <f t="shared" si="11"/>
        <v>0.23404255319148937</v>
      </c>
      <c r="P27" s="315">
        <f>'Manual H'!AG27</f>
        <v>16</v>
      </c>
      <c r="Q27" s="306">
        <f t="shared" si="2"/>
        <v>0.22857142857142856</v>
      </c>
      <c r="R27" s="315">
        <f>'Manual I'!AI27</f>
        <v>20</v>
      </c>
      <c r="S27" s="306">
        <f t="shared" si="3"/>
        <v>0.28985507246376813</v>
      </c>
      <c r="T27" s="315">
        <f>'Manual J'!BB27</f>
        <v>29</v>
      </c>
      <c r="U27" s="306">
        <f t="shared" si="4"/>
        <v>0.2</v>
      </c>
      <c r="V27" s="315">
        <f>'Manual K'!AG27</f>
        <v>28</v>
      </c>
      <c r="W27" s="306">
        <f t="shared" si="5"/>
        <v>0.33333333333333331</v>
      </c>
      <c r="X27" s="315">
        <f>'Manual L'!AH27</f>
        <v>11</v>
      </c>
      <c r="Y27" s="104">
        <f t="shared" si="6"/>
        <v>0.21153846153846154</v>
      </c>
    </row>
    <row r="28" spans="1:25" x14ac:dyDescent="0.25">
      <c r="A28" s="318" t="s">
        <v>205</v>
      </c>
      <c r="B28" s="460">
        <f>'MANUAL A'!AH28</f>
        <v>3</v>
      </c>
      <c r="C28" s="149">
        <f t="shared" si="14"/>
        <v>3.4482758620689655E-2</v>
      </c>
      <c r="D28" s="315">
        <f>'MANUAL B'!AD28</f>
        <v>14</v>
      </c>
      <c r="E28" s="148">
        <f t="shared" si="15"/>
        <v>0.18666666666666668</v>
      </c>
      <c r="F28" s="315">
        <f>'MANUAL C'!AH28</f>
        <v>8</v>
      </c>
      <c r="G28" s="148">
        <f t="shared" si="7"/>
        <v>0.1</v>
      </c>
      <c r="H28" s="315">
        <f>'MANUAL D'!AJ28</f>
        <v>2</v>
      </c>
      <c r="I28" s="148">
        <f t="shared" si="8"/>
        <v>2.1276595744680851E-2</v>
      </c>
      <c r="J28" s="315">
        <f>'MANUAL E'!AH28</f>
        <v>2</v>
      </c>
      <c r="K28" s="148">
        <f t="shared" si="9"/>
        <v>2.8571428571428571E-2</v>
      </c>
      <c r="L28" s="315">
        <f>'MANUAL F'!AI28</f>
        <v>0</v>
      </c>
      <c r="M28" s="148">
        <f t="shared" si="10"/>
        <v>0</v>
      </c>
      <c r="N28" s="315">
        <f>'Manual G'!AK28</f>
        <v>6</v>
      </c>
      <c r="O28" s="148">
        <f t="shared" si="11"/>
        <v>6.3829787234042548E-2</v>
      </c>
      <c r="P28" s="315">
        <f>'Manual H'!AG28</f>
        <v>5</v>
      </c>
      <c r="Q28" s="306">
        <f t="shared" si="2"/>
        <v>7.1428571428571425E-2</v>
      </c>
      <c r="R28" s="315">
        <f>'Manual I'!AI28</f>
        <v>0</v>
      </c>
      <c r="S28" s="306">
        <f t="shared" si="3"/>
        <v>0</v>
      </c>
      <c r="T28" s="315">
        <f>'Manual J'!BB28</f>
        <v>9</v>
      </c>
      <c r="U28" s="306">
        <f t="shared" si="4"/>
        <v>6.2068965517241378E-2</v>
      </c>
      <c r="V28" s="315">
        <f>'Manual K'!AG28</f>
        <v>0</v>
      </c>
      <c r="W28" s="306">
        <f t="shared" si="5"/>
        <v>0</v>
      </c>
      <c r="X28" s="315">
        <f>'Manual L'!AH28</f>
        <v>5</v>
      </c>
      <c r="Y28" s="104">
        <f t="shared" si="6"/>
        <v>9.6153846153846159E-2</v>
      </c>
    </row>
    <row r="29" spans="1:25" x14ac:dyDescent="0.25">
      <c r="A29" s="317" t="s">
        <v>218</v>
      </c>
      <c r="B29" s="459">
        <f>'MANUAL A'!AH29</f>
        <v>0</v>
      </c>
      <c r="C29" s="149">
        <f t="shared" si="14"/>
        <v>0</v>
      </c>
      <c r="D29" s="315">
        <f>'MANUAL B'!AD29</f>
        <v>0</v>
      </c>
      <c r="E29" s="148">
        <f t="shared" si="15"/>
        <v>0</v>
      </c>
      <c r="F29" s="315">
        <f>'MANUAL C'!AH29</f>
        <v>0</v>
      </c>
      <c r="G29" s="148">
        <f t="shared" si="7"/>
        <v>0</v>
      </c>
      <c r="H29" s="315">
        <f>'MANUAL D'!AJ29</f>
        <v>0</v>
      </c>
      <c r="I29" s="148">
        <f t="shared" si="8"/>
        <v>0</v>
      </c>
      <c r="J29" s="315">
        <f>'MANUAL E'!AH29</f>
        <v>3</v>
      </c>
      <c r="K29" s="148">
        <f t="shared" si="9"/>
        <v>4.2857142857142858E-2</v>
      </c>
      <c r="L29" s="315">
        <f>'MANUAL F'!AI29</f>
        <v>3</v>
      </c>
      <c r="M29" s="148">
        <f t="shared" si="10"/>
        <v>3.2967032967032968E-2</v>
      </c>
      <c r="N29" s="315">
        <f>'Manual G'!AK29</f>
        <v>2</v>
      </c>
      <c r="O29" s="148">
        <f t="shared" si="11"/>
        <v>2.1276595744680851E-2</v>
      </c>
      <c r="P29" s="315">
        <f>'Manual H'!AG29</f>
        <v>0</v>
      </c>
      <c r="Q29" s="306">
        <f t="shared" si="2"/>
        <v>0</v>
      </c>
      <c r="R29" s="315">
        <f>'Manual I'!AI29</f>
        <v>1</v>
      </c>
      <c r="S29" s="306">
        <f t="shared" si="3"/>
        <v>1.4492753623188406E-2</v>
      </c>
      <c r="T29" s="315">
        <f>'Manual J'!BB29</f>
        <v>4</v>
      </c>
      <c r="U29" s="306">
        <f t="shared" si="4"/>
        <v>2.7586206896551724E-2</v>
      </c>
      <c r="V29" s="315">
        <f>'Manual K'!AG29</f>
        <v>0</v>
      </c>
      <c r="W29" s="306">
        <f t="shared" si="5"/>
        <v>0</v>
      </c>
      <c r="X29" s="315">
        <f>'Manual L'!AH29</f>
        <v>0</v>
      </c>
      <c r="Y29" s="104">
        <f t="shared" si="6"/>
        <v>0</v>
      </c>
    </row>
    <row r="30" spans="1:25" ht="12.75" customHeight="1" x14ac:dyDescent="0.25">
      <c r="A30" s="318" t="s">
        <v>206</v>
      </c>
      <c r="B30" s="460">
        <f>'MANUAL A'!AH30</f>
        <v>5</v>
      </c>
      <c r="C30" s="150">
        <f t="shared" si="14"/>
        <v>5.7471264367816091E-2</v>
      </c>
      <c r="D30" s="315">
        <f>'MANUAL B'!AD30</f>
        <v>5</v>
      </c>
      <c r="E30" s="152">
        <f t="shared" si="15"/>
        <v>6.6666666666666666E-2</v>
      </c>
      <c r="F30" s="315">
        <f>'MANUAL C'!AH30</f>
        <v>4</v>
      </c>
      <c r="G30" s="148">
        <f t="shared" si="7"/>
        <v>0.05</v>
      </c>
      <c r="H30" s="315">
        <f>'MANUAL D'!AJ30</f>
        <v>0</v>
      </c>
      <c r="I30" s="148">
        <f t="shared" si="8"/>
        <v>0</v>
      </c>
      <c r="J30" s="315">
        <f>'MANUAL E'!AH30</f>
        <v>1</v>
      </c>
      <c r="K30" s="148">
        <f t="shared" si="9"/>
        <v>1.4285714285714285E-2</v>
      </c>
      <c r="L30" s="315">
        <f>'MANUAL F'!AI30</f>
        <v>2</v>
      </c>
      <c r="M30" s="148">
        <f t="shared" si="10"/>
        <v>2.197802197802198E-2</v>
      </c>
      <c r="N30" s="315">
        <f>'Manual G'!AK30</f>
        <v>1</v>
      </c>
      <c r="O30" s="148">
        <f t="shared" si="11"/>
        <v>1.0638297872340425E-2</v>
      </c>
      <c r="P30" s="315">
        <f>'Manual H'!AG30</f>
        <v>2</v>
      </c>
      <c r="Q30" s="306">
        <f t="shared" si="2"/>
        <v>2.8571428571428571E-2</v>
      </c>
      <c r="R30" s="315">
        <f>'Manual I'!AI30</f>
        <v>2</v>
      </c>
      <c r="S30" s="306">
        <f t="shared" si="3"/>
        <v>2.8985507246376812E-2</v>
      </c>
      <c r="T30" s="315">
        <f>'Manual J'!BB30</f>
        <v>5</v>
      </c>
      <c r="U30" s="306">
        <f t="shared" si="4"/>
        <v>3.4482758620689655E-2</v>
      </c>
      <c r="V30" s="315">
        <f>'Manual K'!AG30</f>
        <v>0</v>
      </c>
      <c r="W30" s="306">
        <f t="shared" si="5"/>
        <v>0</v>
      </c>
      <c r="X30" s="315">
        <f>'Manual L'!AH30</f>
        <v>1</v>
      </c>
      <c r="Y30" s="104">
        <f t="shared" si="6"/>
        <v>1.9230769230769232E-2</v>
      </c>
    </row>
    <row r="31" spans="1:25" ht="15" customHeight="1" thickBot="1" x14ac:dyDescent="0.3">
      <c r="A31" s="318" t="s">
        <v>219</v>
      </c>
      <c r="B31" s="460">
        <f>'MANUAL A'!AH31</f>
        <v>2</v>
      </c>
      <c r="C31" s="150">
        <f t="shared" si="14"/>
        <v>2.2988505747126436E-2</v>
      </c>
      <c r="D31" s="315">
        <f>'MANUAL B'!AD31</f>
        <v>0</v>
      </c>
      <c r="E31" s="152">
        <f t="shared" si="15"/>
        <v>0</v>
      </c>
      <c r="F31" s="315">
        <f>'MANUAL C'!AH31</f>
        <v>0</v>
      </c>
      <c r="G31" s="148">
        <f t="shared" si="7"/>
        <v>0</v>
      </c>
      <c r="H31" s="315">
        <f>'MANUAL D'!AJ31</f>
        <v>0</v>
      </c>
      <c r="I31" s="148">
        <f t="shared" si="8"/>
        <v>0</v>
      </c>
      <c r="J31" s="315">
        <f>'MANUAL E'!AH31</f>
        <v>0</v>
      </c>
      <c r="K31" s="148">
        <f t="shared" si="9"/>
        <v>0</v>
      </c>
      <c r="L31" s="315">
        <f>'MANUAL F'!AI31</f>
        <v>1</v>
      </c>
      <c r="M31" s="148">
        <f t="shared" si="10"/>
        <v>1.098901098901099E-2</v>
      </c>
      <c r="N31" s="315">
        <f>'Manual G'!AK31</f>
        <v>0</v>
      </c>
      <c r="O31" s="148">
        <f t="shared" si="11"/>
        <v>0</v>
      </c>
      <c r="P31" s="315">
        <f>'Manual H'!AG31</f>
        <v>0</v>
      </c>
      <c r="Q31" s="306">
        <f t="shared" si="2"/>
        <v>0</v>
      </c>
      <c r="R31" s="315">
        <f>'Manual I'!AI31</f>
        <v>0</v>
      </c>
      <c r="S31" s="306">
        <f t="shared" si="3"/>
        <v>0</v>
      </c>
      <c r="T31" s="315">
        <f>'Manual J'!BB31</f>
        <v>0</v>
      </c>
      <c r="U31" s="306">
        <f t="shared" si="4"/>
        <v>0</v>
      </c>
      <c r="V31" s="315">
        <f>'Manual K'!AG31</f>
        <v>0</v>
      </c>
      <c r="W31" s="306">
        <f t="shared" si="5"/>
        <v>0</v>
      </c>
      <c r="X31" s="315">
        <f>'Manual L'!AH31</f>
        <v>0</v>
      </c>
      <c r="Y31" s="104">
        <f t="shared" si="6"/>
        <v>0</v>
      </c>
    </row>
    <row r="32" spans="1:25" ht="15.75" thickBot="1" x14ac:dyDescent="0.3">
      <c r="A32" s="146" t="s">
        <v>118</v>
      </c>
      <c r="B32" s="115">
        <f>SUM(B$5:B$31)</f>
        <v>87</v>
      </c>
      <c r="C32" s="116">
        <f>SUM(C5:C31)</f>
        <v>0.99999999999999989</v>
      </c>
      <c r="D32" s="115">
        <f t="shared" ref="D32" si="16">SUM(D$5:D$31)</f>
        <v>75</v>
      </c>
      <c r="E32" s="116">
        <f t="shared" ref="E32" si="17">SUM(E5:E31)</f>
        <v>0.99999999999999967</v>
      </c>
      <c r="F32" s="115">
        <f t="shared" ref="F32" si="18">SUM(F$5:F$31)</f>
        <v>80</v>
      </c>
      <c r="G32" s="116">
        <f t="shared" ref="G32" si="19">SUM(G5:G31)</f>
        <v>1</v>
      </c>
      <c r="H32" s="115">
        <f t="shared" ref="H32" si="20">SUM(H$5:H$31)</f>
        <v>94</v>
      </c>
      <c r="I32" s="116">
        <f t="shared" ref="I32" si="21">SUM(I5:I31)</f>
        <v>0.99999999999999989</v>
      </c>
      <c r="J32" s="115">
        <f t="shared" ref="J32" si="22">SUM(J$5:J$31)</f>
        <v>70</v>
      </c>
      <c r="K32" s="116">
        <f t="shared" ref="K32" si="23">SUM(K5:K31)</f>
        <v>0.99999999999999989</v>
      </c>
      <c r="L32" s="115">
        <f t="shared" ref="L32" si="24">SUM(L$5:L$31)</f>
        <v>91</v>
      </c>
      <c r="M32" s="116">
        <f t="shared" ref="M32" si="25">SUM(M5:M31)</f>
        <v>1</v>
      </c>
      <c r="N32" s="115">
        <f t="shared" ref="N32" si="26">SUM(N$5:N$31)</f>
        <v>94</v>
      </c>
      <c r="O32" s="116">
        <f t="shared" ref="O32" si="27">SUM(O5:O31)</f>
        <v>1</v>
      </c>
      <c r="P32" s="115">
        <f t="shared" ref="P32" si="28">SUM(P$5:P$31)</f>
        <v>70</v>
      </c>
      <c r="Q32" s="116">
        <f t="shared" ref="Q32" si="29">SUM(Q5:Q31)</f>
        <v>1</v>
      </c>
      <c r="R32" s="115">
        <f t="shared" ref="R32" si="30">SUM(R$5:R$31)</f>
        <v>69</v>
      </c>
      <c r="S32" s="116">
        <f t="shared" ref="S32" si="31">SUM(S5:S31)</f>
        <v>1</v>
      </c>
      <c r="T32" s="115">
        <f t="shared" ref="T32" si="32">SUM(T$5:T$31)</f>
        <v>145</v>
      </c>
      <c r="U32" s="116">
        <f t="shared" ref="U32" si="33">SUM(U5:U31)</f>
        <v>0.99999999999999989</v>
      </c>
      <c r="V32" s="115">
        <f t="shared" ref="V32" si="34">SUM(V$5:V$31)</f>
        <v>84</v>
      </c>
      <c r="W32" s="116">
        <f t="shared" ref="W32" si="35">SUM(W5:W31)</f>
        <v>1</v>
      </c>
      <c r="X32" s="115">
        <f t="shared" ref="X32" si="36">SUM(X$5:X$31)</f>
        <v>52</v>
      </c>
      <c r="Y32" s="116">
        <f t="shared" ref="Y32" si="37">SUM(Y5:Y31)</f>
        <v>1</v>
      </c>
    </row>
  </sheetData>
  <mergeCells count="14">
    <mergeCell ref="R3:S3"/>
    <mergeCell ref="T3:U3"/>
    <mergeCell ref="V3:W3"/>
    <mergeCell ref="X3:Y3"/>
    <mergeCell ref="A2:A3"/>
    <mergeCell ref="B2:Y2"/>
    <mergeCell ref="B3:C3"/>
    <mergeCell ref="D3:E3"/>
    <mergeCell ref="F3:G3"/>
    <mergeCell ref="H3:I3"/>
    <mergeCell ref="J3:K3"/>
    <mergeCell ref="L3:M3"/>
    <mergeCell ref="N3:O3"/>
    <mergeCell ref="P3:Q3"/>
  </mergeCells>
  <pageMargins left="0.7" right="0.7" top="0.75" bottom="0.75" header="0.3" footer="0.3"/>
  <ignoredErrors>
    <ignoredError sqref="E32:W3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1"/>
  <sheetViews>
    <sheetView topLeftCell="A37" zoomScale="79" zoomScaleNormal="79" workbookViewId="0">
      <selection activeCell="Y58" sqref="Y58"/>
    </sheetView>
  </sheetViews>
  <sheetFormatPr defaultRowHeight="15" x14ac:dyDescent="0.25"/>
  <cols>
    <col min="1" max="1" width="7.42578125" customWidth="1"/>
    <col min="2" max="2" width="10.5703125" customWidth="1"/>
    <col min="3" max="3" width="18.5703125" style="2" customWidth="1"/>
    <col min="4" max="4" width="23.7109375" style="3" customWidth="1"/>
    <col min="5" max="29" width="4.7109375" style="44" customWidth="1"/>
    <col min="30" max="30" width="12.5703125" customWidth="1"/>
    <col min="31" max="31" width="12.140625" customWidth="1"/>
    <col min="32" max="32" width="15.42578125" customWidth="1"/>
    <col min="33" max="33" width="12.5703125" customWidth="1"/>
  </cols>
  <sheetData>
    <row r="1" spans="2:34" ht="14.25" customHeight="1" thickBot="1" x14ac:dyDescent="0.3">
      <c r="B1" s="785" t="s">
        <v>130</v>
      </c>
      <c r="C1" s="786"/>
      <c r="D1" s="786"/>
      <c r="E1" s="786"/>
      <c r="F1" s="786"/>
      <c r="G1" s="786"/>
      <c r="H1" s="786"/>
      <c r="I1" s="786"/>
      <c r="J1" s="786"/>
      <c r="K1" s="786"/>
      <c r="L1" s="786"/>
      <c r="M1" s="786"/>
      <c r="N1" s="786"/>
      <c r="O1" s="786"/>
      <c r="P1" s="786"/>
      <c r="Q1" s="786"/>
      <c r="R1" s="786"/>
      <c r="S1" s="786"/>
      <c r="T1" s="786"/>
      <c r="U1" s="786"/>
      <c r="V1" s="786"/>
      <c r="W1" s="786"/>
      <c r="X1" s="786"/>
      <c r="Y1" s="786"/>
      <c r="Z1" s="786"/>
      <c r="AA1" s="786"/>
      <c r="AB1" s="786"/>
      <c r="AC1" s="786"/>
      <c r="AD1" s="786"/>
      <c r="AE1" s="786"/>
      <c r="AF1" s="786"/>
      <c r="AG1" s="787"/>
    </row>
    <row r="2" spans="2:34" ht="18" customHeight="1" thickBot="1" x14ac:dyDescent="0.3">
      <c r="B2" s="788" t="s">
        <v>431</v>
      </c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  <c r="Q2" s="739"/>
      <c r="R2" s="739"/>
      <c r="S2" s="739"/>
      <c r="T2" s="739"/>
      <c r="U2" s="739"/>
      <c r="V2" s="739"/>
      <c r="W2" s="739"/>
      <c r="X2" s="739"/>
      <c r="Y2" s="739"/>
      <c r="Z2" s="739"/>
      <c r="AA2" s="739"/>
      <c r="AB2" s="739"/>
      <c r="AC2" s="739"/>
      <c r="AD2" s="739"/>
      <c r="AE2" s="739"/>
      <c r="AF2" s="739"/>
      <c r="AG2" s="740"/>
    </row>
    <row r="3" spans="2:34" s="4" customFormat="1" ht="32.25" customHeight="1" thickBot="1" x14ac:dyDescent="0.3">
      <c r="B3" s="17" t="s">
        <v>1</v>
      </c>
      <c r="C3" s="17" t="s">
        <v>2</v>
      </c>
      <c r="D3" s="17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4" t="s">
        <v>7</v>
      </c>
      <c r="AD3" s="122" t="s">
        <v>103</v>
      </c>
      <c r="AE3" s="789" t="s">
        <v>120</v>
      </c>
      <c r="AF3" s="756" t="s">
        <v>121</v>
      </c>
      <c r="AG3" s="759" t="s">
        <v>122</v>
      </c>
      <c r="AH3" s="805" t="s">
        <v>170</v>
      </c>
    </row>
    <row r="4" spans="2:34" ht="15.75" customHeight="1" thickBot="1" x14ac:dyDescent="0.3">
      <c r="B4" s="14"/>
      <c r="C4" s="15"/>
      <c r="D4" s="15"/>
      <c r="E4" s="175">
        <v>28</v>
      </c>
      <c r="F4" s="176">
        <v>37</v>
      </c>
      <c r="G4" s="176">
        <v>47</v>
      </c>
      <c r="H4" s="176">
        <v>51</v>
      </c>
      <c r="I4" s="176">
        <v>68</v>
      </c>
      <c r="J4" s="176">
        <v>73</v>
      </c>
      <c r="K4" s="176">
        <v>81</v>
      </c>
      <c r="L4" s="176">
        <v>83</v>
      </c>
      <c r="M4" s="176">
        <v>95</v>
      </c>
      <c r="N4" s="176">
        <v>104</v>
      </c>
      <c r="O4" s="176">
        <v>114</v>
      </c>
      <c r="P4" s="176">
        <v>122</v>
      </c>
      <c r="Q4" s="176">
        <v>128</v>
      </c>
      <c r="R4" s="176">
        <v>136</v>
      </c>
      <c r="S4" s="176">
        <v>144</v>
      </c>
      <c r="T4" s="176">
        <v>157</v>
      </c>
      <c r="U4" s="176">
        <v>167</v>
      </c>
      <c r="V4" s="176">
        <v>169</v>
      </c>
      <c r="W4" s="176">
        <v>175</v>
      </c>
      <c r="X4" s="176">
        <v>177</v>
      </c>
      <c r="Y4" s="176">
        <v>180</v>
      </c>
      <c r="Z4" s="176">
        <v>183</v>
      </c>
      <c r="AA4" s="176">
        <v>185</v>
      </c>
      <c r="AB4" s="176">
        <v>197</v>
      </c>
      <c r="AC4" s="177">
        <v>211</v>
      </c>
      <c r="AD4" s="123">
        <f t="shared" ref="AD4:AD37" si="0">COUNTA(E4:AC4)</f>
        <v>25</v>
      </c>
      <c r="AE4" s="790"/>
      <c r="AF4" s="758"/>
      <c r="AG4" s="761"/>
      <c r="AH4" s="806"/>
    </row>
    <row r="5" spans="2:34" s="1" customFormat="1" ht="36" customHeight="1" thickBot="1" x14ac:dyDescent="0.3">
      <c r="B5" s="809" t="s">
        <v>330</v>
      </c>
      <c r="C5" s="820" t="s">
        <v>418</v>
      </c>
      <c r="D5" s="821"/>
      <c r="E5" s="48"/>
      <c r="F5" s="49" t="s">
        <v>106</v>
      </c>
      <c r="G5" s="49"/>
      <c r="H5" s="52" t="s">
        <v>106</v>
      </c>
      <c r="I5" s="49" t="s">
        <v>106</v>
      </c>
      <c r="J5" s="50"/>
      <c r="K5" s="50"/>
      <c r="L5" s="50" t="s">
        <v>106</v>
      </c>
      <c r="M5" s="50" t="s">
        <v>106</v>
      </c>
      <c r="N5" s="50" t="s">
        <v>106</v>
      </c>
      <c r="O5" s="50"/>
      <c r="P5" s="50"/>
      <c r="Q5" s="50"/>
      <c r="R5" s="50"/>
      <c r="S5" s="50"/>
      <c r="T5" s="50" t="s">
        <v>106</v>
      </c>
      <c r="U5" s="50"/>
      <c r="V5" s="50" t="s">
        <v>106</v>
      </c>
      <c r="W5" s="50"/>
      <c r="X5" s="50"/>
      <c r="Y5" s="50"/>
      <c r="Z5" s="50"/>
      <c r="AA5" s="50"/>
      <c r="AB5" s="50"/>
      <c r="AC5" s="50" t="s">
        <v>106</v>
      </c>
      <c r="AD5" s="124">
        <f t="shared" si="0"/>
        <v>9</v>
      </c>
      <c r="AE5" s="742">
        <f>SUM(AD5:AD6)</f>
        <v>25</v>
      </c>
      <c r="AF5" s="742">
        <f>SUM(AE5)</f>
        <v>25</v>
      </c>
      <c r="AG5" s="742">
        <f>SUM(AF5:AF37)</f>
        <v>126</v>
      </c>
      <c r="AH5" s="824">
        <f>SUM(AG5,AG40,AG51,AG58)</f>
        <v>250</v>
      </c>
    </row>
    <row r="6" spans="2:34" s="1" customFormat="1" ht="36" customHeight="1" thickBot="1" x14ac:dyDescent="0.3">
      <c r="B6" s="810"/>
      <c r="C6" s="827" t="s">
        <v>332</v>
      </c>
      <c r="D6" s="828"/>
      <c r="E6" s="51" t="s">
        <v>106</v>
      </c>
      <c r="F6" s="52"/>
      <c r="G6" s="52" t="s">
        <v>106</v>
      </c>
      <c r="I6" s="52"/>
      <c r="J6" s="53" t="s">
        <v>106</v>
      </c>
      <c r="K6" s="53" t="s">
        <v>106</v>
      </c>
      <c r="L6" s="53"/>
      <c r="M6" s="53"/>
      <c r="N6" s="53"/>
      <c r="O6" s="53" t="s">
        <v>106</v>
      </c>
      <c r="P6" s="53" t="s">
        <v>106</v>
      </c>
      <c r="Q6" s="53" t="s">
        <v>106</v>
      </c>
      <c r="R6" s="53" t="s">
        <v>106</v>
      </c>
      <c r="S6" s="53" t="s">
        <v>106</v>
      </c>
      <c r="T6" s="53"/>
      <c r="U6" s="53" t="s">
        <v>106</v>
      </c>
      <c r="V6" s="53"/>
      <c r="W6" s="53" t="s">
        <v>106</v>
      </c>
      <c r="X6" s="53" t="s">
        <v>106</v>
      </c>
      <c r="Y6" s="53" t="s">
        <v>106</v>
      </c>
      <c r="Z6" s="53" t="s">
        <v>106</v>
      </c>
      <c r="AA6" s="53" t="s">
        <v>106</v>
      </c>
      <c r="AB6" s="53" t="s">
        <v>106</v>
      </c>
      <c r="AC6" s="53"/>
      <c r="AD6" s="125">
        <f>COUNTA(E6:AC6)</f>
        <v>16</v>
      </c>
      <c r="AE6" s="744"/>
      <c r="AF6" s="744"/>
      <c r="AG6" s="743"/>
      <c r="AH6" s="824"/>
    </row>
    <row r="7" spans="2:34" ht="25.5" customHeight="1" x14ac:dyDescent="0.25">
      <c r="B7" s="778" t="s">
        <v>333</v>
      </c>
      <c r="C7" s="765" t="s">
        <v>334</v>
      </c>
      <c r="D7" s="7" t="s">
        <v>32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124">
        <f t="shared" si="0"/>
        <v>0</v>
      </c>
      <c r="AE7" s="747">
        <f>SUM(AD7:AD8)</f>
        <v>1</v>
      </c>
      <c r="AF7" s="742">
        <f>SUM(AE7:AE26)</f>
        <v>25</v>
      </c>
      <c r="AG7" s="743"/>
      <c r="AH7" s="824"/>
    </row>
    <row r="8" spans="2:34" ht="38.25" customHeight="1" thickBot="1" x14ac:dyDescent="0.3">
      <c r="B8" s="779"/>
      <c r="C8" s="766"/>
      <c r="D8" s="23" t="s">
        <v>40</v>
      </c>
      <c r="E8" s="56"/>
      <c r="F8" s="53"/>
      <c r="G8" s="53"/>
      <c r="H8" s="53"/>
      <c r="I8" s="53"/>
      <c r="J8" s="57"/>
      <c r="K8" s="57"/>
      <c r="L8" s="57"/>
      <c r="M8" s="57"/>
      <c r="N8" s="57" t="s">
        <v>106</v>
      </c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125">
        <f t="shared" si="0"/>
        <v>1</v>
      </c>
      <c r="AE8" s="749"/>
      <c r="AF8" s="743"/>
      <c r="AG8" s="743"/>
      <c r="AH8" s="824"/>
    </row>
    <row r="9" spans="2:34" ht="24" customHeight="1" thickBot="1" x14ac:dyDescent="0.3">
      <c r="B9" s="779"/>
      <c r="C9" s="45" t="s">
        <v>335</v>
      </c>
      <c r="D9" s="20" t="s">
        <v>50</v>
      </c>
      <c r="E9" s="58"/>
      <c r="F9" s="59"/>
      <c r="G9" s="59"/>
      <c r="H9" s="59"/>
      <c r="I9" s="59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126">
        <f t="shared" si="0"/>
        <v>0</v>
      </c>
      <c r="AE9" s="136">
        <f>SUM(AD9)</f>
        <v>0</v>
      </c>
      <c r="AF9" s="743"/>
      <c r="AG9" s="743"/>
      <c r="AH9" s="824"/>
    </row>
    <row r="10" spans="2:34" ht="27" customHeight="1" x14ac:dyDescent="0.25">
      <c r="B10" s="779"/>
      <c r="C10" s="765" t="s">
        <v>336</v>
      </c>
      <c r="D10" s="7" t="s">
        <v>22</v>
      </c>
      <c r="E10" s="54"/>
      <c r="F10" s="50"/>
      <c r="G10" s="50" t="s">
        <v>106</v>
      </c>
      <c r="H10" s="50" t="s">
        <v>106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124">
        <f t="shared" si="0"/>
        <v>2</v>
      </c>
      <c r="AE10" s="747">
        <f>SUM(AD10:AD12)</f>
        <v>5</v>
      </c>
      <c r="AF10" s="743"/>
      <c r="AG10" s="743"/>
      <c r="AH10" s="824"/>
    </row>
    <row r="11" spans="2:34" ht="19.5" customHeight="1" x14ac:dyDescent="0.25">
      <c r="B11" s="779"/>
      <c r="C11" s="762"/>
      <c r="D11" s="8" t="s">
        <v>23</v>
      </c>
      <c r="E11" s="61"/>
      <c r="F11" s="28" t="s">
        <v>106</v>
      </c>
      <c r="G11" s="28"/>
      <c r="H11" s="28"/>
      <c r="I11" s="28"/>
      <c r="J11" s="28"/>
      <c r="K11" s="28"/>
      <c r="L11" s="28"/>
      <c r="M11" s="28"/>
      <c r="N11" s="28"/>
      <c r="O11" s="28" t="s">
        <v>106</v>
      </c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127">
        <f t="shared" si="0"/>
        <v>2</v>
      </c>
      <c r="AE11" s="748"/>
      <c r="AF11" s="743"/>
      <c r="AG11" s="743"/>
      <c r="AH11" s="824"/>
    </row>
    <row r="12" spans="2:34" ht="20.25" customHeight="1" thickBot="1" x14ac:dyDescent="0.3">
      <c r="B12" s="779"/>
      <c r="C12" s="766"/>
      <c r="D12" s="23" t="s">
        <v>71</v>
      </c>
      <c r="E12" s="56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 t="s">
        <v>106</v>
      </c>
      <c r="AA12" s="53"/>
      <c r="AB12" s="53"/>
      <c r="AC12" s="53"/>
      <c r="AD12" s="128">
        <f t="shared" si="0"/>
        <v>1</v>
      </c>
      <c r="AE12" s="749"/>
      <c r="AF12" s="743"/>
      <c r="AG12" s="743"/>
      <c r="AH12" s="824"/>
    </row>
    <row r="13" spans="2:34" ht="19.5" customHeight="1" x14ac:dyDescent="0.25">
      <c r="B13" s="779"/>
      <c r="C13" s="765" t="s">
        <v>337</v>
      </c>
      <c r="D13" s="9" t="s">
        <v>24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 t="s">
        <v>106</v>
      </c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129">
        <f t="shared" si="0"/>
        <v>1</v>
      </c>
      <c r="AE13" s="747">
        <f>SUM(AD13:AD14)</f>
        <v>2</v>
      </c>
      <c r="AF13" s="743"/>
      <c r="AG13" s="743"/>
      <c r="AH13" s="824"/>
    </row>
    <row r="14" spans="2:34" ht="21" customHeight="1" thickBot="1" x14ac:dyDescent="0.3">
      <c r="B14" s="779"/>
      <c r="C14" s="766"/>
      <c r="D14" s="23" t="s">
        <v>25</v>
      </c>
      <c r="E14" s="56"/>
      <c r="F14" s="53"/>
      <c r="G14" s="53"/>
      <c r="H14" s="53"/>
      <c r="I14" s="53" t="s">
        <v>106</v>
      </c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128">
        <f t="shared" si="0"/>
        <v>1</v>
      </c>
      <c r="AE14" s="749"/>
      <c r="AF14" s="743"/>
      <c r="AG14" s="743"/>
      <c r="AH14" s="824"/>
    </row>
    <row r="15" spans="2:34" ht="25.5" customHeight="1" x14ac:dyDescent="0.25">
      <c r="B15" s="779"/>
      <c r="C15" s="765" t="s">
        <v>348</v>
      </c>
      <c r="D15" s="9" t="s">
        <v>31</v>
      </c>
      <c r="E15" s="54"/>
      <c r="F15" s="50"/>
      <c r="G15" s="50"/>
      <c r="H15" s="50"/>
      <c r="I15" s="50"/>
      <c r="J15" s="50"/>
      <c r="K15" s="50"/>
      <c r="L15" s="50" t="s">
        <v>106</v>
      </c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129">
        <f t="shared" si="0"/>
        <v>1</v>
      </c>
      <c r="AE15" s="747">
        <f>SUM(AD15:AD20)</f>
        <v>4</v>
      </c>
      <c r="AF15" s="743"/>
      <c r="AG15" s="743"/>
      <c r="AH15" s="824"/>
    </row>
    <row r="16" spans="2:34" ht="36.75" customHeight="1" x14ac:dyDescent="0.25">
      <c r="B16" s="779"/>
      <c r="C16" s="762"/>
      <c r="D16" s="9" t="s">
        <v>74</v>
      </c>
      <c r="E16" s="61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127">
        <f t="shared" si="0"/>
        <v>0</v>
      </c>
      <c r="AE16" s="748"/>
      <c r="AF16" s="743"/>
      <c r="AG16" s="743"/>
      <c r="AH16" s="824"/>
    </row>
    <row r="17" spans="2:34" ht="24.75" customHeight="1" x14ac:dyDescent="0.25">
      <c r="B17" s="779"/>
      <c r="C17" s="762"/>
      <c r="D17" s="7" t="s">
        <v>73</v>
      </c>
      <c r="E17" s="61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 t="s">
        <v>106</v>
      </c>
      <c r="AD17" s="127">
        <f t="shared" si="0"/>
        <v>1</v>
      </c>
      <c r="AE17" s="748"/>
      <c r="AF17" s="743"/>
      <c r="AG17" s="743"/>
      <c r="AH17" s="824"/>
    </row>
    <row r="18" spans="2:34" ht="27" customHeight="1" x14ac:dyDescent="0.25">
      <c r="B18" s="779"/>
      <c r="C18" s="762"/>
      <c r="D18" s="8" t="s">
        <v>136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127">
        <f t="shared" si="0"/>
        <v>0</v>
      </c>
      <c r="AE18" s="748"/>
      <c r="AF18" s="743"/>
      <c r="AG18" s="743"/>
      <c r="AH18" s="824"/>
    </row>
    <row r="19" spans="2:34" ht="21" customHeight="1" x14ac:dyDescent="0.25">
      <c r="B19" s="779"/>
      <c r="C19" s="762"/>
      <c r="D19" s="21" t="s">
        <v>38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 t="s">
        <v>106</v>
      </c>
      <c r="W19" s="28"/>
      <c r="X19" s="28"/>
      <c r="Y19" s="28"/>
      <c r="Z19" s="28"/>
      <c r="AA19" s="28"/>
      <c r="AB19" s="28"/>
      <c r="AC19" s="28"/>
      <c r="AD19" s="127">
        <f t="shared" si="0"/>
        <v>1</v>
      </c>
      <c r="AE19" s="748"/>
      <c r="AF19" s="743"/>
      <c r="AG19" s="743"/>
      <c r="AH19" s="824"/>
    </row>
    <row r="20" spans="2:34" ht="21" customHeight="1" thickBot="1" x14ac:dyDescent="0.3">
      <c r="B20" s="779"/>
      <c r="C20" s="766"/>
      <c r="D20" s="23" t="s">
        <v>42</v>
      </c>
      <c r="E20" s="56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 t="s">
        <v>106</v>
      </c>
      <c r="U20" s="53"/>
      <c r="V20" s="53"/>
      <c r="W20" s="53"/>
      <c r="X20" s="53"/>
      <c r="Y20" s="53"/>
      <c r="Z20" s="53"/>
      <c r="AA20" s="53"/>
      <c r="AB20" s="53"/>
      <c r="AC20" s="53"/>
      <c r="AD20" s="125">
        <f t="shared" si="0"/>
        <v>1</v>
      </c>
      <c r="AE20" s="749"/>
      <c r="AF20" s="743"/>
      <c r="AG20" s="743"/>
      <c r="AH20" s="824"/>
    </row>
    <row r="21" spans="2:34" ht="21" customHeight="1" x14ac:dyDescent="0.25">
      <c r="B21" s="779"/>
      <c r="C21" s="765" t="s">
        <v>338</v>
      </c>
      <c r="D21" s="24" t="s">
        <v>27</v>
      </c>
      <c r="E21" s="47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124">
        <f t="shared" si="0"/>
        <v>0</v>
      </c>
      <c r="AE21" s="747">
        <f>SUM(AD21:AD23)</f>
        <v>1</v>
      </c>
      <c r="AF21" s="743"/>
      <c r="AG21" s="743"/>
      <c r="AH21" s="824"/>
    </row>
    <row r="22" spans="2:34" ht="22.5" customHeight="1" x14ac:dyDescent="0.25">
      <c r="B22" s="779"/>
      <c r="C22" s="762"/>
      <c r="D22" s="22" t="s">
        <v>28</v>
      </c>
      <c r="E22" s="29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127">
        <f t="shared" si="0"/>
        <v>0</v>
      </c>
      <c r="AE22" s="748"/>
      <c r="AF22" s="743"/>
      <c r="AG22" s="743"/>
      <c r="AH22" s="824"/>
    </row>
    <row r="23" spans="2:34" ht="21.75" customHeight="1" thickBot="1" x14ac:dyDescent="0.3">
      <c r="B23" s="779"/>
      <c r="C23" s="784"/>
      <c r="D23" s="25" t="s">
        <v>34</v>
      </c>
      <c r="E23" s="29"/>
      <c r="F23" s="28"/>
      <c r="G23" s="28"/>
      <c r="H23" s="28"/>
      <c r="I23" s="28"/>
      <c r="J23" s="28" t="s">
        <v>106</v>
      </c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128">
        <f t="shared" si="0"/>
        <v>1</v>
      </c>
      <c r="AE23" s="749"/>
      <c r="AF23" s="743"/>
      <c r="AG23" s="743"/>
      <c r="AH23" s="824"/>
    </row>
    <row r="24" spans="2:34" ht="22.5" customHeight="1" x14ac:dyDescent="0.25">
      <c r="B24" s="779"/>
      <c r="C24" s="780" t="s">
        <v>339</v>
      </c>
      <c r="D24" s="8" t="s">
        <v>30</v>
      </c>
      <c r="E24" s="54" t="s">
        <v>106</v>
      </c>
      <c r="F24" s="50"/>
      <c r="G24" s="50"/>
      <c r="H24" s="50"/>
      <c r="I24" s="50"/>
      <c r="J24" s="50"/>
      <c r="K24" s="50" t="s">
        <v>106</v>
      </c>
      <c r="L24" s="50"/>
      <c r="M24" s="50" t="s">
        <v>106</v>
      </c>
      <c r="N24" s="50"/>
      <c r="O24" s="50"/>
      <c r="P24" s="50" t="s">
        <v>106</v>
      </c>
      <c r="Q24" s="50" t="s">
        <v>106</v>
      </c>
      <c r="R24" s="50" t="s">
        <v>106</v>
      </c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124">
        <f t="shared" si="0"/>
        <v>6</v>
      </c>
      <c r="AE24" s="747">
        <f>SUM(AD24:AD26)</f>
        <v>12</v>
      </c>
      <c r="AF24" s="743"/>
      <c r="AG24" s="743"/>
      <c r="AH24" s="824"/>
    </row>
    <row r="25" spans="2:34" ht="20.25" customHeight="1" x14ac:dyDescent="0.25">
      <c r="B25" s="779"/>
      <c r="C25" s="762"/>
      <c r="D25" s="8" t="s">
        <v>19</v>
      </c>
      <c r="E25" s="61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 t="s">
        <v>106</v>
      </c>
      <c r="AC25" s="28"/>
      <c r="AD25" s="127">
        <f t="shared" si="0"/>
        <v>1</v>
      </c>
      <c r="AE25" s="748"/>
      <c r="AF25" s="743"/>
      <c r="AG25" s="743"/>
      <c r="AH25" s="824"/>
    </row>
    <row r="26" spans="2:34" ht="20.25" customHeight="1" thickBot="1" x14ac:dyDescent="0.3">
      <c r="B26" s="779"/>
      <c r="C26" s="762"/>
      <c r="D26" s="46" t="s">
        <v>29</v>
      </c>
      <c r="E26" s="61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 t="s">
        <v>106</v>
      </c>
      <c r="V26" s="28"/>
      <c r="W26" s="28" t="s">
        <v>106</v>
      </c>
      <c r="X26" s="28" t="s">
        <v>106</v>
      </c>
      <c r="Y26" s="28" t="s">
        <v>106</v>
      </c>
      <c r="Z26" s="28"/>
      <c r="AA26" s="28" t="s">
        <v>106</v>
      </c>
      <c r="AB26" s="28"/>
      <c r="AC26" s="28"/>
      <c r="AD26" s="127">
        <f t="shared" si="0"/>
        <v>5</v>
      </c>
      <c r="AE26" s="749"/>
      <c r="AF26" s="744"/>
      <c r="AG26" s="743"/>
      <c r="AH26" s="824"/>
    </row>
    <row r="27" spans="2:34" ht="21.75" customHeight="1" x14ac:dyDescent="0.25">
      <c r="B27" s="763" t="s">
        <v>420</v>
      </c>
      <c r="C27" s="765" t="s">
        <v>349</v>
      </c>
      <c r="D27" s="6" t="s">
        <v>8</v>
      </c>
      <c r="E27" s="71"/>
      <c r="F27" s="55"/>
      <c r="G27" s="55" t="s">
        <v>106</v>
      </c>
      <c r="H27" s="55"/>
      <c r="I27" s="55"/>
      <c r="J27" s="55"/>
      <c r="K27" s="55" t="s">
        <v>106</v>
      </c>
      <c r="L27" s="55"/>
      <c r="M27" s="55" t="s">
        <v>106</v>
      </c>
      <c r="N27" s="55"/>
      <c r="O27" s="55"/>
      <c r="P27" s="55"/>
      <c r="Q27" s="55"/>
      <c r="R27" s="55"/>
      <c r="S27" s="55"/>
      <c r="T27" s="55"/>
      <c r="U27" s="55" t="s">
        <v>106</v>
      </c>
      <c r="V27" s="55"/>
      <c r="W27" s="55"/>
      <c r="X27" s="55" t="s">
        <v>106</v>
      </c>
      <c r="Y27" s="50"/>
      <c r="Z27" s="50"/>
      <c r="AA27" s="50"/>
      <c r="AB27" s="50"/>
      <c r="AC27" s="50" t="s">
        <v>106</v>
      </c>
      <c r="AD27" s="124">
        <f t="shared" si="0"/>
        <v>6</v>
      </c>
      <c r="AE27" s="747">
        <f>SUM(AD27:AD29)</f>
        <v>20</v>
      </c>
      <c r="AF27" s="742">
        <f>SUM(AE27:AE31)</f>
        <v>25</v>
      </c>
      <c r="AG27" s="743"/>
      <c r="AH27" s="824"/>
    </row>
    <row r="28" spans="2:34" ht="25.5" customHeight="1" x14ac:dyDescent="0.25">
      <c r="B28" s="755"/>
      <c r="C28" s="762"/>
      <c r="D28" s="96" t="s">
        <v>9</v>
      </c>
      <c r="E28" s="37" t="s">
        <v>102</v>
      </c>
      <c r="F28" s="30"/>
      <c r="G28" s="30"/>
      <c r="H28" s="30" t="s">
        <v>106</v>
      </c>
      <c r="I28" s="30" t="s">
        <v>106</v>
      </c>
      <c r="J28" s="30" t="s">
        <v>106</v>
      </c>
      <c r="K28" s="30"/>
      <c r="L28" s="30"/>
      <c r="M28" s="30"/>
      <c r="N28" s="323">
        <v>1</v>
      </c>
      <c r="O28" s="30" t="s">
        <v>106</v>
      </c>
      <c r="P28" s="30" t="s">
        <v>106</v>
      </c>
      <c r="Q28" s="30" t="s">
        <v>106</v>
      </c>
      <c r="R28" s="30" t="s">
        <v>106</v>
      </c>
      <c r="S28" s="30" t="s">
        <v>106</v>
      </c>
      <c r="T28" s="30"/>
      <c r="U28" s="30"/>
      <c r="V28" s="30"/>
      <c r="W28" s="30" t="s">
        <v>106</v>
      </c>
      <c r="X28" s="30"/>
      <c r="Y28" s="30" t="s">
        <v>106</v>
      </c>
      <c r="Z28" s="30"/>
      <c r="AA28" s="30" t="s">
        <v>106</v>
      </c>
      <c r="AB28" s="30" t="s">
        <v>106</v>
      </c>
      <c r="AC28" s="30"/>
      <c r="AD28" s="127">
        <f t="shared" si="0"/>
        <v>14</v>
      </c>
      <c r="AE28" s="748"/>
      <c r="AF28" s="743"/>
      <c r="AG28" s="743"/>
      <c r="AH28" s="824"/>
    </row>
    <row r="29" spans="2:34" ht="28.5" customHeight="1" thickBot="1" x14ac:dyDescent="0.3">
      <c r="B29" s="755"/>
      <c r="C29" s="766"/>
      <c r="D29" s="11" t="s">
        <v>36</v>
      </c>
      <c r="E29" s="72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128">
        <f t="shared" si="0"/>
        <v>0</v>
      </c>
      <c r="AE29" s="749"/>
      <c r="AF29" s="743"/>
      <c r="AG29" s="743"/>
      <c r="AH29" s="824"/>
    </row>
    <row r="30" spans="2:34" ht="39" customHeight="1" x14ac:dyDescent="0.25">
      <c r="B30" s="755"/>
      <c r="C30" s="765" t="s">
        <v>11</v>
      </c>
      <c r="D30" s="96" t="s">
        <v>83</v>
      </c>
      <c r="E30" s="71"/>
      <c r="F30" s="55" t="s">
        <v>106</v>
      </c>
      <c r="G30" s="55"/>
      <c r="H30" s="55"/>
      <c r="I30" s="55"/>
      <c r="J30" s="55"/>
      <c r="K30" s="55"/>
      <c r="L30" s="55" t="s">
        <v>106</v>
      </c>
      <c r="M30" s="55"/>
      <c r="N30" s="55"/>
      <c r="O30" s="55"/>
      <c r="P30" s="55"/>
      <c r="Q30" s="55"/>
      <c r="R30" s="55"/>
      <c r="S30" s="55"/>
      <c r="T30" s="55" t="s">
        <v>106</v>
      </c>
      <c r="U30" s="55"/>
      <c r="V30" s="55" t="s">
        <v>106</v>
      </c>
      <c r="W30" s="55"/>
      <c r="X30" s="55"/>
      <c r="Y30" s="55"/>
      <c r="Z30" s="55" t="s">
        <v>106</v>
      </c>
      <c r="AA30" s="55"/>
      <c r="AB30" s="55"/>
      <c r="AC30" s="55"/>
      <c r="AD30" s="124">
        <f t="shared" si="0"/>
        <v>5</v>
      </c>
      <c r="AE30" s="747">
        <f>SUM(AD30:AD31)</f>
        <v>5</v>
      </c>
      <c r="AF30" s="743"/>
      <c r="AG30" s="743"/>
      <c r="AH30" s="824"/>
    </row>
    <row r="31" spans="2:34" ht="39.75" customHeight="1" thickBot="1" x14ac:dyDescent="0.3">
      <c r="B31" s="764"/>
      <c r="C31" s="766"/>
      <c r="D31" s="11" t="s">
        <v>49</v>
      </c>
      <c r="E31" s="72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128">
        <f t="shared" si="0"/>
        <v>0</v>
      </c>
      <c r="AE31" s="749"/>
      <c r="AF31" s="744"/>
      <c r="AG31" s="743"/>
      <c r="AH31" s="824"/>
    </row>
    <row r="32" spans="2:34" ht="24.75" customHeight="1" x14ac:dyDescent="0.25">
      <c r="B32" s="763" t="s">
        <v>341</v>
      </c>
      <c r="C32" s="774" t="s">
        <v>351</v>
      </c>
      <c r="D32" s="775"/>
      <c r="E32" s="71" t="s">
        <v>100</v>
      </c>
      <c r="F32" s="55" t="s">
        <v>106</v>
      </c>
      <c r="G32" s="55" t="s">
        <v>106</v>
      </c>
      <c r="H32" s="55" t="s">
        <v>106</v>
      </c>
      <c r="I32" s="55" t="s">
        <v>106</v>
      </c>
      <c r="J32" s="55" t="s">
        <v>106</v>
      </c>
      <c r="K32" s="55" t="s">
        <v>106</v>
      </c>
      <c r="L32" s="55" t="s">
        <v>106</v>
      </c>
      <c r="M32" s="55" t="s">
        <v>106</v>
      </c>
      <c r="N32" s="55" t="s">
        <v>106</v>
      </c>
      <c r="O32" s="55" t="s">
        <v>106</v>
      </c>
      <c r="P32" s="55" t="s">
        <v>106</v>
      </c>
      <c r="Q32" s="55" t="s">
        <v>106</v>
      </c>
      <c r="R32" s="55" t="s">
        <v>106</v>
      </c>
      <c r="S32" s="55" t="s">
        <v>106</v>
      </c>
      <c r="T32" s="55" t="s">
        <v>106</v>
      </c>
      <c r="U32" s="55" t="s">
        <v>106</v>
      </c>
      <c r="V32" s="55" t="s">
        <v>106</v>
      </c>
      <c r="W32" s="55" t="s">
        <v>106</v>
      </c>
      <c r="X32" s="55" t="s">
        <v>106</v>
      </c>
      <c r="Y32" s="55" t="s">
        <v>106</v>
      </c>
      <c r="Z32" s="55" t="s">
        <v>106</v>
      </c>
      <c r="AA32" s="55" t="s">
        <v>106</v>
      </c>
      <c r="AB32" s="55" t="s">
        <v>106</v>
      </c>
      <c r="AC32" s="73" t="s">
        <v>106</v>
      </c>
      <c r="AD32" s="129">
        <f t="shared" si="0"/>
        <v>25</v>
      </c>
      <c r="AE32" s="747">
        <f>SUM(AD32:AD33)</f>
        <v>25</v>
      </c>
      <c r="AF32" s="742">
        <f>SUM(AE32:AE33)</f>
        <v>25</v>
      </c>
      <c r="AG32" s="743"/>
      <c r="AH32" s="824"/>
    </row>
    <row r="33" spans="2:34" ht="27.75" customHeight="1" thickBot="1" x14ac:dyDescent="0.3">
      <c r="B33" s="764"/>
      <c r="C33" s="829" t="s">
        <v>352</v>
      </c>
      <c r="D33" s="830"/>
      <c r="E33" s="182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28">
        <f t="shared" si="0"/>
        <v>0</v>
      </c>
      <c r="AE33" s="749"/>
      <c r="AF33" s="744"/>
      <c r="AG33" s="743"/>
      <c r="AH33" s="824"/>
    </row>
    <row r="34" spans="2:34" ht="37.5" customHeight="1" x14ac:dyDescent="0.25">
      <c r="B34" s="763" t="s">
        <v>494</v>
      </c>
      <c r="C34" s="774" t="s">
        <v>419</v>
      </c>
      <c r="D34" s="775"/>
      <c r="E34" s="71"/>
      <c r="F34" s="55"/>
      <c r="G34" s="55"/>
      <c r="H34" s="55"/>
      <c r="I34" s="55"/>
      <c r="J34" s="55"/>
      <c r="K34" s="55"/>
      <c r="L34" s="55" t="s">
        <v>106</v>
      </c>
      <c r="M34" s="55"/>
      <c r="N34" s="55"/>
      <c r="O34" s="55"/>
      <c r="P34" s="55"/>
      <c r="Q34" s="55"/>
      <c r="R34" s="55"/>
      <c r="S34" s="55"/>
      <c r="T34" s="55"/>
      <c r="U34" s="55"/>
      <c r="V34" s="55" t="s">
        <v>106</v>
      </c>
      <c r="W34" s="55"/>
      <c r="X34" s="55"/>
      <c r="Y34" s="55"/>
      <c r="Z34" s="55"/>
      <c r="AA34" s="55"/>
      <c r="AB34" s="55"/>
      <c r="AC34" s="55"/>
      <c r="AD34" s="124">
        <f t="shared" si="0"/>
        <v>2</v>
      </c>
      <c r="AE34" s="793">
        <f>SUM(AD34:AD35)</f>
        <v>2</v>
      </c>
      <c r="AF34" s="742">
        <f>SUM(AE34:AE35)</f>
        <v>2</v>
      </c>
      <c r="AG34" s="743"/>
      <c r="AH34" s="824"/>
    </row>
    <row r="35" spans="2:34" ht="39" customHeight="1" thickBot="1" x14ac:dyDescent="0.3">
      <c r="B35" s="755"/>
      <c r="C35" s="829" t="s">
        <v>354</v>
      </c>
      <c r="D35" s="830"/>
      <c r="E35" s="119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210">
        <f t="shared" si="0"/>
        <v>0</v>
      </c>
      <c r="AE35" s="794"/>
      <c r="AF35" s="744"/>
      <c r="AG35" s="743"/>
      <c r="AH35" s="824"/>
    </row>
    <row r="36" spans="2:34" ht="27" customHeight="1" x14ac:dyDescent="0.25">
      <c r="B36" s="763" t="s">
        <v>342</v>
      </c>
      <c r="C36" s="770" t="s">
        <v>355</v>
      </c>
      <c r="D36" s="771"/>
      <c r="E36" s="34" t="s">
        <v>100</v>
      </c>
      <c r="F36" s="35" t="s">
        <v>106</v>
      </c>
      <c r="G36" s="35" t="s">
        <v>106</v>
      </c>
      <c r="H36" s="35" t="s">
        <v>106</v>
      </c>
      <c r="I36" s="35" t="s">
        <v>106</v>
      </c>
      <c r="J36" s="35" t="s">
        <v>106</v>
      </c>
      <c r="K36" s="35"/>
      <c r="L36" s="35" t="s">
        <v>106</v>
      </c>
      <c r="M36" s="35" t="s">
        <v>106</v>
      </c>
      <c r="N36" s="35"/>
      <c r="O36" s="35" t="s">
        <v>106</v>
      </c>
      <c r="P36" s="35" t="s">
        <v>106</v>
      </c>
      <c r="Q36" s="35"/>
      <c r="R36" s="35"/>
      <c r="S36" s="35" t="s">
        <v>106</v>
      </c>
      <c r="T36" s="35"/>
      <c r="U36" s="35"/>
      <c r="V36" s="35" t="s">
        <v>106</v>
      </c>
      <c r="W36" s="35" t="s">
        <v>106</v>
      </c>
      <c r="X36" s="35" t="s">
        <v>106</v>
      </c>
      <c r="Y36" s="36"/>
      <c r="Z36" s="36"/>
      <c r="AA36" s="36"/>
      <c r="AB36" s="36"/>
      <c r="AC36" s="36" t="s">
        <v>106</v>
      </c>
      <c r="AD36" s="124">
        <f t="shared" si="0"/>
        <v>15</v>
      </c>
      <c r="AE36" s="747">
        <f>SUM(AD36:AD37)</f>
        <v>24</v>
      </c>
      <c r="AF36" s="742">
        <f>SUM(AE36)</f>
        <v>24</v>
      </c>
      <c r="AG36" s="743"/>
      <c r="AH36" s="824"/>
    </row>
    <row r="37" spans="2:34" ht="30.75" customHeight="1" thickBot="1" x14ac:dyDescent="0.3">
      <c r="B37" s="764"/>
      <c r="C37" s="772" t="s">
        <v>356</v>
      </c>
      <c r="D37" s="773"/>
      <c r="E37" s="32"/>
      <c r="F37" s="33"/>
      <c r="G37" s="33"/>
      <c r="H37" s="33"/>
      <c r="I37" s="33"/>
      <c r="J37" s="33"/>
      <c r="K37" s="33" t="s">
        <v>106</v>
      </c>
      <c r="L37" s="33"/>
      <c r="M37" s="33"/>
      <c r="N37" s="33" t="s">
        <v>106</v>
      </c>
      <c r="O37" s="33"/>
      <c r="P37" s="33"/>
      <c r="Q37" s="33" t="s">
        <v>106</v>
      </c>
      <c r="R37" s="33" t="s">
        <v>106</v>
      </c>
      <c r="S37" s="33"/>
      <c r="T37" s="33" t="s">
        <v>106</v>
      </c>
      <c r="U37" s="33"/>
      <c r="V37" s="33"/>
      <c r="W37" s="33"/>
      <c r="X37" s="33"/>
      <c r="Y37" s="33" t="s">
        <v>106</v>
      </c>
      <c r="Z37" s="33" t="s">
        <v>106</v>
      </c>
      <c r="AA37" s="33" t="s">
        <v>106</v>
      </c>
      <c r="AB37" s="33" t="s">
        <v>106</v>
      </c>
      <c r="AC37" s="33"/>
      <c r="AD37" s="128">
        <f t="shared" si="0"/>
        <v>9</v>
      </c>
      <c r="AE37" s="749"/>
      <c r="AF37" s="744"/>
      <c r="AG37" s="744"/>
      <c r="AH37" s="824"/>
    </row>
    <row r="38" spans="2:34" ht="24" customHeight="1" thickBot="1" x14ac:dyDescent="0.3">
      <c r="B38" s="811" t="s">
        <v>134</v>
      </c>
      <c r="C38" s="812"/>
      <c r="D38" s="826"/>
      <c r="E38" s="634">
        <f t="shared" ref="E38:AC38" si="1">COUNTA(E5:E37)</f>
        <v>5</v>
      </c>
      <c r="F38" s="635">
        <f t="shared" si="1"/>
        <v>5</v>
      </c>
      <c r="G38" s="635">
        <f t="shared" si="1"/>
        <v>5</v>
      </c>
      <c r="H38" s="635">
        <f>COUNTA(H5:H37)</f>
        <v>5</v>
      </c>
      <c r="I38" s="635">
        <f t="shared" si="1"/>
        <v>5</v>
      </c>
      <c r="J38" s="635">
        <f t="shared" si="1"/>
        <v>5</v>
      </c>
      <c r="K38" s="635">
        <f t="shared" si="1"/>
        <v>5</v>
      </c>
      <c r="L38" s="635">
        <f t="shared" si="1"/>
        <v>6</v>
      </c>
      <c r="M38" s="635">
        <f t="shared" si="1"/>
        <v>5</v>
      </c>
      <c r="N38" s="635">
        <f t="shared" si="1"/>
        <v>5</v>
      </c>
      <c r="O38" s="635">
        <f t="shared" si="1"/>
        <v>5</v>
      </c>
      <c r="P38" s="635">
        <f t="shared" si="1"/>
        <v>5</v>
      </c>
      <c r="Q38" s="635">
        <f t="shared" si="1"/>
        <v>5</v>
      </c>
      <c r="R38" s="635">
        <f t="shared" si="1"/>
        <v>5</v>
      </c>
      <c r="S38" s="635">
        <f t="shared" si="1"/>
        <v>5</v>
      </c>
      <c r="T38" s="635">
        <f t="shared" si="1"/>
        <v>5</v>
      </c>
      <c r="U38" s="635">
        <f t="shared" si="1"/>
        <v>4</v>
      </c>
      <c r="V38" s="635">
        <f t="shared" si="1"/>
        <v>6</v>
      </c>
      <c r="W38" s="635">
        <f t="shared" si="1"/>
        <v>5</v>
      </c>
      <c r="X38" s="635">
        <f t="shared" si="1"/>
        <v>5</v>
      </c>
      <c r="Y38" s="635">
        <f t="shared" si="1"/>
        <v>5</v>
      </c>
      <c r="Z38" s="635">
        <f t="shared" si="1"/>
        <v>5</v>
      </c>
      <c r="AA38" s="635">
        <f t="shared" si="1"/>
        <v>5</v>
      </c>
      <c r="AB38" s="635">
        <f t="shared" si="1"/>
        <v>5</v>
      </c>
      <c r="AC38" s="635">
        <f t="shared" si="1"/>
        <v>5</v>
      </c>
      <c r="AD38" s="831">
        <f>SUM(E38:AC38)</f>
        <v>126</v>
      </c>
      <c r="AE38" s="832"/>
      <c r="AF38" s="832"/>
      <c r="AG38" s="833"/>
      <c r="AH38" s="824"/>
    </row>
    <row r="39" spans="2:34" ht="28.5" customHeight="1" thickBot="1" x14ac:dyDescent="0.3">
      <c r="B39" s="732" t="s">
        <v>514</v>
      </c>
      <c r="C39" s="733"/>
      <c r="D39" s="733"/>
      <c r="E39" s="733"/>
      <c r="F39" s="733"/>
      <c r="G39" s="733"/>
      <c r="H39" s="733"/>
      <c r="I39" s="733"/>
      <c r="J39" s="733"/>
      <c r="K39" s="733"/>
      <c r="L39" s="733"/>
      <c r="M39" s="733"/>
      <c r="N39" s="733"/>
      <c r="O39" s="733"/>
      <c r="P39" s="733"/>
      <c r="Q39" s="733"/>
      <c r="R39" s="733"/>
      <c r="S39" s="733"/>
      <c r="T39" s="733"/>
      <c r="U39" s="733"/>
      <c r="V39" s="733"/>
      <c r="W39" s="733"/>
      <c r="X39" s="733"/>
      <c r="Y39" s="733"/>
      <c r="Z39" s="733"/>
      <c r="AA39" s="733"/>
      <c r="AB39" s="733"/>
      <c r="AC39" s="834"/>
      <c r="AD39" s="122" t="s">
        <v>103</v>
      </c>
      <c r="AE39" s="137" t="s">
        <v>104</v>
      </c>
      <c r="AF39" s="208" t="s">
        <v>121</v>
      </c>
      <c r="AG39" s="142" t="s">
        <v>122</v>
      </c>
      <c r="AH39" s="824"/>
    </row>
    <row r="40" spans="2:34" ht="36.75" customHeight="1" thickBot="1" x14ac:dyDescent="0.3">
      <c r="B40" s="755" t="s">
        <v>343</v>
      </c>
      <c r="C40" s="97" t="s">
        <v>357</v>
      </c>
      <c r="D40" s="97" t="s">
        <v>422</v>
      </c>
      <c r="E40" s="216"/>
      <c r="F40" s="217"/>
      <c r="G40" s="217" t="s">
        <v>106</v>
      </c>
      <c r="H40" s="217"/>
      <c r="I40" s="217" t="s">
        <v>106</v>
      </c>
      <c r="J40" s="217"/>
      <c r="K40" s="217" t="s">
        <v>106</v>
      </c>
      <c r="L40" s="217" t="s">
        <v>106</v>
      </c>
      <c r="M40" s="217"/>
      <c r="N40" s="217" t="s">
        <v>106</v>
      </c>
      <c r="O40" s="217" t="s">
        <v>106</v>
      </c>
      <c r="P40" s="217" t="s">
        <v>106</v>
      </c>
      <c r="Q40" s="217"/>
      <c r="R40" s="217" t="s">
        <v>106</v>
      </c>
      <c r="S40" s="217" t="s">
        <v>106</v>
      </c>
      <c r="T40" s="217" t="s">
        <v>106</v>
      </c>
      <c r="U40" s="217" t="s">
        <v>106</v>
      </c>
      <c r="V40" s="217" t="s">
        <v>106</v>
      </c>
      <c r="W40" s="217" t="s">
        <v>106</v>
      </c>
      <c r="X40" s="217"/>
      <c r="Y40" s="226" t="s">
        <v>106</v>
      </c>
      <c r="Z40" s="226" t="s">
        <v>106</v>
      </c>
      <c r="AA40" s="226"/>
      <c r="AB40" s="227"/>
      <c r="AC40" s="226" t="s">
        <v>106</v>
      </c>
      <c r="AD40" s="130">
        <f t="shared" ref="AD40:AD48" si="2">COUNTA(E40:AC40)</f>
        <v>16</v>
      </c>
      <c r="AE40" s="144">
        <f>SUM(AD40)</f>
        <v>16</v>
      </c>
      <c r="AF40" s="756">
        <f>SUM(AE40:AE43)</f>
        <v>25</v>
      </c>
      <c r="AG40" s="759">
        <f>SUM(AF40:AF48)</f>
        <v>46</v>
      </c>
      <c r="AH40" s="824"/>
    </row>
    <row r="41" spans="2:34" ht="21" customHeight="1" x14ac:dyDescent="0.25">
      <c r="B41" s="755"/>
      <c r="C41" s="762" t="s">
        <v>421</v>
      </c>
      <c r="D41" s="101" t="s">
        <v>392</v>
      </c>
      <c r="E41" s="71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131">
        <f t="shared" si="2"/>
        <v>0</v>
      </c>
      <c r="AE41" s="742">
        <f>SUM(AD41:AD43)</f>
        <v>9</v>
      </c>
      <c r="AF41" s="757"/>
      <c r="AG41" s="760"/>
      <c r="AH41" s="824"/>
    </row>
    <row r="42" spans="2:34" ht="19.5" customHeight="1" x14ac:dyDescent="0.25">
      <c r="B42" s="755"/>
      <c r="C42" s="762"/>
      <c r="D42" s="10" t="s">
        <v>393</v>
      </c>
      <c r="E42" s="37" t="s">
        <v>100</v>
      </c>
      <c r="F42" s="30"/>
      <c r="G42" s="30"/>
      <c r="H42" s="30"/>
      <c r="I42" s="30"/>
      <c r="J42" s="30" t="s">
        <v>106</v>
      </c>
      <c r="K42" s="30"/>
      <c r="L42" s="30"/>
      <c r="M42" s="30" t="s">
        <v>106</v>
      </c>
      <c r="N42" s="30"/>
      <c r="O42" s="30"/>
      <c r="P42" s="30"/>
      <c r="Q42" s="30" t="s">
        <v>106</v>
      </c>
      <c r="R42" s="30"/>
      <c r="S42" s="30"/>
      <c r="T42" s="30"/>
      <c r="U42" s="30"/>
      <c r="V42" s="30"/>
      <c r="W42" s="30"/>
      <c r="X42" s="30" t="s">
        <v>106</v>
      </c>
      <c r="Y42" s="30"/>
      <c r="Z42" s="30"/>
      <c r="AA42" s="30" t="s">
        <v>106</v>
      </c>
      <c r="AB42" s="30" t="s">
        <v>106</v>
      </c>
      <c r="AC42" s="30"/>
      <c r="AD42" s="132">
        <f t="shared" si="2"/>
        <v>7</v>
      </c>
      <c r="AE42" s="743"/>
      <c r="AF42" s="757"/>
      <c r="AG42" s="760"/>
      <c r="AH42" s="824"/>
    </row>
    <row r="43" spans="2:34" ht="21.75" customHeight="1" thickBot="1" x14ac:dyDescent="0.3">
      <c r="B43" s="755"/>
      <c r="C43" s="762"/>
      <c r="D43" s="10" t="s">
        <v>394</v>
      </c>
      <c r="E43" s="37"/>
      <c r="F43" s="30" t="s">
        <v>106</v>
      </c>
      <c r="G43" s="30"/>
      <c r="H43" s="30" t="s">
        <v>106</v>
      </c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132">
        <f t="shared" si="2"/>
        <v>2</v>
      </c>
      <c r="AE43" s="743"/>
      <c r="AF43" s="757"/>
      <c r="AG43" s="760"/>
      <c r="AH43" s="824"/>
    </row>
    <row r="44" spans="2:34" ht="37.5" customHeight="1" x14ac:dyDescent="0.25">
      <c r="B44" s="763" t="s">
        <v>346</v>
      </c>
      <c r="C44" s="765" t="s">
        <v>359</v>
      </c>
      <c r="D44" s="6" t="s">
        <v>395</v>
      </c>
      <c r="E44" s="71"/>
      <c r="F44" s="55"/>
      <c r="G44" s="55"/>
      <c r="H44" s="55"/>
      <c r="I44" s="55"/>
      <c r="J44" s="55"/>
      <c r="K44" s="55" t="s">
        <v>106</v>
      </c>
      <c r="L44" s="55"/>
      <c r="M44" s="55">
        <v>1</v>
      </c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131">
        <f t="shared" si="2"/>
        <v>2</v>
      </c>
      <c r="AE44" s="742">
        <f>SUM(AD44:AD46)</f>
        <v>21</v>
      </c>
      <c r="AF44" s="767">
        <f>SUM(AE44)</f>
        <v>21</v>
      </c>
      <c r="AG44" s="760"/>
      <c r="AH44" s="824"/>
    </row>
    <row r="45" spans="2:34" ht="36.75" customHeight="1" x14ac:dyDescent="0.25">
      <c r="B45" s="755"/>
      <c r="C45" s="762"/>
      <c r="D45" s="100" t="s">
        <v>396</v>
      </c>
      <c r="E45" s="3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132">
        <f t="shared" si="2"/>
        <v>0</v>
      </c>
      <c r="AE45" s="743"/>
      <c r="AF45" s="768"/>
      <c r="AG45" s="760"/>
      <c r="AH45" s="824"/>
    </row>
    <row r="46" spans="2:34" ht="28.5" customHeight="1" thickBot="1" x14ac:dyDescent="0.3">
      <c r="B46" s="764"/>
      <c r="C46" s="766"/>
      <c r="D46" s="11" t="s">
        <v>423</v>
      </c>
      <c r="E46" s="72" t="s">
        <v>100</v>
      </c>
      <c r="F46" s="57" t="s">
        <v>106</v>
      </c>
      <c r="G46" s="57" t="s">
        <v>106</v>
      </c>
      <c r="H46" s="57" t="s">
        <v>232</v>
      </c>
      <c r="I46" s="57"/>
      <c r="J46" s="57" t="s">
        <v>232</v>
      </c>
      <c r="K46" s="57"/>
      <c r="L46" s="57" t="s">
        <v>232</v>
      </c>
      <c r="M46" s="57"/>
      <c r="N46" s="57"/>
      <c r="O46" s="57" t="s">
        <v>106</v>
      </c>
      <c r="P46" s="57" t="s">
        <v>106</v>
      </c>
      <c r="Q46" s="57" t="s">
        <v>232</v>
      </c>
      <c r="R46" s="57" t="s">
        <v>106</v>
      </c>
      <c r="S46" s="57" t="s">
        <v>106</v>
      </c>
      <c r="T46" s="57" t="s">
        <v>232</v>
      </c>
      <c r="U46" s="57"/>
      <c r="V46" s="57" t="s">
        <v>232</v>
      </c>
      <c r="W46" s="57"/>
      <c r="X46" s="57" t="s">
        <v>232</v>
      </c>
      <c r="Y46" s="57" t="s">
        <v>106</v>
      </c>
      <c r="Z46" s="57" t="s">
        <v>106</v>
      </c>
      <c r="AA46" s="57" t="s">
        <v>106</v>
      </c>
      <c r="AB46" s="57" t="s">
        <v>106</v>
      </c>
      <c r="AC46" s="57" t="s">
        <v>232</v>
      </c>
      <c r="AD46" s="134">
        <f t="shared" si="2"/>
        <v>19</v>
      </c>
      <c r="AE46" s="744"/>
      <c r="AF46" s="769"/>
      <c r="AG46" s="760"/>
      <c r="AH46" s="824"/>
    </row>
    <row r="47" spans="2:34" ht="39.75" customHeight="1" thickBot="1" x14ac:dyDescent="0.3">
      <c r="B47" s="755" t="s">
        <v>345</v>
      </c>
      <c r="C47" s="762" t="s">
        <v>360</v>
      </c>
      <c r="D47" s="102" t="s">
        <v>424</v>
      </c>
      <c r="E47" s="119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131">
        <f t="shared" si="2"/>
        <v>0</v>
      </c>
      <c r="AE47" s="742">
        <f>SUM(AD47:AD48)</f>
        <v>0</v>
      </c>
      <c r="AF47" s="742">
        <f>SUM(AE47:AE48)</f>
        <v>0</v>
      </c>
      <c r="AG47" s="760"/>
      <c r="AH47" s="824"/>
    </row>
    <row r="48" spans="2:34" ht="48.75" customHeight="1" thickBot="1" x14ac:dyDescent="0.3">
      <c r="B48" s="764"/>
      <c r="C48" s="766"/>
      <c r="D48" s="102" t="s">
        <v>425</v>
      </c>
      <c r="E48" s="118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134">
        <f t="shared" si="2"/>
        <v>0</v>
      </c>
      <c r="AE48" s="744"/>
      <c r="AF48" s="744"/>
      <c r="AG48" s="761"/>
      <c r="AH48" s="824"/>
    </row>
    <row r="49" spans="1:34" ht="21" customHeight="1" thickBot="1" x14ac:dyDescent="0.3">
      <c r="B49" s="811" t="s">
        <v>134</v>
      </c>
      <c r="C49" s="835"/>
      <c r="D49" s="812"/>
      <c r="E49" s="634">
        <f t="shared" ref="E49:AC49" si="3">COUNTA(E40:E48)</f>
        <v>2</v>
      </c>
      <c r="F49" s="635">
        <f t="shared" si="3"/>
        <v>2</v>
      </c>
      <c r="G49" s="635">
        <f t="shared" si="3"/>
        <v>2</v>
      </c>
      <c r="H49" s="635">
        <f t="shared" si="3"/>
        <v>2</v>
      </c>
      <c r="I49" s="635">
        <f t="shared" si="3"/>
        <v>1</v>
      </c>
      <c r="J49" s="635">
        <f t="shared" si="3"/>
        <v>2</v>
      </c>
      <c r="K49" s="635">
        <f t="shared" si="3"/>
        <v>2</v>
      </c>
      <c r="L49" s="635">
        <f t="shared" si="3"/>
        <v>2</v>
      </c>
      <c r="M49" s="635">
        <f t="shared" si="3"/>
        <v>2</v>
      </c>
      <c r="N49" s="635">
        <f t="shared" si="3"/>
        <v>1</v>
      </c>
      <c r="O49" s="635">
        <f t="shared" si="3"/>
        <v>2</v>
      </c>
      <c r="P49" s="635">
        <f t="shared" si="3"/>
        <v>2</v>
      </c>
      <c r="Q49" s="635">
        <f t="shared" si="3"/>
        <v>2</v>
      </c>
      <c r="R49" s="635">
        <f t="shared" si="3"/>
        <v>2</v>
      </c>
      <c r="S49" s="635">
        <f t="shared" si="3"/>
        <v>2</v>
      </c>
      <c r="T49" s="635">
        <f t="shared" si="3"/>
        <v>2</v>
      </c>
      <c r="U49" s="635">
        <f t="shared" si="3"/>
        <v>1</v>
      </c>
      <c r="V49" s="635">
        <f t="shared" si="3"/>
        <v>2</v>
      </c>
      <c r="W49" s="635">
        <f t="shared" si="3"/>
        <v>1</v>
      </c>
      <c r="X49" s="635">
        <f t="shared" si="3"/>
        <v>2</v>
      </c>
      <c r="Y49" s="635">
        <f t="shared" si="3"/>
        <v>2</v>
      </c>
      <c r="Z49" s="635">
        <f t="shared" si="3"/>
        <v>2</v>
      </c>
      <c r="AA49" s="635">
        <f t="shared" si="3"/>
        <v>2</v>
      </c>
      <c r="AB49" s="635">
        <f t="shared" si="3"/>
        <v>2</v>
      </c>
      <c r="AC49" s="635">
        <f t="shared" si="3"/>
        <v>2</v>
      </c>
      <c r="AD49" s="831">
        <f>SUM(E49:AC49)</f>
        <v>46</v>
      </c>
      <c r="AE49" s="832"/>
      <c r="AF49" s="832"/>
      <c r="AG49" s="833"/>
      <c r="AH49" s="824"/>
    </row>
    <row r="50" spans="1:34" ht="33.75" customHeight="1" thickBot="1" x14ac:dyDescent="0.3">
      <c r="B50" s="737" t="s">
        <v>503</v>
      </c>
      <c r="C50" s="738"/>
      <c r="D50" s="738"/>
      <c r="E50" s="738"/>
      <c r="F50" s="738"/>
      <c r="G50" s="738"/>
      <c r="H50" s="738"/>
      <c r="I50" s="738"/>
      <c r="J50" s="738"/>
      <c r="K50" s="738"/>
      <c r="L50" s="738"/>
      <c r="M50" s="738"/>
      <c r="N50" s="738"/>
      <c r="O50" s="738"/>
      <c r="P50" s="738"/>
      <c r="Q50" s="738"/>
      <c r="R50" s="738"/>
      <c r="S50" s="738"/>
      <c r="T50" s="738"/>
      <c r="U50" s="738"/>
      <c r="V50" s="738"/>
      <c r="W50" s="738"/>
      <c r="X50" s="738"/>
      <c r="Y50" s="738"/>
      <c r="Z50" s="738"/>
      <c r="AA50" s="738"/>
      <c r="AB50" s="738"/>
      <c r="AC50" s="738"/>
      <c r="AD50" s="122" t="s">
        <v>103</v>
      </c>
      <c r="AE50" s="126" t="s">
        <v>135</v>
      </c>
      <c r="AF50" s="141" t="s">
        <v>121</v>
      </c>
      <c r="AG50" s="143" t="s">
        <v>122</v>
      </c>
      <c r="AH50" s="824"/>
    </row>
    <row r="51" spans="1:34" ht="27" customHeight="1" thickBot="1" x14ac:dyDescent="0.3">
      <c r="A51" s="5"/>
      <c r="B51" s="813" t="s">
        <v>501</v>
      </c>
      <c r="C51" s="98" t="s">
        <v>361</v>
      </c>
      <c r="D51" s="99" t="s">
        <v>401</v>
      </c>
      <c r="E51" s="82"/>
      <c r="F51" s="83" t="s">
        <v>106</v>
      </c>
      <c r="G51" s="83"/>
      <c r="H51" s="83" t="s">
        <v>106</v>
      </c>
      <c r="I51" s="83"/>
      <c r="J51" s="83" t="s">
        <v>106</v>
      </c>
      <c r="K51" s="83"/>
      <c r="L51" s="83" t="s">
        <v>106</v>
      </c>
      <c r="M51" s="83" t="s">
        <v>106</v>
      </c>
      <c r="N51" s="83"/>
      <c r="O51" s="83" t="s">
        <v>106</v>
      </c>
      <c r="P51" s="83" t="s">
        <v>106</v>
      </c>
      <c r="Q51" s="83" t="s">
        <v>106</v>
      </c>
      <c r="R51" s="83"/>
      <c r="S51" s="83" t="s">
        <v>106</v>
      </c>
      <c r="T51" s="83"/>
      <c r="U51" s="83"/>
      <c r="V51" s="83" t="s">
        <v>106</v>
      </c>
      <c r="W51" s="83"/>
      <c r="X51" s="83"/>
      <c r="Y51" s="83"/>
      <c r="Z51" s="83"/>
      <c r="AA51" s="83"/>
      <c r="AB51" s="83"/>
      <c r="AC51" s="83"/>
      <c r="AD51" s="135">
        <f t="shared" ref="AD51:AD55" si="4">COUNTA(E51:AC51)</f>
        <v>10</v>
      </c>
      <c r="AE51" s="139">
        <f>SUM(AD51)</f>
        <v>10</v>
      </c>
      <c r="AF51" s="767">
        <f>SUM(AE51:AE55)</f>
        <v>18</v>
      </c>
      <c r="AG51" s="742">
        <f>SUM(AF51)</f>
        <v>18</v>
      </c>
      <c r="AH51" s="824"/>
    </row>
    <row r="52" spans="1:34" ht="22.5" customHeight="1" x14ac:dyDescent="0.25">
      <c r="A52" s="5"/>
      <c r="B52" s="813"/>
      <c r="C52" s="745" t="s">
        <v>362</v>
      </c>
      <c r="D52" s="18" t="s">
        <v>402</v>
      </c>
      <c r="E52" s="38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131">
        <f t="shared" si="4"/>
        <v>0</v>
      </c>
      <c r="AE52" s="747">
        <f>SUM(AD52:AD54)</f>
        <v>5</v>
      </c>
      <c r="AF52" s="768"/>
      <c r="AG52" s="743"/>
      <c r="AH52" s="824"/>
    </row>
    <row r="53" spans="1:34" ht="22.5" customHeight="1" x14ac:dyDescent="0.25">
      <c r="A53" s="5"/>
      <c r="B53" s="813"/>
      <c r="C53" s="746"/>
      <c r="D53" s="19" t="s">
        <v>403</v>
      </c>
      <c r="E53" s="38"/>
      <c r="F53" s="39"/>
      <c r="G53" s="39"/>
      <c r="H53" s="39"/>
      <c r="I53" s="39"/>
      <c r="J53" s="39"/>
      <c r="K53" s="39"/>
      <c r="L53" s="39"/>
      <c r="M53" s="39" t="s">
        <v>106</v>
      </c>
      <c r="N53" s="39" t="s">
        <v>106</v>
      </c>
      <c r="O53" s="39"/>
      <c r="P53" s="39" t="s">
        <v>106</v>
      </c>
      <c r="Q53" s="39" t="s">
        <v>106</v>
      </c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222">
        <f t="shared" si="4"/>
        <v>4</v>
      </c>
      <c r="AE53" s="748"/>
      <c r="AF53" s="768"/>
      <c r="AG53" s="743"/>
      <c r="AH53" s="824"/>
    </row>
    <row r="54" spans="1:34" ht="26.25" customHeight="1" thickBot="1" x14ac:dyDescent="0.3">
      <c r="A54" s="5"/>
      <c r="B54" s="813"/>
      <c r="C54" s="746"/>
      <c r="D54" s="19" t="s">
        <v>404</v>
      </c>
      <c r="E54" s="40"/>
      <c r="F54" s="41"/>
      <c r="G54" s="41"/>
      <c r="H54" s="41"/>
      <c r="I54" s="41"/>
      <c r="J54" s="41"/>
      <c r="K54" s="41"/>
      <c r="L54" s="41"/>
      <c r="M54" s="41"/>
      <c r="N54" s="41" t="s">
        <v>106</v>
      </c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132">
        <f t="shared" si="4"/>
        <v>1</v>
      </c>
      <c r="AE54" s="748"/>
      <c r="AF54" s="768"/>
      <c r="AG54" s="743"/>
      <c r="AH54" s="824"/>
    </row>
    <row r="55" spans="1:34" ht="30.75" customHeight="1" thickBot="1" x14ac:dyDescent="0.3">
      <c r="A55" s="5"/>
      <c r="B55" s="813"/>
      <c r="C55" s="750" t="s">
        <v>363</v>
      </c>
      <c r="D55" s="751"/>
      <c r="E55" s="85"/>
      <c r="F55" s="83"/>
      <c r="G55" s="83"/>
      <c r="H55" s="83"/>
      <c r="I55" s="83"/>
      <c r="J55" s="83" t="s">
        <v>106</v>
      </c>
      <c r="K55" s="83"/>
      <c r="L55" s="83"/>
      <c r="M55" s="83" t="s">
        <v>106</v>
      </c>
      <c r="N55" s="83" t="s">
        <v>106</v>
      </c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135">
        <f t="shared" si="4"/>
        <v>3</v>
      </c>
      <c r="AE55" s="139">
        <f t="shared" ref="AE55" si="5">SUM(AD55)</f>
        <v>3</v>
      </c>
      <c r="AF55" s="769"/>
      <c r="AG55" s="744"/>
      <c r="AH55" s="824"/>
    </row>
    <row r="56" spans="1:34" ht="21" customHeight="1" thickBot="1" x14ac:dyDescent="0.3">
      <c r="B56" s="811" t="s">
        <v>134</v>
      </c>
      <c r="C56" s="812"/>
      <c r="D56" s="812"/>
      <c r="E56" s="634">
        <f t="shared" ref="E56:AC56" si="6">COUNTA(E51:E55)</f>
        <v>0</v>
      </c>
      <c r="F56" s="635">
        <f t="shared" si="6"/>
        <v>1</v>
      </c>
      <c r="G56" s="635">
        <f t="shared" si="6"/>
        <v>0</v>
      </c>
      <c r="H56" s="635">
        <f t="shared" si="6"/>
        <v>1</v>
      </c>
      <c r="I56" s="635">
        <f t="shared" si="6"/>
        <v>0</v>
      </c>
      <c r="J56" s="635">
        <f t="shared" si="6"/>
        <v>2</v>
      </c>
      <c r="K56" s="635">
        <f t="shared" si="6"/>
        <v>0</v>
      </c>
      <c r="L56" s="635">
        <f t="shared" si="6"/>
        <v>1</v>
      </c>
      <c r="M56" s="635">
        <f t="shared" si="6"/>
        <v>3</v>
      </c>
      <c r="N56" s="635">
        <f t="shared" si="6"/>
        <v>3</v>
      </c>
      <c r="O56" s="635">
        <f t="shared" si="6"/>
        <v>1</v>
      </c>
      <c r="P56" s="635">
        <f t="shared" si="6"/>
        <v>2</v>
      </c>
      <c r="Q56" s="635">
        <f t="shared" si="6"/>
        <v>2</v>
      </c>
      <c r="R56" s="635">
        <f t="shared" si="6"/>
        <v>0</v>
      </c>
      <c r="S56" s="635">
        <f t="shared" si="6"/>
        <v>1</v>
      </c>
      <c r="T56" s="635">
        <f t="shared" si="6"/>
        <v>0</v>
      </c>
      <c r="U56" s="635">
        <f t="shared" si="6"/>
        <v>0</v>
      </c>
      <c r="V56" s="635">
        <f t="shared" si="6"/>
        <v>1</v>
      </c>
      <c r="W56" s="635">
        <f t="shared" si="6"/>
        <v>0</v>
      </c>
      <c r="X56" s="635">
        <f t="shared" si="6"/>
        <v>0</v>
      </c>
      <c r="Y56" s="635">
        <f t="shared" si="6"/>
        <v>0</v>
      </c>
      <c r="Z56" s="635">
        <f t="shared" si="6"/>
        <v>0</v>
      </c>
      <c r="AA56" s="635">
        <f t="shared" si="6"/>
        <v>0</v>
      </c>
      <c r="AB56" s="635">
        <f t="shared" si="6"/>
        <v>0</v>
      </c>
      <c r="AC56" s="635">
        <f t="shared" si="6"/>
        <v>0</v>
      </c>
      <c r="AD56" s="831">
        <f>SUM(E56:AC56)</f>
        <v>18</v>
      </c>
      <c r="AE56" s="832"/>
      <c r="AF56" s="832"/>
      <c r="AG56" s="833"/>
      <c r="AH56" s="824"/>
    </row>
    <row r="57" spans="1:34" ht="33" customHeight="1" thickBot="1" x14ac:dyDescent="0.3">
      <c r="B57" s="737" t="s">
        <v>516</v>
      </c>
      <c r="C57" s="738"/>
      <c r="D57" s="738"/>
      <c r="E57" s="738"/>
      <c r="F57" s="738"/>
      <c r="G57" s="738"/>
      <c r="H57" s="738"/>
      <c r="I57" s="738"/>
      <c r="J57" s="738"/>
      <c r="K57" s="738"/>
      <c r="L57" s="738"/>
      <c r="M57" s="738"/>
      <c r="N57" s="738"/>
      <c r="O57" s="738"/>
      <c r="P57" s="738"/>
      <c r="Q57" s="738"/>
      <c r="R57" s="738"/>
      <c r="S57" s="738"/>
      <c r="T57" s="738"/>
      <c r="U57" s="738"/>
      <c r="V57" s="738"/>
      <c r="W57" s="738"/>
      <c r="X57" s="738"/>
      <c r="Y57" s="738"/>
      <c r="Z57" s="738"/>
      <c r="AA57" s="738"/>
      <c r="AB57" s="738"/>
      <c r="AC57" s="738"/>
      <c r="AD57" s="122" t="s">
        <v>103</v>
      </c>
      <c r="AE57" s="126" t="s">
        <v>105</v>
      </c>
      <c r="AF57" s="95" t="s">
        <v>105</v>
      </c>
      <c r="AG57" s="143" t="s">
        <v>122</v>
      </c>
      <c r="AH57" s="824"/>
    </row>
    <row r="58" spans="1:34" ht="19.5" customHeight="1" x14ac:dyDescent="0.25">
      <c r="B58" s="813" t="s">
        <v>347</v>
      </c>
      <c r="C58" s="746" t="s">
        <v>364</v>
      </c>
      <c r="D58" s="18" t="s">
        <v>405</v>
      </c>
      <c r="E58" s="86" t="s">
        <v>102</v>
      </c>
      <c r="F58" s="87"/>
      <c r="G58" s="87" t="s">
        <v>106</v>
      </c>
      <c r="H58" s="87"/>
      <c r="I58" s="87"/>
      <c r="J58" s="87" t="s">
        <v>106</v>
      </c>
      <c r="K58" s="87"/>
      <c r="L58" s="87"/>
      <c r="M58" s="87" t="s">
        <v>106</v>
      </c>
      <c r="N58" s="87"/>
      <c r="O58" s="87" t="s">
        <v>106</v>
      </c>
      <c r="P58" s="87" t="s">
        <v>106</v>
      </c>
      <c r="Q58" s="87"/>
      <c r="R58" s="87"/>
      <c r="S58" s="87"/>
      <c r="T58" s="87"/>
      <c r="U58" s="87"/>
      <c r="V58" s="87" t="s">
        <v>106</v>
      </c>
      <c r="W58" s="87"/>
      <c r="X58" s="87"/>
      <c r="Y58" s="87"/>
      <c r="Z58" s="87"/>
      <c r="AA58" s="87"/>
      <c r="AB58" s="87"/>
      <c r="AC58" s="87"/>
      <c r="AD58" s="131">
        <f t="shared" ref="AD58:AD69" si="7">COUNTA(E58:AC58)</f>
        <v>7</v>
      </c>
      <c r="AE58" s="747">
        <f>SUM(AD58:AD60)</f>
        <v>19</v>
      </c>
      <c r="AF58" s="767">
        <f>SUM(AE58:AE69)</f>
        <v>60</v>
      </c>
      <c r="AG58" s="742">
        <f>SUM(AF58)</f>
        <v>60</v>
      </c>
      <c r="AH58" s="824"/>
    </row>
    <row r="59" spans="1:34" ht="29.25" customHeight="1" x14ac:dyDescent="0.25">
      <c r="B59" s="813"/>
      <c r="C59" s="798"/>
      <c r="D59" s="13" t="s">
        <v>428</v>
      </c>
      <c r="E59" s="88"/>
      <c r="F59" s="41">
        <v>1</v>
      </c>
      <c r="G59" s="41"/>
      <c r="H59" s="41" t="s">
        <v>106</v>
      </c>
      <c r="I59" s="41"/>
      <c r="J59" s="41"/>
      <c r="K59" s="41" t="s">
        <v>106</v>
      </c>
      <c r="L59" s="41" t="s">
        <v>106</v>
      </c>
      <c r="M59" s="41"/>
      <c r="N59" s="41" t="s">
        <v>106</v>
      </c>
      <c r="O59" s="41"/>
      <c r="P59" s="41"/>
      <c r="Q59" s="41" t="s">
        <v>106</v>
      </c>
      <c r="R59" s="41" t="s">
        <v>106</v>
      </c>
      <c r="S59" s="41" t="s">
        <v>106</v>
      </c>
      <c r="T59" s="41" t="s">
        <v>106</v>
      </c>
      <c r="U59" s="41"/>
      <c r="V59" s="41"/>
      <c r="W59" s="41"/>
      <c r="X59" s="41"/>
      <c r="Y59" s="41"/>
      <c r="Z59" s="41" t="s">
        <v>106</v>
      </c>
      <c r="AA59" s="41" t="s">
        <v>106</v>
      </c>
      <c r="AB59" s="41" t="s">
        <v>106</v>
      </c>
      <c r="AC59" s="41"/>
      <c r="AD59" s="132">
        <f t="shared" si="7"/>
        <v>12</v>
      </c>
      <c r="AE59" s="748"/>
      <c r="AF59" s="768"/>
      <c r="AG59" s="743"/>
      <c r="AH59" s="824"/>
    </row>
    <row r="60" spans="1:34" ht="18" customHeight="1" thickBot="1" x14ac:dyDescent="0.3">
      <c r="B60" s="813"/>
      <c r="C60" s="799"/>
      <c r="D60" s="26" t="s">
        <v>407</v>
      </c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134">
        <f t="shared" si="7"/>
        <v>0</v>
      </c>
      <c r="AE60" s="749"/>
      <c r="AF60" s="768"/>
      <c r="AG60" s="743"/>
      <c r="AH60" s="824"/>
    </row>
    <row r="61" spans="1:34" ht="37.5" customHeight="1" thickBot="1" x14ac:dyDescent="0.3">
      <c r="B61" s="813"/>
      <c r="C61" s="329" t="s">
        <v>426</v>
      </c>
      <c r="D61" s="324" t="s">
        <v>409</v>
      </c>
      <c r="E61" s="86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131">
        <f t="shared" si="7"/>
        <v>0</v>
      </c>
      <c r="AE61" s="327">
        <f>SUM(AD61:AD61)</f>
        <v>0</v>
      </c>
      <c r="AF61" s="768"/>
      <c r="AG61" s="743"/>
      <c r="AH61" s="824"/>
    </row>
    <row r="62" spans="1:34" ht="24" customHeight="1" x14ac:dyDescent="0.25">
      <c r="B62" s="813"/>
      <c r="C62" s="746" t="s">
        <v>427</v>
      </c>
      <c r="D62" s="18" t="s">
        <v>410</v>
      </c>
      <c r="E62" s="86"/>
      <c r="F62" s="87"/>
      <c r="G62" s="87"/>
      <c r="H62" s="87"/>
      <c r="I62" s="87"/>
      <c r="J62" s="87" t="s">
        <v>106</v>
      </c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131">
        <f t="shared" si="7"/>
        <v>1</v>
      </c>
      <c r="AE62" s="747">
        <f>SUM(AD62:AD67)</f>
        <v>22</v>
      </c>
      <c r="AF62" s="768"/>
      <c r="AG62" s="743"/>
      <c r="AH62" s="824"/>
    </row>
    <row r="63" spans="1:34" ht="36.75" customHeight="1" x14ac:dyDescent="0.25">
      <c r="B63" s="813"/>
      <c r="C63" s="746"/>
      <c r="D63" s="18" t="s">
        <v>411</v>
      </c>
      <c r="E63" s="88"/>
      <c r="F63" s="41"/>
      <c r="H63" s="41"/>
      <c r="I63" s="41"/>
      <c r="J63" s="497" t="s">
        <v>106</v>
      </c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132">
        <f t="shared" si="7"/>
        <v>1</v>
      </c>
      <c r="AE63" s="748"/>
      <c r="AF63" s="768"/>
      <c r="AG63" s="743"/>
      <c r="AH63" s="824"/>
    </row>
    <row r="64" spans="1:34" ht="36" customHeight="1" x14ac:dyDescent="0.25">
      <c r="B64" s="813"/>
      <c r="C64" s="746"/>
      <c r="D64" s="18" t="s">
        <v>412</v>
      </c>
      <c r="E64" s="88"/>
      <c r="F64" s="41"/>
      <c r="G64" s="41" t="s">
        <v>106</v>
      </c>
      <c r="H64" s="41" t="s">
        <v>106</v>
      </c>
      <c r="I64" s="41"/>
      <c r="J64" s="496"/>
      <c r="K64" s="41" t="s">
        <v>106</v>
      </c>
      <c r="L64" s="41"/>
      <c r="M64" s="41"/>
      <c r="N64" s="41"/>
      <c r="O64" s="41"/>
      <c r="P64" s="41"/>
      <c r="Q64" s="41" t="s">
        <v>106</v>
      </c>
      <c r="R64" s="41"/>
      <c r="S64" s="41"/>
      <c r="T64" s="41"/>
      <c r="U64" s="41"/>
      <c r="V64" s="41" t="s">
        <v>106</v>
      </c>
      <c r="W64" s="41"/>
      <c r="X64" s="41"/>
      <c r="Y64" s="41"/>
      <c r="Z64" s="41"/>
      <c r="AA64" s="41"/>
      <c r="AB64" s="41"/>
      <c r="AC64" s="41"/>
      <c r="AD64" s="132">
        <f t="shared" si="7"/>
        <v>5</v>
      </c>
      <c r="AE64" s="748"/>
      <c r="AF64" s="768"/>
      <c r="AG64" s="743"/>
      <c r="AH64" s="824"/>
    </row>
    <row r="65" spans="2:34" ht="30.75" customHeight="1" x14ac:dyDescent="0.25">
      <c r="B65" s="813"/>
      <c r="C65" s="746"/>
      <c r="D65" s="13" t="s">
        <v>429</v>
      </c>
      <c r="E65" s="88"/>
      <c r="F65" s="41" t="s">
        <v>106</v>
      </c>
      <c r="G65" s="41" t="s">
        <v>106</v>
      </c>
      <c r="H65" s="41"/>
      <c r="I65" s="41"/>
      <c r="J65" s="41"/>
      <c r="K65" s="41"/>
      <c r="L65" s="41"/>
      <c r="M65" s="41"/>
      <c r="N65" s="41"/>
      <c r="O65" s="41"/>
      <c r="P65" s="41"/>
      <c r="Q65" s="41" t="s">
        <v>106</v>
      </c>
      <c r="R65" s="41"/>
      <c r="S65" s="41"/>
      <c r="T65" s="41"/>
      <c r="U65" s="41"/>
      <c r="V65" s="41" t="s">
        <v>106</v>
      </c>
      <c r="W65" s="41"/>
      <c r="X65" s="41"/>
      <c r="Y65" s="41"/>
      <c r="Z65" s="41"/>
      <c r="AA65" s="41"/>
      <c r="AB65" s="41"/>
      <c r="AC65" s="41"/>
      <c r="AD65" s="132">
        <f t="shared" si="7"/>
        <v>4</v>
      </c>
      <c r="AE65" s="748"/>
      <c r="AF65" s="768"/>
      <c r="AG65" s="743"/>
      <c r="AH65" s="824"/>
    </row>
    <row r="66" spans="2:34" ht="21" customHeight="1" x14ac:dyDescent="0.25">
      <c r="B66" s="813"/>
      <c r="C66" s="746"/>
      <c r="D66" s="13" t="s">
        <v>414</v>
      </c>
      <c r="E66" s="88" t="s">
        <v>94</v>
      </c>
      <c r="F66" s="41" t="s">
        <v>106</v>
      </c>
      <c r="G66" s="41" t="s">
        <v>106</v>
      </c>
      <c r="H66" s="41" t="s">
        <v>106</v>
      </c>
      <c r="I66" s="41"/>
      <c r="J66" s="41"/>
      <c r="K66" s="41" t="s">
        <v>106</v>
      </c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132">
        <f t="shared" si="7"/>
        <v>5</v>
      </c>
      <c r="AE66" s="748"/>
      <c r="AF66" s="768"/>
      <c r="AG66" s="743"/>
      <c r="AH66" s="824"/>
    </row>
    <row r="67" spans="2:34" ht="39" customHeight="1" thickBot="1" x14ac:dyDescent="0.3">
      <c r="B67" s="813"/>
      <c r="C67" s="800"/>
      <c r="D67" s="99" t="s">
        <v>415</v>
      </c>
      <c r="E67" s="89" t="s">
        <v>94</v>
      </c>
      <c r="F67" s="90" t="s">
        <v>106</v>
      </c>
      <c r="G67" s="90" t="s">
        <v>106</v>
      </c>
      <c r="H67" s="90" t="s">
        <v>106</v>
      </c>
      <c r="I67" s="90"/>
      <c r="J67" s="90"/>
      <c r="K67" s="90" t="s">
        <v>106</v>
      </c>
      <c r="L67" s="90"/>
      <c r="M67" s="90"/>
      <c r="N67" s="90"/>
      <c r="O67" s="90"/>
      <c r="P67" s="90"/>
      <c r="Q67" s="90" t="s">
        <v>106</v>
      </c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134">
        <f t="shared" si="7"/>
        <v>6</v>
      </c>
      <c r="AE67" s="749"/>
      <c r="AF67" s="768"/>
      <c r="AG67" s="743"/>
      <c r="AH67" s="824"/>
    </row>
    <row r="68" spans="2:34" ht="29.25" customHeight="1" x14ac:dyDescent="0.25">
      <c r="B68" s="813"/>
      <c r="C68" s="801" t="s">
        <v>367</v>
      </c>
      <c r="D68" s="12" t="s">
        <v>430</v>
      </c>
      <c r="E68" s="91"/>
      <c r="F68" s="92"/>
      <c r="G68" s="92"/>
      <c r="H68" s="92"/>
      <c r="I68" s="92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 t="s">
        <v>106</v>
      </c>
      <c r="AB68" s="87"/>
      <c r="AC68" s="87"/>
      <c r="AD68" s="131">
        <f t="shared" si="7"/>
        <v>1</v>
      </c>
      <c r="AE68" s="803">
        <f>SUM(AD68:AD69)</f>
        <v>19</v>
      </c>
      <c r="AF68" s="768"/>
      <c r="AG68" s="743"/>
      <c r="AH68" s="824"/>
    </row>
    <row r="69" spans="2:34" ht="30.75" customHeight="1" thickBot="1" x14ac:dyDescent="0.3">
      <c r="B69" s="814"/>
      <c r="C69" s="802"/>
      <c r="D69" s="26" t="s">
        <v>417</v>
      </c>
      <c r="E69" s="93" t="s">
        <v>102</v>
      </c>
      <c r="F69" s="94" t="s">
        <v>106</v>
      </c>
      <c r="G69" s="94" t="s">
        <v>106</v>
      </c>
      <c r="H69" s="94" t="s">
        <v>106</v>
      </c>
      <c r="I69" s="94"/>
      <c r="J69" s="90" t="s">
        <v>106</v>
      </c>
      <c r="K69" s="90" t="s">
        <v>106</v>
      </c>
      <c r="L69" s="90" t="s">
        <v>106</v>
      </c>
      <c r="M69" s="90" t="s">
        <v>106</v>
      </c>
      <c r="N69" s="90" t="s">
        <v>106</v>
      </c>
      <c r="O69" s="90" t="s">
        <v>106</v>
      </c>
      <c r="P69" s="90" t="s">
        <v>106</v>
      </c>
      <c r="Q69" s="90" t="s">
        <v>106</v>
      </c>
      <c r="R69" s="90" t="s">
        <v>106</v>
      </c>
      <c r="S69" s="90" t="s">
        <v>106</v>
      </c>
      <c r="T69" s="90" t="s">
        <v>106</v>
      </c>
      <c r="U69" s="90"/>
      <c r="V69" s="90" t="s">
        <v>106</v>
      </c>
      <c r="W69" s="90"/>
      <c r="X69" s="90"/>
      <c r="Y69" s="90"/>
      <c r="Z69" s="90" t="s">
        <v>106</v>
      </c>
      <c r="AA69" s="90"/>
      <c r="AB69" s="90" t="s">
        <v>106</v>
      </c>
      <c r="AC69" s="90"/>
      <c r="AD69" s="134">
        <f t="shared" si="7"/>
        <v>18</v>
      </c>
      <c r="AE69" s="804"/>
      <c r="AF69" s="769"/>
      <c r="AG69" s="744"/>
      <c r="AH69" s="824"/>
    </row>
    <row r="70" spans="2:34" ht="21" customHeight="1" thickBot="1" x14ac:dyDescent="0.3">
      <c r="B70" s="811" t="s">
        <v>134</v>
      </c>
      <c r="C70" s="812"/>
      <c r="D70" s="812"/>
      <c r="E70" s="634">
        <f>COUNTA(E58:E69)</f>
        <v>4</v>
      </c>
      <c r="F70" s="635">
        <f t="shared" ref="F70:AC70" si="8">COUNTA(F58:F69)</f>
        <v>5</v>
      </c>
      <c r="G70" s="635">
        <f t="shared" si="8"/>
        <v>6</v>
      </c>
      <c r="H70" s="635">
        <f t="shared" si="8"/>
        <v>5</v>
      </c>
      <c r="I70" s="635">
        <f t="shared" si="8"/>
        <v>0</v>
      </c>
      <c r="J70" s="635">
        <f t="shared" si="8"/>
        <v>4</v>
      </c>
      <c r="K70" s="635">
        <f t="shared" si="8"/>
        <v>5</v>
      </c>
      <c r="L70" s="635">
        <f t="shared" si="8"/>
        <v>2</v>
      </c>
      <c r="M70" s="635">
        <f t="shared" si="8"/>
        <v>2</v>
      </c>
      <c r="N70" s="635">
        <f t="shared" si="8"/>
        <v>2</v>
      </c>
      <c r="O70" s="635">
        <f t="shared" si="8"/>
        <v>2</v>
      </c>
      <c r="P70" s="635">
        <f t="shared" si="8"/>
        <v>2</v>
      </c>
      <c r="Q70" s="635">
        <f t="shared" si="8"/>
        <v>5</v>
      </c>
      <c r="R70" s="635">
        <f t="shared" si="8"/>
        <v>2</v>
      </c>
      <c r="S70" s="635">
        <f t="shared" si="8"/>
        <v>2</v>
      </c>
      <c r="T70" s="635">
        <f t="shared" si="8"/>
        <v>2</v>
      </c>
      <c r="U70" s="635">
        <f t="shared" si="8"/>
        <v>0</v>
      </c>
      <c r="V70" s="635">
        <f t="shared" si="8"/>
        <v>4</v>
      </c>
      <c r="W70" s="635">
        <f t="shared" si="8"/>
        <v>0</v>
      </c>
      <c r="X70" s="635">
        <f t="shared" si="8"/>
        <v>0</v>
      </c>
      <c r="Y70" s="635">
        <f t="shared" si="8"/>
        <v>0</v>
      </c>
      <c r="Z70" s="635">
        <f t="shared" si="8"/>
        <v>2</v>
      </c>
      <c r="AA70" s="635">
        <f t="shared" si="8"/>
        <v>2</v>
      </c>
      <c r="AB70" s="635">
        <f t="shared" si="8"/>
        <v>2</v>
      </c>
      <c r="AC70" s="635">
        <f t="shared" si="8"/>
        <v>0</v>
      </c>
      <c r="AD70" s="831">
        <f>SUM(E70:AC70)</f>
        <v>60</v>
      </c>
      <c r="AE70" s="832"/>
      <c r="AF70" s="832"/>
      <c r="AG70" s="833"/>
      <c r="AH70" s="825"/>
    </row>
    <row r="72" spans="2:34" x14ac:dyDescent="0.25">
      <c r="C72"/>
      <c r="D72"/>
    </row>
    <row r="73" spans="2:34" x14ac:dyDescent="0.25">
      <c r="C73"/>
      <c r="D73"/>
    </row>
    <row r="74" spans="2:34" x14ac:dyDescent="0.25">
      <c r="C74"/>
      <c r="D74"/>
    </row>
    <row r="75" spans="2:34" x14ac:dyDescent="0.25"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2:34" x14ac:dyDescent="0.25"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2:34" x14ac:dyDescent="0.25"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2:34" x14ac:dyDescent="0.25"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2:34" x14ac:dyDescent="0.25"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2:34" x14ac:dyDescent="0.25"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3:29" x14ac:dyDescent="0.25"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3:29" x14ac:dyDescent="0.25"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3:29" x14ac:dyDescent="0.25"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3:29" x14ac:dyDescent="0.25"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3:29" x14ac:dyDescent="0.25"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3:29" x14ac:dyDescent="0.25"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3:29" x14ac:dyDescent="0.25"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3:29" x14ac:dyDescent="0.25"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3:29" x14ac:dyDescent="0.25"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3:29" x14ac:dyDescent="0.25"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3:29" x14ac:dyDescent="0.25"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3:29" x14ac:dyDescent="0.25"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3:29" x14ac:dyDescent="0.25"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3:29" x14ac:dyDescent="0.25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8" spans="3:29" x14ac:dyDescent="0.25"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3:29" x14ac:dyDescent="0.25"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3:29" x14ac:dyDescent="0.25"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3:29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</sheetData>
  <mergeCells count="87">
    <mergeCell ref="B70:D70"/>
    <mergeCell ref="AD70:AG70"/>
    <mergeCell ref="AE7:AE8"/>
    <mergeCell ref="AE10:AE12"/>
    <mergeCell ref="AE13:AE14"/>
    <mergeCell ref="AE15:AE20"/>
    <mergeCell ref="AE21:AE23"/>
    <mergeCell ref="AE24:AE26"/>
    <mergeCell ref="B58:B69"/>
    <mergeCell ref="C58:C60"/>
    <mergeCell ref="AE58:AE60"/>
    <mergeCell ref="AF58:AF69"/>
    <mergeCell ref="AG58:AG69"/>
    <mergeCell ref="B39:AC39"/>
    <mergeCell ref="B49:D49"/>
    <mergeCell ref="AD49:AG49"/>
    <mergeCell ref="AG51:AG55"/>
    <mergeCell ref="C52:C54"/>
    <mergeCell ref="AE52:AE54"/>
    <mergeCell ref="C55:D55"/>
    <mergeCell ref="AG40:AG48"/>
    <mergeCell ref="AE47:AE48"/>
    <mergeCell ref="B50:AC50"/>
    <mergeCell ref="B51:B55"/>
    <mergeCell ref="AF51:AF55"/>
    <mergeCell ref="C62:C67"/>
    <mergeCell ref="AE62:AE67"/>
    <mergeCell ref="C68:C69"/>
    <mergeCell ref="AE68:AE69"/>
    <mergeCell ref="AF32:AF33"/>
    <mergeCell ref="C36:D36"/>
    <mergeCell ref="AE36:AE37"/>
    <mergeCell ref="AF36:AF37"/>
    <mergeCell ref="C37:D37"/>
    <mergeCell ref="B57:AC57"/>
    <mergeCell ref="B56:D56"/>
    <mergeCell ref="AD56:AG56"/>
    <mergeCell ref="AD38:AG38"/>
    <mergeCell ref="B40:B43"/>
    <mergeCell ref="AF40:AF43"/>
    <mergeCell ref="AF34:AF35"/>
    <mergeCell ref="B36:B37"/>
    <mergeCell ref="AF44:AF46"/>
    <mergeCell ref="AF47:AF48"/>
    <mergeCell ref="B47:B48"/>
    <mergeCell ref="C47:C48"/>
    <mergeCell ref="C41:C43"/>
    <mergeCell ref="AE41:AE43"/>
    <mergeCell ref="B44:B46"/>
    <mergeCell ref="C44:C46"/>
    <mergeCell ref="AE44:AE46"/>
    <mergeCell ref="B32:B33"/>
    <mergeCell ref="C32:D32"/>
    <mergeCell ref="C33:D33"/>
    <mergeCell ref="C34:D34"/>
    <mergeCell ref="AE32:AE33"/>
    <mergeCell ref="AE34:AE35"/>
    <mergeCell ref="B34:B35"/>
    <mergeCell ref="C35:D35"/>
    <mergeCell ref="AF27:AF31"/>
    <mergeCell ref="B1:AG1"/>
    <mergeCell ref="B2:AG2"/>
    <mergeCell ref="AE3:AE4"/>
    <mergeCell ref="AF3:AF4"/>
    <mergeCell ref="AG3:AG4"/>
    <mergeCell ref="C30:C31"/>
    <mergeCell ref="AE30:AE31"/>
    <mergeCell ref="AE5:AE6"/>
    <mergeCell ref="B27:B31"/>
    <mergeCell ref="C5:D5"/>
    <mergeCell ref="C6:D6"/>
    <mergeCell ref="AH3:AH4"/>
    <mergeCell ref="AH5:AH70"/>
    <mergeCell ref="B38:D38"/>
    <mergeCell ref="B5:B6"/>
    <mergeCell ref="AF5:AF6"/>
    <mergeCell ref="AG5:AG37"/>
    <mergeCell ref="AF7:AF26"/>
    <mergeCell ref="C10:C12"/>
    <mergeCell ref="C13:C14"/>
    <mergeCell ref="C15:C20"/>
    <mergeCell ref="C21:C23"/>
    <mergeCell ref="C24:C26"/>
    <mergeCell ref="C27:C29"/>
    <mergeCell ref="AE27:AE29"/>
    <mergeCell ref="B7:B26"/>
    <mergeCell ref="C7:C8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1"/>
  <sheetViews>
    <sheetView tabSelected="1" topLeftCell="A40" zoomScale="80" zoomScaleNormal="80" workbookViewId="0">
      <selection activeCell="Q47" sqref="Q47"/>
    </sheetView>
  </sheetViews>
  <sheetFormatPr defaultRowHeight="15" x14ac:dyDescent="0.25"/>
  <cols>
    <col min="1" max="1" width="7.42578125" customWidth="1"/>
    <col min="2" max="2" width="10.5703125" customWidth="1"/>
    <col min="3" max="3" width="18.5703125" style="2" customWidth="1"/>
    <col min="4" max="4" width="23.7109375" style="3" customWidth="1"/>
    <col min="5" max="33" width="4.7109375" style="44" customWidth="1"/>
    <col min="34" max="34" width="12.5703125" customWidth="1"/>
    <col min="35" max="35" width="12.140625" customWidth="1"/>
    <col min="36" max="36" width="15.42578125" customWidth="1"/>
    <col min="37" max="37" width="12.5703125" customWidth="1"/>
  </cols>
  <sheetData>
    <row r="1" spans="2:38" ht="14.25" customHeight="1" thickBot="1" x14ac:dyDescent="0.3">
      <c r="B1" s="785" t="s">
        <v>107</v>
      </c>
      <c r="C1" s="786"/>
      <c r="D1" s="786"/>
      <c r="E1" s="786"/>
      <c r="F1" s="786"/>
      <c r="G1" s="786"/>
      <c r="H1" s="786"/>
      <c r="I1" s="786"/>
      <c r="J1" s="786"/>
      <c r="K1" s="786"/>
      <c r="L1" s="786"/>
      <c r="M1" s="786"/>
      <c r="N1" s="786"/>
      <c r="O1" s="786"/>
      <c r="P1" s="786"/>
      <c r="Q1" s="786"/>
      <c r="R1" s="786"/>
      <c r="S1" s="786"/>
      <c r="T1" s="786"/>
      <c r="U1" s="786"/>
      <c r="V1" s="786"/>
      <c r="W1" s="786"/>
      <c r="X1" s="786"/>
      <c r="Y1" s="786"/>
      <c r="Z1" s="786"/>
      <c r="AA1" s="786"/>
      <c r="AB1" s="786"/>
      <c r="AC1" s="786"/>
      <c r="AD1" s="786"/>
      <c r="AE1" s="786"/>
      <c r="AF1" s="786"/>
      <c r="AG1" s="786"/>
      <c r="AH1" s="786"/>
      <c r="AI1" s="786"/>
      <c r="AJ1" s="786"/>
      <c r="AK1" s="787"/>
    </row>
    <row r="2" spans="2:38" ht="18" customHeight="1" thickBot="1" x14ac:dyDescent="0.3">
      <c r="B2" s="788" t="s">
        <v>432</v>
      </c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  <c r="Q2" s="739"/>
      <c r="R2" s="739"/>
      <c r="S2" s="739"/>
      <c r="T2" s="739"/>
      <c r="U2" s="739"/>
      <c r="V2" s="739"/>
      <c r="W2" s="739"/>
      <c r="X2" s="739"/>
      <c r="Y2" s="739"/>
      <c r="Z2" s="739"/>
      <c r="AA2" s="739"/>
      <c r="AB2" s="739"/>
      <c r="AC2" s="739"/>
      <c r="AD2" s="739"/>
      <c r="AE2" s="739"/>
      <c r="AF2" s="739"/>
      <c r="AG2" s="739"/>
      <c r="AH2" s="739"/>
      <c r="AI2" s="739"/>
      <c r="AJ2" s="739"/>
      <c r="AK2" s="740"/>
    </row>
    <row r="3" spans="2:38" s="4" customFormat="1" ht="32.25" customHeight="1" thickBot="1" x14ac:dyDescent="0.3">
      <c r="B3" s="17" t="s">
        <v>1</v>
      </c>
      <c r="C3" s="17" t="s">
        <v>2</v>
      </c>
      <c r="D3" s="17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3" t="s">
        <v>7</v>
      </c>
      <c r="AD3" s="173" t="s">
        <v>7</v>
      </c>
      <c r="AE3" s="173" t="s">
        <v>7</v>
      </c>
      <c r="AF3" s="173" t="s">
        <v>7</v>
      </c>
      <c r="AG3" s="174" t="s">
        <v>7</v>
      </c>
      <c r="AH3" s="122" t="s">
        <v>103</v>
      </c>
      <c r="AI3" s="789" t="s">
        <v>120</v>
      </c>
      <c r="AJ3" s="791" t="s">
        <v>121</v>
      </c>
      <c r="AK3" s="759" t="s">
        <v>122</v>
      </c>
      <c r="AL3" s="805" t="s">
        <v>170</v>
      </c>
    </row>
    <row r="4" spans="2:38" ht="15.75" customHeight="1" thickBot="1" x14ac:dyDescent="0.3">
      <c r="B4" s="14"/>
      <c r="C4" s="15"/>
      <c r="D4" s="15"/>
      <c r="E4" s="175">
        <v>20</v>
      </c>
      <c r="F4" s="176">
        <v>31</v>
      </c>
      <c r="G4" s="176">
        <v>41</v>
      </c>
      <c r="H4" s="176">
        <v>46</v>
      </c>
      <c r="I4" s="176">
        <v>49</v>
      </c>
      <c r="J4" s="176">
        <v>55</v>
      </c>
      <c r="K4" s="176">
        <v>55</v>
      </c>
      <c r="L4" s="176">
        <v>65</v>
      </c>
      <c r="M4" s="176">
        <v>68</v>
      </c>
      <c r="N4" s="176">
        <v>70</v>
      </c>
      <c r="O4" s="176">
        <v>74</v>
      </c>
      <c r="P4" s="176">
        <v>98</v>
      </c>
      <c r="Q4" s="176">
        <v>109</v>
      </c>
      <c r="R4" s="176">
        <v>115</v>
      </c>
      <c r="S4" s="176">
        <v>120</v>
      </c>
      <c r="T4" s="176">
        <v>129</v>
      </c>
      <c r="U4" s="176">
        <v>138</v>
      </c>
      <c r="V4" s="176">
        <v>138</v>
      </c>
      <c r="W4" s="176">
        <v>145</v>
      </c>
      <c r="X4" s="176">
        <v>161</v>
      </c>
      <c r="Y4" s="176">
        <v>163</v>
      </c>
      <c r="Z4" s="176">
        <v>165</v>
      </c>
      <c r="AA4" s="176">
        <v>170</v>
      </c>
      <c r="AB4" s="176">
        <v>174</v>
      </c>
      <c r="AC4" s="176">
        <v>178</v>
      </c>
      <c r="AD4" s="176">
        <v>180</v>
      </c>
      <c r="AE4" s="176"/>
      <c r="AF4" s="176"/>
      <c r="AG4" s="177"/>
      <c r="AH4" s="123">
        <f>COUNTA(E4:AG4)</f>
        <v>26</v>
      </c>
      <c r="AI4" s="790"/>
      <c r="AJ4" s="792"/>
      <c r="AK4" s="761"/>
      <c r="AL4" s="806"/>
    </row>
    <row r="5" spans="2:38" s="1" customFormat="1" ht="36" customHeight="1" x14ac:dyDescent="0.25">
      <c r="B5" s="809" t="s">
        <v>330</v>
      </c>
      <c r="C5" s="838" t="s">
        <v>331</v>
      </c>
      <c r="D5" s="839"/>
      <c r="E5" s="48"/>
      <c r="F5" s="49" t="s">
        <v>145</v>
      </c>
      <c r="G5" s="49" t="s">
        <v>145</v>
      </c>
      <c r="H5" s="49" t="s">
        <v>106</v>
      </c>
      <c r="I5" s="49"/>
      <c r="J5" s="50"/>
      <c r="K5" s="50" t="s">
        <v>100</v>
      </c>
      <c r="L5" s="50" t="s">
        <v>145</v>
      </c>
      <c r="M5" s="50"/>
      <c r="N5" s="50" t="s">
        <v>145</v>
      </c>
      <c r="O5" s="50" t="s">
        <v>106</v>
      </c>
      <c r="P5" s="50" t="s">
        <v>106</v>
      </c>
      <c r="Q5" s="50"/>
      <c r="R5" s="50" t="s">
        <v>145</v>
      </c>
      <c r="S5" s="50"/>
      <c r="T5" s="50" t="s">
        <v>145</v>
      </c>
      <c r="U5" s="50" t="s">
        <v>106</v>
      </c>
      <c r="V5" s="50"/>
      <c r="W5" s="50" t="s">
        <v>145</v>
      </c>
      <c r="X5" s="50" t="s">
        <v>145</v>
      </c>
      <c r="Y5" s="50" t="s">
        <v>145</v>
      </c>
      <c r="Z5" s="50" t="s">
        <v>106</v>
      </c>
      <c r="AA5" s="50"/>
      <c r="AB5" s="50" t="s">
        <v>145</v>
      </c>
      <c r="AC5" s="50"/>
      <c r="AD5" s="50" t="s">
        <v>145</v>
      </c>
      <c r="AE5" s="50"/>
      <c r="AF5" s="50"/>
      <c r="AG5" s="62"/>
      <c r="AH5" s="129">
        <f>COUNTA(E5:AG5)</f>
        <v>17</v>
      </c>
      <c r="AI5" s="747">
        <f>SUM(AH5:AH6)</f>
        <v>26</v>
      </c>
      <c r="AJ5" s="767">
        <f>SUM(AI5)</f>
        <v>26</v>
      </c>
      <c r="AK5" s="742">
        <f>SUM(AJ5:AJ37)</f>
        <v>131</v>
      </c>
      <c r="AL5" s="807">
        <f>SUM(AK5,AK40,AK51,AK58)</f>
        <v>356</v>
      </c>
    </row>
    <row r="6" spans="2:38" s="1" customFormat="1" ht="36" customHeight="1" thickBot="1" x14ac:dyDescent="0.3">
      <c r="B6" s="810"/>
      <c r="C6" s="827" t="s">
        <v>332</v>
      </c>
      <c r="D6" s="828"/>
      <c r="E6" s="178" t="s">
        <v>224</v>
      </c>
      <c r="F6" s="179"/>
      <c r="G6" s="179"/>
      <c r="H6" s="179"/>
      <c r="I6" s="179" t="s">
        <v>106</v>
      </c>
      <c r="J6" s="180" t="s">
        <v>106</v>
      </c>
      <c r="K6" s="180"/>
      <c r="L6" s="180"/>
      <c r="M6" s="180" t="s">
        <v>139</v>
      </c>
      <c r="N6" s="180"/>
      <c r="O6" s="180"/>
      <c r="P6" s="180"/>
      <c r="Q6" s="180" t="s">
        <v>106</v>
      </c>
      <c r="R6" s="180"/>
      <c r="S6" s="180" t="s">
        <v>139</v>
      </c>
      <c r="T6" s="180"/>
      <c r="U6" s="180"/>
      <c r="V6" s="180" t="s">
        <v>147</v>
      </c>
      <c r="W6" s="180"/>
      <c r="X6" s="180"/>
      <c r="Y6" s="180"/>
      <c r="Z6" s="180"/>
      <c r="AA6" s="180" t="s">
        <v>139</v>
      </c>
      <c r="AB6" s="180"/>
      <c r="AC6" s="180" t="s">
        <v>139</v>
      </c>
      <c r="AD6" s="180"/>
      <c r="AE6" s="180"/>
      <c r="AF6" s="180"/>
      <c r="AG6" s="181"/>
      <c r="AH6" s="128">
        <f>COUNTA(E6:AG6)</f>
        <v>9</v>
      </c>
      <c r="AI6" s="748"/>
      <c r="AJ6" s="768"/>
      <c r="AK6" s="743"/>
      <c r="AL6" s="807"/>
    </row>
    <row r="7" spans="2:38" ht="22.5" customHeight="1" x14ac:dyDescent="0.25">
      <c r="B7" s="778" t="s">
        <v>333</v>
      </c>
      <c r="C7" s="765" t="s">
        <v>334</v>
      </c>
      <c r="D7" s="7" t="s">
        <v>368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64"/>
      <c r="AH7" s="124">
        <f t="shared" ref="AH7:AH37" si="0">COUNTA(E7:AG7)</f>
        <v>0</v>
      </c>
      <c r="AI7" s="747">
        <f>SUM(AH7:AH8)</f>
        <v>1</v>
      </c>
      <c r="AJ7" s="767">
        <f>SUM(AI7:AI26)</f>
        <v>27</v>
      </c>
      <c r="AK7" s="743"/>
      <c r="AL7" s="807"/>
    </row>
    <row r="8" spans="2:38" ht="44.25" customHeight="1" thickBot="1" x14ac:dyDescent="0.3">
      <c r="B8" s="779"/>
      <c r="C8" s="766"/>
      <c r="D8" s="23" t="s">
        <v>369</v>
      </c>
      <c r="E8" s="56" t="s">
        <v>139</v>
      </c>
      <c r="F8" s="53"/>
      <c r="G8" s="53"/>
      <c r="H8" s="53"/>
      <c r="I8" s="53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65"/>
      <c r="AH8" s="125">
        <f t="shared" si="0"/>
        <v>1</v>
      </c>
      <c r="AI8" s="749"/>
      <c r="AJ8" s="768"/>
      <c r="AK8" s="743"/>
      <c r="AL8" s="807"/>
    </row>
    <row r="9" spans="2:38" ht="24" customHeight="1" thickBot="1" x14ac:dyDescent="0.3">
      <c r="B9" s="779"/>
      <c r="C9" s="45" t="s">
        <v>335</v>
      </c>
      <c r="D9" s="20" t="s">
        <v>370</v>
      </c>
      <c r="E9" s="58"/>
      <c r="F9" s="59"/>
      <c r="G9" s="59"/>
      <c r="H9" s="59"/>
      <c r="I9" s="59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6"/>
      <c r="AH9" s="126">
        <f t="shared" si="0"/>
        <v>0</v>
      </c>
      <c r="AI9" s="136">
        <f>SUM(AH9)</f>
        <v>0</v>
      </c>
      <c r="AJ9" s="768"/>
      <c r="AK9" s="743"/>
      <c r="AL9" s="807"/>
    </row>
    <row r="10" spans="2:38" ht="27" customHeight="1" x14ac:dyDescent="0.25">
      <c r="B10" s="779"/>
      <c r="C10" s="765" t="s">
        <v>336</v>
      </c>
      <c r="D10" s="7" t="s">
        <v>371</v>
      </c>
      <c r="E10" s="54"/>
      <c r="F10" s="50" t="s">
        <v>139</v>
      </c>
      <c r="G10" s="50"/>
      <c r="H10" s="50"/>
      <c r="I10" s="50"/>
      <c r="J10" s="50"/>
      <c r="K10" s="50"/>
      <c r="L10" s="50" t="s">
        <v>106</v>
      </c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 t="s">
        <v>139</v>
      </c>
      <c r="AB10" s="50"/>
      <c r="AC10" s="50"/>
      <c r="AD10" s="50"/>
      <c r="AE10" s="50"/>
      <c r="AF10" s="50"/>
      <c r="AG10" s="62"/>
      <c r="AH10" s="124">
        <f t="shared" si="0"/>
        <v>3</v>
      </c>
      <c r="AI10" s="747">
        <f>SUM(AH10:AH12)</f>
        <v>3</v>
      </c>
      <c r="AJ10" s="768"/>
      <c r="AK10" s="743"/>
      <c r="AL10" s="807"/>
    </row>
    <row r="11" spans="2:38" ht="19.5" customHeight="1" x14ac:dyDescent="0.25">
      <c r="B11" s="779"/>
      <c r="C11" s="762"/>
      <c r="D11" s="8" t="s">
        <v>372</v>
      </c>
      <c r="E11" s="61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67"/>
      <c r="AH11" s="127">
        <f t="shared" si="0"/>
        <v>0</v>
      </c>
      <c r="AI11" s="748"/>
      <c r="AJ11" s="768"/>
      <c r="AK11" s="743"/>
      <c r="AL11" s="807"/>
    </row>
    <row r="12" spans="2:38" ht="20.25" customHeight="1" thickBot="1" x14ac:dyDescent="0.3">
      <c r="B12" s="779"/>
      <c r="C12" s="766"/>
      <c r="D12" s="23" t="s">
        <v>373</v>
      </c>
      <c r="E12" s="56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63"/>
      <c r="AH12" s="128">
        <f t="shared" si="0"/>
        <v>0</v>
      </c>
      <c r="AI12" s="749"/>
      <c r="AJ12" s="768"/>
      <c r="AK12" s="743"/>
      <c r="AL12" s="807"/>
    </row>
    <row r="13" spans="2:38" ht="19.5" customHeight="1" x14ac:dyDescent="0.25">
      <c r="B13" s="779"/>
      <c r="C13" s="765" t="s">
        <v>337</v>
      </c>
      <c r="D13" s="9" t="s">
        <v>374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62"/>
      <c r="AH13" s="129">
        <f t="shared" si="0"/>
        <v>0</v>
      </c>
      <c r="AI13" s="747">
        <f>SUM(AH13:AH14)</f>
        <v>1</v>
      </c>
      <c r="AJ13" s="768"/>
      <c r="AK13" s="743"/>
      <c r="AL13" s="807"/>
    </row>
    <row r="14" spans="2:38" ht="21" customHeight="1" thickBot="1" x14ac:dyDescent="0.3">
      <c r="B14" s="779"/>
      <c r="C14" s="766"/>
      <c r="D14" s="23" t="s">
        <v>375</v>
      </c>
      <c r="E14" s="56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 t="s">
        <v>139</v>
      </c>
      <c r="Y14" s="53"/>
      <c r="Z14" s="53"/>
      <c r="AA14" s="53"/>
      <c r="AB14" s="53"/>
      <c r="AC14" s="53"/>
      <c r="AD14" s="53"/>
      <c r="AE14" s="53"/>
      <c r="AF14" s="53"/>
      <c r="AG14" s="63"/>
      <c r="AH14" s="128">
        <f t="shared" si="0"/>
        <v>1</v>
      </c>
      <c r="AI14" s="749"/>
      <c r="AJ14" s="768"/>
      <c r="AK14" s="743"/>
      <c r="AL14" s="807"/>
    </row>
    <row r="15" spans="2:38" ht="21.75" customHeight="1" x14ac:dyDescent="0.25">
      <c r="B15" s="779"/>
      <c r="C15" s="765" t="s">
        <v>348</v>
      </c>
      <c r="D15" s="9" t="s">
        <v>376</v>
      </c>
      <c r="E15" s="54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62"/>
      <c r="AH15" s="129">
        <f t="shared" si="0"/>
        <v>0</v>
      </c>
      <c r="AI15" s="747">
        <f>SUM(AH15:AH20)</f>
        <v>1</v>
      </c>
      <c r="AJ15" s="768"/>
      <c r="AK15" s="743"/>
      <c r="AL15" s="807"/>
    </row>
    <row r="16" spans="2:38" ht="36.75" customHeight="1" x14ac:dyDescent="0.25">
      <c r="B16" s="779"/>
      <c r="C16" s="762"/>
      <c r="D16" s="9" t="s">
        <v>377</v>
      </c>
      <c r="E16" s="61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67"/>
      <c r="AH16" s="127">
        <f t="shared" si="0"/>
        <v>0</v>
      </c>
      <c r="AI16" s="748"/>
      <c r="AJ16" s="768"/>
      <c r="AK16" s="743"/>
      <c r="AL16" s="807"/>
    </row>
    <row r="17" spans="2:38" ht="32.25" customHeight="1" x14ac:dyDescent="0.25">
      <c r="B17" s="779"/>
      <c r="C17" s="762"/>
      <c r="D17" s="7" t="s">
        <v>496</v>
      </c>
      <c r="E17" s="61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 t="s">
        <v>139</v>
      </c>
      <c r="AC17" s="28"/>
      <c r="AD17" s="28"/>
      <c r="AE17" s="28"/>
      <c r="AF17" s="28"/>
      <c r="AG17" s="67"/>
      <c r="AH17" s="127">
        <f t="shared" si="0"/>
        <v>1</v>
      </c>
      <c r="AI17" s="748"/>
      <c r="AJ17" s="768"/>
      <c r="AK17" s="743"/>
      <c r="AL17" s="807"/>
    </row>
    <row r="18" spans="2:38" ht="27" customHeight="1" x14ac:dyDescent="0.25">
      <c r="B18" s="779"/>
      <c r="C18" s="762"/>
      <c r="D18" s="8" t="s">
        <v>434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67"/>
      <c r="AH18" s="127">
        <f t="shared" si="0"/>
        <v>0</v>
      </c>
      <c r="AI18" s="748"/>
      <c r="AJ18" s="768"/>
      <c r="AK18" s="743"/>
      <c r="AL18" s="807"/>
    </row>
    <row r="19" spans="2:38" ht="21" customHeight="1" x14ac:dyDescent="0.25">
      <c r="B19" s="779"/>
      <c r="C19" s="762"/>
      <c r="D19" s="21" t="s">
        <v>378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67"/>
      <c r="AH19" s="127">
        <f t="shared" si="0"/>
        <v>0</v>
      </c>
      <c r="AI19" s="748"/>
      <c r="AJ19" s="768"/>
      <c r="AK19" s="743"/>
      <c r="AL19" s="807"/>
    </row>
    <row r="20" spans="2:38" ht="21" customHeight="1" thickBot="1" x14ac:dyDescent="0.3">
      <c r="B20" s="779"/>
      <c r="C20" s="766"/>
      <c r="D20" s="23" t="s">
        <v>380</v>
      </c>
      <c r="E20" s="56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63"/>
      <c r="AH20" s="125">
        <f t="shared" si="0"/>
        <v>0</v>
      </c>
      <c r="AI20" s="749"/>
      <c r="AJ20" s="768"/>
      <c r="AK20" s="743"/>
      <c r="AL20" s="807"/>
    </row>
    <row r="21" spans="2:38" ht="21" customHeight="1" x14ac:dyDescent="0.25">
      <c r="B21" s="779"/>
      <c r="C21" s="765" t="s">
        <v>338</v>
      </c>
      <c r="D21" s="213" t="s">
        <v>381</v>
      </c>
      <c r="E21" s="214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62"/>
      <c r="AH21" s="124">
        <f t="shared" si="0"/>
        <v>0</v>
      </c>
      <c r="AI21" s="747">
        <f>SUM(AH21:AH23)</f>
        <v>0</v>
      </c>
      <c r="AJ21" s="768"/>
      <c r="AK21" s="743"/>
      <c r="AL21" s="807"/>
    </row>
    <row r="22" spans="2:38" ht="22.5" customHeight="1" x14ac:dyDescent="0.25">
      <c r="B22" s="779"/>
      <c r="C22" s="762"/>
      <c r="D22" s="22" t="s">
        <v>382</v>
      </c>
      <c r="E22" s="29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67"/>
      <c r="AH22" s="127">
        <f t="shared" si="0"/>
        <v>0</v>
      </c>
      <c r="AI22" s="748"/>
      <c r="AJ22" s="768"/>
      <c r="AK22" s="743"/>
      <c r="AL22" s="807"/>
    </row>
    <row r="23" spans="2:38" ht="21.75" customHeight="1" thickBot="1" x14ac:dyDescent="0.3">
      <c r="B23" s="779"/>
      <c r="C23" s="766"/>
      <c r="D23" s="25" t="s">
        <v>383</v>
      </c>
      <c r="E23" s="215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63"/>
      <c r="AH23" s="128">
        <f t="shared" si="0"/>
        <v>0</v>
      </c>
      <c r="AI23" s="749"/>
      <c r="AJ23" s="768"/>
      <c r="AK23" s="743"/>
      <c r="AL23" s="807"/>
    </row>
    <row r="24" spans="2:38" ht="22.5" customHeight="1" x14ac:dyDescent="0.25">
      <c r="B24" s="779"/>
      <c r="C24" s="762" t="s">
        <v>339</v>
      </c>
      <c r="D24" s="7" t="s">
        <v>384</v>
      </c>
      <c r="E24" s="211"/>
      <c r="F24" s="36"/>
      <c r="G24" s="36" t="s">
        <v>139</v>
      </c>
      <c r="H24" s="36" t="s">
        <v>106</v>
      </c>
      <c r="I24" s="36" t="s">
        <v>106</v>
      </c>
      <c r="J24" s="36" t="s">
        <v>106</v>
      </c>
      <c r="K24" s="36" t="s">
        <v>139</v>
      </c>
      <c r="L24" s="36" t="s">
        <v>106</v>
      </c>
      <c r="M24" s="36" t="s">
        <v>139</v>
      </c>
      <c r="N24" s="36" t="s">
        <v>139</v>
      </c>
      <c r="O24" s="36" t="s">
        <v>106</v>
      </c>
      <c r="P24" s="36" t="s">
        <v>106</v>
      </c>
      <c r="Q24" s="36" t="s">
        <v>106</v>
      </c>
      <c r="R24" s="36" t="s">
        <v>139</v>
      </c>
      <c r="S24" s="36" t="s">
        <v>139</v>
      </c>
      <c r="T24" s="36" t="s">
        <v>139</v>
      </c>
      <c r="U24" s="36" t="s">
        <v>106</v>
      </c>
      <c r="V24" s="36"/>
      <c r="W24" s="36" t="s">
        <v>149</v>
      </c>
      <c r="X24" s="36"/>
      <c r="Y24" s="36"/>
      <c r="Z24" s="36"/>
      <c r="AA24" s="36"/>
      <c r="AB24" s="36"/>
      <c r="AC24" s="36"/>
      <c r="AD24" s="36" t="s">
        <v>139</v>
      </c>
      <c r="AE24" s="36"/>
      <c r="AF24" s="36"/>
      <c r="AG24" s="212"/>
      <c r="AH24" s="210">
        <f t="shared" si="0"/>
        <v>17</v>
      </c>
      <c r="AI24" s="748">
        <f>SUM(AH24:AH26)</f>
        <v>21</v>
      </c>
      <c r="AJ24" s="768"/>
      <c r="AK24" s="743"/>
      <c r="AL24" s="807"/>
    </row>
    <row r="25" spans="2:38" ht="20.25" customHeight="1" x14ac:dyDescent="0.25">
      <c r="B25" s="779"/>
      <c r="C25" s="762"/>
      <c r="D25" s="8" t="s">
        <v>385</v>
      </c>
      <c r="E25" s="61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 t="s">
        <v>147</v>
      </c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77"/>
      <c r="AH25" s="127">
        <f t="shared" si="0"/>
        <v>1</v>
      </c>
      <c r="AI25" s="748"/>
      <c r="AJ25" s="768"/>
      <c r="AK25" s="743"/>
      <c r="AL25" s="807"/>
    </row>
    <row r="26" spans="2:38" ht="20.25" customHeight="1" thickBot="1" x14ac:dyDescent="0.3">
      <c r="B26" s="779"/>
      <c r="C26" s="766"/>
      <c r="D26" s="23" t="s">
        <v>445</v>
      </c>
      <c r="E26" s="56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 t="s">
        <v>139</v>
      </c>
      <c r="Z26" s="53" t="s">
        <v>139</v>
      </c>
      <c r="AA26" s="53"/>
      <c r="AB26" s="53"/>
      <c r="AC26" s="53" t="s">
        <v>139</v>
      </c>
      <c r="AD26" s="53"/>
      <c r="AE26" s="53"/>
      <c r="AF26" s="53"/>
      <c r="AG26" s="78"/>
      <c r="AH26" s="128">
        <f t="shared" si="0"/>
        <v>3</v>
      </c>
      <c r="AI26" s="749"/>
      <c r="AJ26" s="768"/>
      <c r="AK26" s="743"/>
      <c r="AL26" s="807"/>
    </row>
    <row r="27" spans="2:38" ht="21.75" customHeight="1" x14ac:dyDescent="0.25">
      <c r="B27" s="763" t="s">
        <v>420</v>
      </c>
      <c r="C27" s="765" t="s">
        <v>349</v>
      </c>
      <c r="D27" s="6" t="s">
        <v>386</v>
      </c>
      <c r="E27" s="71" t="s">
        <v>139</v>
      </c>
      <c r="F27" s="55"/>
      <c r="G27" s="55"/>
      <c r="H27" s="55"/>
      <c r="I27" s="55"/>
      <c r="J27" s="55" t="s">
        <v>106</v>
      </c>
      <c r="K27" s="55" t="s">
        <v>106</v>
      </c>
      <c r="L27" s="55" t="s">
        <v>106</v>
      </c>
      <c r="M27" s="55"/>
      <c r="N27" s="55"/>
      <c r="O27" s="55" t="s">
        <v>106</v>
      </c>
      <c r="P27" s="55" t="s">
        <v>106</v>
      </c>
      <c r="Q27" s="55" t="s">
        <v>106</v>
      </c>
      <c r="R27" s="55" t="s">
        <v>139</v>
      </c>
      <c r="S27" s="55" t="s">
        <v>139</v>
      </c>
      <c r="T27" s="55" t="s">
        <v>139</v>
      </c>
      <c r="U27" s="55" t="s">
        <v>106</v>
      </c>
      <c r="V27" s="55"/>
      <c r="W27" s="55" t="s">
        <v>149</v>
      </c>
      <c r="X27" s="55" t="s">
        <v>139</v>
      </c>
      <c r="Y27" s="50"/>
      <c r="Z27" s="50"/>
      <c r="AA27" s="50" t="s">
        <v>139</v>
      </c>
      <c r="AB27" s="50"/>
      <c r="AC27" s="50"/>
      <c r="AD27" s="50" t="s">
        <v>139</v>
      </c>
      <c r="AE27" s="50"/>
      <c r="AF27" s="50"/>
      <c r="AG27" s="75"/>
      <c r="AH27" s="124">
        <f t="shared" si="0"/>
        <v>15</v>
      </c>
      <c r="AI27" s="747">
        <f>SUM(AH27:AH29)</f>
        <v>23</v>
      </c>
      <c r="AJ27" s="767">
        <f>SUM(AI27:AI31)</f>
        <v>27</v>
      </c>
      <c r="AK27" s="743"/>
      <c r="AL27" s="807"/>
    </row>
    <row r="28" spans="2:38" ht="25.5" customHeight="1" x14ac:dyDescent="0.25">
      <c r="B28" s="755"/>
      <c r="C28" s="762"/>
      <c r="D28" s="96" t="s">
        <v>387</v>
      </c>
      <c r="E28" s="37"/>
      <c r="F28" s="30"/>
      <c r="G28" s="30" t="s">
        <v>139</v>
      </c>
      <c r="H28" s="30"/>
      <c r="I28" s="30" t="s">
        <v>106</v>
      </c>
      <c r="J28" s="30"/>
      <c r="K28" s="30"/>
      <c r="L28" s="30"/>
      <c r="M28" s="30" t="s">
        <v>139</v>
      </c>
      <c r="N28" s="30" t="s">
        <v>139</v>
      </c>
      <c r="O28" s="30"/>
      <c r="P28" s="30"/>
      <c r="Q28" s="30"/>
      <c r="R28" s="30"/>
      <c r="S28" s="30"/>
      <c r="T28" s="30"/>
      <c r="U28" s="30"/>
      <c r="V28" s="30" t="s">
        <v>148</v>
      </c>
      <c r="W28" s="30"/>
      <c r="X28" s="30"/>
      <c r="Y28" s="30" t="s">
        <v>150</v>
      </c>
      <c r="Z28" s="30" t="s">
        <v>94</v>
      </c>
      <c r="AA28" s="30"/>
      <c r="AB28" s="30"/>
      <c r="AC28" s="30" t="s">
        <v>150</v>
      </c>
      <c r="AD28" s="30"/>
      <c r="AE28" s="30"/>
      <c r="AF28" s="30"/>
      <c r="AG28" s="76"/>
      <c r="AH28" s="127">
        <f t="shared" si="0"/>
        <v>8</v>
      </c>
      <c r="AI28" s="748"/>
      <c r="AJ28" s="768"/>
      <c r="AK28" s="743"/>
      <c r="AL28" s="807"/>
    </row>
    <row r="29" spans="2:38" ht="20.25" customHeight="1" thickBot="1" x14ac:dyDescent="0.3">
      <c r="B29" s="755"/>
      <c r="C29" s="766"/>
      <c r="D29" s="11" t="s">
        <v>388</v>
      </c>
      <c r="E29" s="72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74"/>
      <c r="AH29" s="128">
        <f t="shared" si="0"/>
        <v>0</v>
      </c>
      <c r="AI29" s="749"/>
      <c r="AJ29" s="768"/>
      <c r="AK29" s="743"/>
      <c r="AL29" s="807"/>
    </row>
    <row r="30" spans="2:38" ht="39" customHeight="1" x14ac:dyDescent="0.25">
      <c r="B30" s="755"/>
      <c r="C30" s="765" t="s">
        <v>350</v>
      </c>
      <c r="D30" s="96" t="s">
        <v>389</v>
      </c>
      <c r="E30" s="71"/>
      <c r="F30" s="55" t="s">
        <v>139</v>
      </c>
      <c r="G30" s="55"/>
      <c r="H30" s="55" t="s">
        <v>106</v>
      </c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 t="s">
        <v>150</v>
      </c>
      <c r="X30" s="55"/>
      <c r="Y30" s="55"/>
      <c r="Z30" s="55"/>
      <c r="AA30" s="55"/>
      <c r="AB30" s="55" t="s">
        <v>139</v>
      </c>
      <c r="AC30" s="55"/>
      <c r="AD30" s="55"/>
      <c r="AE30" s="55"/>
      <c r="AF30" s="55"/>
      <c r="AG30" s="73"/>
      <c r="AH30" s="124">
        <f t="shared" si="0"/>
        <v>4</v>
      </c>
      <c r="AI30" s="747">
        <f>SUM(AH30:AH31)</f>
        <v>4</v>
      </c>
      <c r="AJ30" s="768"/>
      <c r="AK30" s="743"/>
      <c r="AL30" s="807"/>
    </row>
    <row r="31" spans="2:38" ht="39.75" customHeight="1" thickBot="1" x14ac:dyDescent="0.3">
      <c r="B31" s="764"/>
      <c r="C31" s="766"/>
      <c r="D31" s="11" t="s">
        <v>390</v>
      </c>
      <c r="E31" s="72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74"/>
      <c r="AH31" s="128">
        <f t="shared" si="0"/>
        <v>0</v>
      </c>
      <c r="AI31" s="749"/>
      <c r="AJ31" s="769"/>
      <c r="AK31" s="743"/>
      <c r="AL31" s="807"/>
    </row>
    <row r="32" spans="2:38" ht="25.5" customHeight="1" x14ac:dyDescent="0.25">
      <c r="B32" s="763" t="s">
        <v>341</v>
      </c>
      <c r="C32" s="774" t="s">
        <v>351</v>
      </c>
      <c r="D32" s="775"/>
      <c r="E32" s="71" t="s">
        <v>139</v>
      </c>
      <c r="F32" s="55" t="s">
        <v>139</v>
      </c>
      <c r="G32" s="55" t="s">
        <v>139</v>
      </c>
      <c r="H32" s="55" t="s">
        <v>106</v>
      </c>
      <c r="I32" s="55" t="s">
        <v>106</v>
      </c>
      <c r="J32" s="55" t="s">
        <v>106</v>
      </c>
      <c r="K32" s="55"/>
      <c r="L32" s="55" t="s">
        <v>106</v>
      </c>
      <c r="M32" s="55" t="s">
        <v>139</v>
      </c>
      <c r="N32" s="55" t="s">
        <v>139</v>
      </c>
      <c r="O32" s="55" t="s">
        <v>106</v>
      </c>
      <c r="P32" s="55" t="s">
        <v>106</v>
      </c>
      <c r="Q32" s="55" t="s">
        <v>106</v>
      </c>
      <c r="R32" s="55" t="s">
        <v>139</v>
      </c>
      <c r="S32" s="55" t="s">
        <v>139</v>
      </c>
      <c r="T32" s="55" t="s">
        <v>139</v>
      </c>
      <c r="U32" s="55" t="s">
        <v>106</v>
      </c>
      <c r="V32" s="55" t="s">
        <v>147</v>
      </c>
      <c r="W32" s="55" t="s">
        <v>149</v>
      </c>
      <c r="X32" s="55" t="s">
        <v>139</v>
      </c>
      <c r="Y32" s="55" t="s">
        <v>139</v>
      </c>
      <c r="Z32" s="55" t="s">
        <v>139</v>
      </c>
      <c r="AA32" s="55" t="s">
        <v>139</v>
      </c>
      <c r="AB32" s="55"/>
      <c r="AC32" s="55" t="s">
        <v>139</v>
      </c>
      <c r="AD32" s="55" t="s">
        <v>139</v>
      </c>
      <c r="AE32" s="55"/>
      <c r="AF32" s="55"/>
      <c r="AG32" s="73"/>
      <c r="AH32" s="123">
        <f t="shared" ref="AH32:AH33" si="1">COUNTA(I32:AG32)</f>
        <v>20</v>
      </c>
      <c r="AI32" s="747">
        <f>SUM(AH32:AH33)</f>
        <v>21</v>
      </c>
      <c r="AJ32" s="742">
        <f>SUM(AI32:AI33)</f>
        <v>21</v>
      </c>
      <c r="AK32" s="743"/>
      <c r="AL32" s="807"/>
    </row>
    <row r="33" spans="2:38" ht="21" customHeight="1" thickBot="1" x14ac:dyDescent="0.3">
      <c r="B33" s="764"/>
      <c r="C33" s="781" t="s">
        <v>352</v>
      </c>
      <c r="D33" s="782"/>
      <c r="E33" s="182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 t="s">
        <v>139</v>
      </c>
      <c r="AC33" s="183"/>
      <c r="AD33" s="183"/>
      <c r="AE33" s="183"/>
      <c r="AF33" s="183"/>
      <c r="AG33" s="184"/>
      <c r="AH33" s="128">
        <f t="shared" si="1"/>
        <v>1</v>
      </c>
      <c r="AI33" s="749"/>
      <c r="AJ33" s="744"/>
      <c r="AK33" s="743"/>
      <c r="AL33" s="807"/>
    </row>
    <row r="34" spans="2:38" ht="28.5" customHeight="1" x14ac:dyDescent="0.25">
      <c r="B34" s="763" t="s">
        <v>493</v>
      </c>
      <c r="C34" s="774" t="s">
        <v>433</v>
      </c>
      <c r="D34" s="775"/>
      <c r="E34" s="71"/>
      <c r="F34" s="55" t="s">
        <v>139</v>
      </c>
      <c r="G34" s="55"/>
      <c r="H34" s="55"/>
      <c r="I34" s="55"/>
      <c r="J34" s="55"/>
      <c r="K34" s="55"/>
      <c r="L34" s="55"/>
      <c r="M34" s="55"/>
      <c r="N34" s="55"/>
      <c r="O34" s="55"/>
      <c r="P34" s="55" t="s">
        <v>106</v>
      </c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 t="s">
        <v>139</v>
      </c>
      <c r="AD34" s="55"/>
      <c r="AE34" s="55"/>
      <c r="AF34" s="55"/>
      <c r="AG34" s="64"/>
      <c r="AH34" s="124">
        <f t="shared" si="0"/>
        <v>3</v>
      </c>
      <c r="AI34" s="747">
        <f>SUM(AH34:AH35)</f>
        <v>4</v>
      </c>
      <c r="AJ34" s="767">
        <f>SUM(AI34:AI35)</f>
        <v>4</v>
      </c>
      <c r="AK34" s="743"/>
      <c r="AL34" s="807"/>
    </row>
    <row r="35" spans="2:38" ht="38.25" customHeight="1" thickBot="1" x14ac:dyDescent="0.3">
      <c r="B35" s="755"/>
      <c r="C35" s="836" t="s">
        <v>437</v>
      </c>
      <c r="D35" s="837"/>
      <c r="E35" s="119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 t="s">
        <v>139</v>
      </c>
      <c r="AC35" s="35"/>
      <c r="AD35" s="35"/>
      <c r="AE35" s="35"/>
      <c r="AF35" s="35"/>
      <c r="AG35" s="81"/>
      <c r="AH35" s="210">
        <f t="shared" si="0"/>
        <v>1</v>
      </c>
      <c r="AI35" s="749"/>
      <c r="AJ35" s="768"/>
      <c r="AK35" s="743"/>
      <c r="AL35" s="807"/>
    </row>
    <row r="36" spans="2:38" ht="27" customHeight="1" x14ac:dyDescent="0.25">
      <c r="B36" s="763" t="s">
        <v>342</v>
      </c>
      <c r="C36" s="770" t="s">
        <v>355</v>
      </c>
      <c r="D36" s="771"/>
      <c r="E36" s="34" t="s">
        <v>139</v>
      </c>
      <c r="F36" s="35"/>
      <c r="G36" s="35" t="s">
        <v>139</v>
      </c>
      <c r="H36" s="35" t="s">
        <v>106</v>
      </c>
      <c r="I36" s="35" t="s">
        <v>106</v>
      </c>
      <c r="J36" s="35" t="s">
        <v>106</v>
      </c>
      <c r="K36" s="35" t="s">
        <v>139</v>
      </c>
      <c r="L36" s="35" t="s">
        <v>106</v>
      </c>
      <c r="M36" s="35" t="s">
        <v>139</v>
      </c>
      <c r="N36" s="35" t="s">
        <v>139</v>
      </c>
      <c r="O36" s="35" t="s">
        <v>106</v>
      </c>
      <c r="P36" s="35" t="s">
        <v>106</v>
      </c>
      <c r="Q36" s="35" t="s">
        <v>106</v>
      </c>
      <c r="R36" s="35" t="s">
        <v>139</v>
      </c>
      <c r="S36" s="35" t="s">
        <v>139</v>
      </c>
      <c r="T36" s="35" t="s">
        <v>139</v>
      </c>
      <c r="U36" s="35" t="s">
        <v>106</v>
      </c>
      <c r="V36" s="35"/>
      <c r="W36" s="35" t="s">
        <v>149</v>
      </c>
      <c r="X36" s="35" t="s">
        <v>139</v>
      </c>
      <c r="Y36" s="36" t="s">
        <v>139</v>
      </c>
      <c r="Z36" s="36" t="s">
        <v>139</v>
      </c>
      <c r="AA36" s="36" t="s">
        <v>139</v>
      </c>
      <c r="AB36" s="36" t="s">
        <v>139</v>
      </c>
      <c r="AC36" s="36" t="s">
        <v>139</v>
      </c>
      <c r="AD36" s="36" t="s">
        <v>139</v>
      </c>
      <c r="AE36" s="36"/>
      <c r="AF36" s="36"/>
      <c r="AG36" s="68"/>
      <c r="AH36" s="124">
        <f t="shared" si="0"/>
        <v>24</v>
      </c>
      <c r="AI36" s="747">
        <f>SUM(AH36:AH37)</f>
        <v>26</v>
      </c>
      <c r="AJ36" s="767">
        <f>SUM(AI36)</f>
        <v>26</v>
      </c>
      <c r="AK36" s="743"/>
      <c r="AL36" s="807"/>
    </row>
    <row r="37" spans="2:38" ht="30.75" customHeight="1" thickBot="1" x14ac:dyDescent="0.3">
      <c r="B37" s="764"/>
      <c r="C37" s="772" t="s">
        <v>356</v>
      </c>
      <c r="D37" s="773"/>
      <c r="E37" s="32"/>
      <c r="F37" s="33" t="s">
        <v>139</v>
      </c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 t="s">
        <v>147</v>
      </c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70"/>
      <c r="AH37" s="123">
        <f t="shared" si="0"/>
        <v>2</v>
      </c>
      <c r="AI37" s="749"/>
      <c r="AJ37" s="769"/>
      <c r="AK37" s="744"/>
      <c r="AL37" s="807"/>
    </row>
    <row r="38" spans="2:38" ht="20.25" customHeight="1" thickBot="1" x14ac:dyDescent="0.3">
      <c r="B38" s="811" t="s">
        <v>134</v>
      </c>
      <c r="C38" s="812"/>
      <c r="D38" s="812"/>
      <c r="E38" s="637">
        <f t="shared" ref="E38:AG38" si="2">COUNTA(E5:E37)</f>
        <v>5</v>
      </c>
      <c r="F38" s="638">
        <f t="shared" si="2"/>
        <v>6</v>
      </c>
      <c r="G38" s="638">
        <f t="shared" si="2"/>
        <v>5</v>
      </c>
      <c r="H38" s="638">
        <f t="shared" si="2"/>
        <v>5</v>
      </c>
      <c r="I38" s="638">
        <f t="shared" si="2"/>
        <v>5</v>
      </c>
      <c r="J38" s="638">
        <f t="shared" si="2"/>
        <v>5</v>
      </c>
      <c r="K38" s="638">
        <f t="shared" si="2"/>
        <v>4</v>
      </c>
      <c r="L38" s="638">
        <f t="shared" si="2"/>
        <v>6</v>
      </c>
      <c r="M38" s="638">
        <f t="shared" si="2"/>
        <v>5</v>
      </c>
      <c r="N38" s="638">
        <f t="shared" si="2"/>
        <v>5</v>
      </c>
      <c r="O38" s="638">
        <f t="shared" si="2"/>
        <v>5</v>
      </c>
      <c r="P38" s="638">
        <f t="shared" si="2"/>
        <v>6</v>
      </c>
      <c r="Q38" s="638">
        <f t="shared" si="2"/>
        <v>5</v>
      </c>
      <c r="R38" s="638">
        <f t="shared" si="2"/>
        <v>5</v>
      </c>
      <c r="S38" s="638">
        <f t="shared" si="2"/>
        <v>5</v>
      </c>
      <c r="T38" s="638">
        <f t="shared" si="2"/>
        <v>5</v>
      </c>
      <c r="U38" s="638">
        <f t="shared" si="2"/>
        <v>5</v>
      </c>
      <c r="V38" s="638">
        <f t="shared" si="2"/>
        <v>5</v>
      </c>
      <c r="W38" s="638">
        <f t="shared" si="2"/>
        <v>6</v>
      </c>
      <c r="X38" s="638">
        <f t="shared" si="2"/>
        <v>5</v>
      </c>
      <c r="Y38" s="638">
        <f t="shared" si="2"/>
        <v>5</v>
      </c>
      <c r="Z38" s="638">
        <f t="shared" si="2"/>
        <v>5</v>
      </c>
      <c r="AA38" s="638">
        <f t="shared" si="2"/>
        <v>5</v>
      </c>
      <c r="AB38" s="638">
        <f t="shared" si="2"/>
        <v>6</v>
      </c>
      <c r="AC38" s="638">
        <f t="shared" si="2"/>
        <v>6</v>
      </c>
      <c r="AD38" s="638">
        <f t="shared" si="2"/>
        <v>5</v>
      </c>
      <c r="AE38" s="638">
        <f t="shared" si="2"/>
        <v>0</v>
      </c>
      <c r="AF38" s="638">
        <f t="shared" si="2"/>
        <v>0</v>
      </c>
      <c r="AG38" s="639">
        <f t="shared" si="2"/>
        <v>0</v>
      </c>
      <c r="AH38" s="752">
        <f>SUM(E38:AG38)</f>
        <v>135</v>
      </c>
      <c r="AI38" s="753"/>
      <c r="AJ38" s="753"/>
      <c r="AK38" s="754"/>
      <c r="AL38" s="807"/>
    </row>
    <row r="39" spans="2:38" ht="29.25" customHeight="1" thickBot="1" x14ac:dyDescent="0.3">
      <c r="B39" s="737" t="s">
        <v>515</v>
      </c>
      <c r="C39" s="738"/>
      <c r="D39" s="738"/>
      <c r="E39" s="738"/>
      <c r="F39" s="738"/>
      <c r="G39" s="738"/>
      <c r="H39" s="738"/>
      <c r="I39" s="738"/>
      <c r="J39" s="738"/>
      <c r="K39" s="738"/>
      <c r="L39" s="738"/>
      <c r="M39" s="738"/>
      <c r="N39" s="738"/>
      <c r="O39" s="738"/>
      <c r="P39" s="738"/>
      <c r="Q39" s="738"/>
      <c r="R39" s="738"/>
      <c r="S39" s="738"/>
      <c r="T39" s="738"/>
      <c r="U39" s="738"/>
      <c r="V39" s="738"/>
      <c r="W39" s="738"/>
      <c r="X39" s="738"/>
      <c r="Y39" s="738"/>
      <c r="Z39" s="738"/>
      <c r="AA39" s="738"/>
      <c r="AB39" s="738"/>
      <c r="AC39" s="738"/>
      <c r="AD39" s="738"/>
      <c r="AE39" s="738"/>
      <c r="AF39" s="738"/>
      <c r="AG39" s="738"/>
      <c r="AH39" s="122" t="s">
        <v>103</v>
      </c>
      <c r="AI39" s="137" t="s">
        <v>104</v>
      </c>
      <c r="AJ39" s="140" t="s">
        <v>121</v>
      </c>
      <c r="AK39" s="143" t="s">
        <v>122</v>
      </c>
      <c r="AL39" s="807"/>
    </row>
    <row r="40" spans="2:38" ht="36.75" customHeight="1" thickBot="1" x14ac:dyDescent="0.3">
      <c r="B40" s="755" t="s">
        <v>343</v>
      </c>
      <c r="C40" s="97" t="s">
        <v>357</v>
      </c>
      <c r="D40" s="97" t="s">
        <v>422</v>
      </c>
      <c r="E40" s="79" t="s">
        <v>139</v>
      </c>
      <c r="F40" s="60" t="s">
        <v>139</v>
      </c>
      <c r="G40" s="60" t="s">
        <v>139</v>
      </c>
      <c r="H40" s="60" t="s">
        <v>106</v>
      </c>
      <c r="I40" s="60" t="s">
        <v>106</v>
      </c>
      <c r="J40" s="60" t="s">
        <v>106</v>
      </c>
      <c r="K40" s="60"/>
      <c r="L40" s="60" t="s">
        <v>139</v>
      </c>
      <c r="M40" s="60" t="s">
        <v>139</v>
      </c>
      <c r="N40" s="60" t="s">
        <v>139</v>
      </c>
      <c r="O40" s="60" t="s">
        <v>106</v>
      </c>
      <c r="P40" s="60" t="s">
        <v>106</v>
      </c>
      <c r="Q40" s="60" t="s">
        <v>106</v>
      </c>
      <c r="R40" s="60" t="s">
        <v>139</v>
      </c>
      <c r="S40" s="60" t="s">
        <v>139</v>
      </c>
      <c r="T40" s="60" t="s">
        <v>139</v>
      </c>
      <c r="U40" s="60"/>
      <c r="V40" s="60" t="s">
        <v>147</v>
      </c>
      <c r="W40" s="60" t="s">
        <v>149</v>
      </c>
      <c r="X40" s="60" t="s">
        <v>139</v>
      </c>
      <c r="Y40" s="59" t="s">
        <v>139</v>
      </c>
      <c r="Z40" s="59" t="s">
        <v>139</v>
      </c>
      <c r="AA40" s="59" t="s">
        <v>139</v>
      </c>
      <c r="AB40" s="59" t="s">
        <v>139</v>
      </c>
      <c r="AC40" s="59" t="s">
        <v>139</v>
      </c>
      <c r="AD40" s="80"/>
      <c r="AE40" s="80"/>
      <c r="AF40" s="80"/>
      <c r="AG40" s="59"/>
      <c r="AH40" s="130">
        <f>COUNTA(E40:AG40)</f>
        <v>23</v>
      </c>
      <c r="AI40" s="138">
        <f>SUM(AH40)</f>
        <v>23</v>
      </c>
      <c r="AJ40" s="756">
        <f>SUM(AI40:AI43)</f>
        <v>26</v>
      </c>
      <c r="AK40" s="759">
        <f>SUM(AJ40:AJ48)</f>
        <v>52</v>
      </c>
      <c r="AL40" s="807"/>
    </row>
    <row r="41" spans="2:38" ht="21" customHeight="1" x14ac:dyDescent="0.25">
      <c r="B41" s="755"/>
      <c r="C41" s="762" t="s">
        <v>358</v>
      </c>
      <c r="D41" s="101" t="s">
        <v>392</v>
      </c>
      <c r="E41" s="71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64"/>
      <c r="AH41" s="131">
        <f t="shared" ref="AH41:AH48" si="3">COUNTA(E41:AG41)</f>
        <v>0</v>
      </c>
      <c r="AI41" s="747">
        <f>SUM(AH41:AH43)</f>
        <v>3</v>
      </c>
      <c r="AJ41" s="757"/>
      <c r="AK41" s="760"/>
      <c r="AL41" s="807"/>
    </row>
    <row r="42" spans="2:38" ht="19.5" customHeight="1" x14ac:dyDescent="0.25">
      <c r="B42" s="755"/>
      <c r="C42" s="762"/>
      <c r="D42" s="10" t="s">
        <v>393</v>
      </c>
      <c r="E42" s="37"/>
      <c r="F42" s="30"/>
      <c r="G42" s="30"/>
      <c r="H42" s="30"/>
      <c r="I42" s="30"/>
      <c r="J42" s="30"/>
      <c r="K42" s="30" t="s">
        <v>100</v>
      </c>
      <c r="L42" s="30"/>
      <c r="M42" s="30"/>
      <c r="N42" s="30"/>
      <c r="O42" s="30"/>
      <c r="P42" s="30"/>
      <c r="Q42" s="30"/>
      <c r="R42" s="30"/>
      <c r="S42" s="30"/>
      <c r="T42" s="30"/>
      <c r="U42" s="30" t="s">
        <v>106</v>
      </c>
      <c r="V42" s="30"/>
      <c r="W42" s="30"/>
      <c r="X42" s="30"/>
      <c r="Y42" s="30"/>
      <c r="Z42" s="30"/>
      <c r="AA42" s="30"/>
      <c r="AB42" s="30"/>
      <c r="AC42" s="30"/>
      <c r="AD42" s="30" t="s">
        <v>139</v>
      </c>
      <c r="AE42" s="30"/>
      <c r="AF42" s="30"/>
      <c r="AG42" s="69"/>
      <c r="AH42" s="132">
        <f t="shared" si="3"/>
        <v>3</v>
      </c>
      <c r="AI42" s="748"/>
      <c r="AJ42" s="757"/>
      <c r="AK42" s="760"/>
      <c r="AL42" s="807"/>
    </row>
    <row r="43" spans="2:38" ht="21.75" customHeight="1" thickBot="1" x14ac:dyDescent="0.3">
      <c r="B43" s="755"/>
      <c r="C43" s="762"/>
      <c r="D43" s="10" t="s">
        <v>394</v>
      </c>
      <c r="E43" s="37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69"/>
      <c r="AH43" s="132">
        <f t="shared" si="3"/>
        <v>0</v>
      </c>
      <c r="AI43" s="748"/>
      <c r="AJ43" s="757"/>
      <c r="AK43" s="760"/>
      <c r="AL43" s="807"/>
    </row>
    <row r="44" spans="2:38" ht="41.25" customHeight="1" x14ac:dyDescent="0.25">
      <c r="B44" s="763" t="s">
        <v>346</v>
      </c>
      <c r="C44" s="840" t="s">
        <v>359</v>
      </c>
      <c r="D44" s="6" t="s">
        <v>495</v>
      </c>
      <c r="E44" s="71" t="s">
        <v>246</v>
      </c>
      <c r="F44" s="55" t="s">
        <v>139</v>
      </c>
      <c r="G44" s="55"/>
      <c r="H44" s="55"/>
      <c r="I44" s="55"/>
      <c r="J44" s="55"/>
      <c r="K44" s="55"/>
      <c r="L44" s="55"/>
      <c r="M44" s="55"/>
      <c r="N44" s="55" t="s">
        <v>139</v>
      </c>
      <c r="O44" s="55"/>
      <c r="P44" s="55"/>
      <c r="Q44" s="55"/>
      <c r="R44" s="55"/>
      <c r="S44" s="55"/>
      <c r="T44" s="55"/>
      <c r="U44" s="55"/>
      <c r="V44" s="55" t="s">
        <v>147</v>
      </c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64"/>
      <c r="AH44" s="131">
        <f t="shared" si="3"/>
        <v>4</v>
      </c>
      <c r="AI44" s="747">
        <f>SUM(AH44:AH46)</f>
        <v>26</v>
      </c>
      <c r="AJ44" s="767">
        <f>SUM(AI44)</f>
        <v>26</v>
      </c>
      <c r="AK44" s="760"/>
      <c r="AL44" s="807"/>
    </row>
    <row r="45" spans="2:38" ht="36.75" customHeight="1" x14ac:dyDescent="0.25">
      <c r="B45" s="755"/>
      <c r="C45" s="776"/>
      <c r="D45" s="100" t="s">
        <v>396</v>
      </c>
      <c r="E45" s="3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69"/>
      <c r="AH45" s="132">
        <f t="shared" si="3"/>
        <v>0</v>
      </c>
      <c r="AI45" s="748"/>
      <c r="AJ45" s="768"/>
      <c r="AK45" s="760"/>
      <c r="AL45" s="807"/>
    </row>
    <row r="46" spans="2:38" ht="28.5" customHeight="1" thickBot="1" x14ac:dyDescent="0.3">
      <c r="B46" s="764"/>
      <c r="C46" s="829"/>
      <c r="D46" s="11" t="s">
        <v>423</v>
      </c>
      <c r="E46" s="72"/>
      <c r="F46" s="57" t="s">
        <v>247</v>
      </c>
      <c r="G46" s="57" t="s">
        <v>139</v>
      </c>
      <c r="H46" s="57" t="s">
        <v>232</v>
      </c>
      <c r="I46" s="57" t="s">
        <v>232</v>
      </c>
      <c r="J46" s="57" t="s">
        <v>106</v>
      </c>
      <c r="K46" s="30" t="s">
        <v>100</v>
      </c>
      <c r="L46" s="57"/>
      <c r="M46" s="57" t="s">
        <v>139</v>
      </c>
      <c r="N46" s="57"/>
      <c r="O46" s="57" t="s">
        <v>106</v>
      </c>
      <c r="P46" s="57" t="s">
        <v>106</v>
      </c>
      <c r="Q46" s="57" t="s">
        <v>106</v>
      </c>
      <c r="R46" s="57" t="s">
        <v>139</v>
      </c>
      <c r="S46" s="57" t="s">
        <v>139</v>
      </c>
      <c r="T46" s="57" t="s">
        <v>139</v>
      </c>
      <c r="U46" s="57" t="s">
        <v>106</v>
      </c>
      <c r="V46" s="57"/>
      <c r="W46" s="57" t="s">
        <v>149</v>
      </c>
      <c r="X46" s="57" t="s">
        <v>139</v>
      </c>
      <c r="Y46" s="57" t="s">
        <v>139</v>
      </c>
      <c r="Z46" s="57" t="s">
        <v>139</v>
      </c>
      <c r="AA46" s="57" t="s">
        <v>139</v>
      </c>
      <c r="AB46" s="57" t="s">
        <v>139</v>
      </c>
      <c r="AC46" s="57" t="s">
        <v>139</v>
      </c>
      <c r="AD46" s="57" t="s">
        <v>139</v>
      </c>
      <c r="AE46" s="57"/>
      <c r="AF46" s="57"/>
      <c r="AG46" s="65"/>
      <c r="AH46" s="134">
        <f t="shared" si="3"/>
        <v>22</v>
      </c>
      <c r="AI46" s="749"/>
      <c r="AJ46" s="769"/>
      <c r="AK46" s="760"/>
      <c r="AL46" s="807"/>
    </row>
    <row r="47" spans="2:38" ht="39.75" customHeight="1" x14ac:dyDescent="0.25">
      <c r="B47" s="755" t="s">
        <v>438</v>
      </c>
      <c r="C47" s="762" t="s">
        <v>360</v>
      </c>
      <c r="D47" s="101" t="s">
        <v>439</v>
      </c>
      <c r="E47" s="119"/>
      <c r="F47" s="35"/>
      <c r="G47" s="35"/>
      <c r="H47" s="35"/>
      <c r="I47" s="35"/>
      <c r="J47" s="35"/>
      <c r="K47" s="30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81"/>
      <c r="AH47" s="131">
        <f t="shared" si="3"/>
        <v>0</v>
      </c>
      <c r="AI47" s="748">
        <f>SUM(AH47:AH48)</f>
        <v>0</v>
      </c>
      <c r="AJ47" s="742">
        <f>SUM(AI47)</f>
        <v>0</v>
      </c>
      <c r="AK47" s="760"/>
      <c r="AL47" s="807"/>
    </row>
    <row r="48" spans="2:38" ht="48.75" customHeight="1" thickBot="1" x14ac:dyDescent="0.3">
      <c r="B48" s="764"/>
      <c r="C48" s="766"/>
      <c r="D48" s="102" t="s">
        <v>440</v>
      </c>
      <c r="E48" s="118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65"/>
      <c r="AH48" s="134">
        <f t="shared" si="3"/>
        <v>0</v>
      </c>
      <c r="AI48" s="749"/>
      <c r="AJ48" s="744"/>
      <c r="AK48" s="761"/>
      <c r="AL48" s="807"/>
    </row>
    <row r="49" spans="1:38" ht="20.25" customHeight="1" thickBot="1" x14ac:dyDescent="0.3">
      <c r="B49" s="811" t="s">
        <v>134</v>
      </c>
      <c r="C49" s="812"/>
      <c r="D49" s="812"/>
      <c r="E49" s="637">
        <f t="shared" ref="E49:AG49" si="4">COUNTA(E40:E48)</f>
        <v>2</v>
      </c>
      <c r="F49" s="638">
        <f t="shared" si="4"/>
        <v>3</v>
      </c>
      <c r="G49" s="638">
        <f t="shared" si="4"/>
        <v>2</v>
      </c>
      <c r="H49" s="638">
        <f t="shared" si="4"/>
        <v>2</v>
      </c>
      <c r="I49" s="638">
        <f t="shared" si="4"/>
        <v>2</v>
      </c>
      <c r="J49" s="638">
        <f t="shared" si="4"/>
        <v>2</v>
      </c>
      <c r="K49" s="638">
        <f t="shared" si="4"/>
        <v>2</v>
      </c>
      <c r="L49" s="638">
        <f t="shared" si="4"/>
        <v>1</v>
      </c>
      <c r="M49" s="638">
        <f t="shared" si="4"/>
        <v>2</v>
      </c>
      <c r="N49" s="638">
        <f t="shared" si="4"/>
        <v>2</v>
      </c>
      <c r="O49" s="638">
        <f t="shared" si="4"/>
        <v>2</v>
      </c>
      <c r="P49" s="638">
        <f t="shared" si="4"/>
        <v>2</v>
      </c>
      <c r="Q49" s="638">
        <f t="shared" si="4"/>
        <v>2</v>
      </c>
      <c r="R49" s="638">
        <f t="shared" si="4"/>
        <v>2</v>
      </c>
      <c r="S49" s="638">
        <f t="shared" si="4"/>
        <v>2</v>
      </c>
      <c r="T49" s="638">
        <f t="shared" si="4"/>
        <v>2</v>
      </c>
      <c r="U49" s="638">
        <f t="shared" si="4"/>
        <v>2</v>
      </c>
      <c r="V49" s="638">
        <f t="shared" si="4"/>
        <v>2</v>
      </c>
      <c r="W49" s="638">
        <f t="shared" si="4"/>
        <v>2</v>
      </c>
      <c r="X49" s="638">
        <f t="shared" si="4"/>
        <v>2</v>
      </c>
      <c r="Y49" s="638">
        <f t="shared" si="4"/>
        <v>2</v>
      </c>
      <c r="Z49" s="638">
        <f t="shared" si="4"/>
        <v>2</v>
      </c>
      <c r="AA49" s="638">
        <f t="shared" si="4"/>
        <v>2</v>
      </c>
      <c r="AB49" s="638">
        <f t="shared" si="4"/>
        <v>2</v>
      </c>
      <c r="AC49" s="638">
        <f t="shared" si="4"/>
        <v>2</v>
      </c>
      <c r="AD49" s="638">
        <f t="shared" si="4"/>
        <v>2</v>
      </c>
      <c r="AE49" s="638">
        <f t="shared" si="4"/>
        <v>0</v>
      </c>
      <c r="AF49" s="638">
        <f t="shared" si="4"/>
        <v>0</v>
      </c>
      <c r="AG49" s="639">
        <f t="shared" si="4"/>
        <v>0</v>
      </c>
      <c r="AH49" s="752">
        <f>SUM(E49:AG49)</f>
        <v>52</v>
      </c>
      <c r="AI49" s="753"/>
      <c r="AJ49" s="753"/>
      <c r="AK49" s="754"/>
      <c r="AL49" s="807"/>
    </row>
    <row r="50" spans="1:38" ht="33.75" customHeight="1" thickBot="1" x14ac:dyDescent="0.3">
      <c r="B50" s="737" t="s">
        <v>499</v>
      </c>
      <c r="C50" s="738"/>
      <c r="D50" s="738"/>
      <c r="E50" s="738"/>
      <c r="F50" s="738"/>
      <c r="G50" s="738"/>
      <c r="H50" s="738"/>
      <c r="I50" s="738"/>
      <c r="J50" s="738"/>
      <c r="K50" s="738"/>
      <c r="L50" s="738"/>
      <c r="M50" s="738"/>
      <c r="N50" s="738"/>
      <c r="O50" s="738"/>
      <c r="P50" s="738"/>
      <c r="Q50" s="738"/>
      <c r="R50" s="738"/>
      <c r="S50" s="738"/>
      <c r="T50" s="738"/>
      <c r="U50" s="738"/>
      <c r="V50" s="738"/>
      <c r="W50" s="738"/>
      <c r="X50" s="738"/>
      <c r="Y50" s="738"/>
      <c r="Z50" s="738"/>
      <c r="AA50" s="738"/>
      <c r="AB50" s="738"/>
      <c r="AC50" s="738"/>
      <c r="AD50" s="738"/>
      <c r="AE50" s="738"/>
      <c r="AF50" s="738"/>
      <c r="AG50" s="841"/>
      <c r="AH50" s="122" t="s">
        <v>103</v>
      </c>
      <c r="AI50" s="126" t="s">
        <v>105</v>
      </c>
      <c r="AJ50" s="141" t="s">
        <v>121</v>
      </c>
      <c r="AK50" s="143" t="s">
        <v>122</v>
      </c>
      <c r="AL50" s="807"/>
    </row>
    <row r="51" spans="1:38" ht="27" customHeight="1" thickBot="1" x14ac:dyDescent="0.3">
      <c r="A51" s="5"/>
      <c r="B51" s="813" t="s">
        <v>501</v>
      </c>
      <c r="C51" s="98" t="s">
        <v>361</v>
      </c>
      <c r="D51" s="99" t="s">
        <v>401</v>
      </c>
      <c r="E51" s="79"/>
      <c r="F51" s="60" t="s">
        <v>139</v>
      </c>
      <c r="G51" s="60" t="s">
        <v>139</v>
      </c>
      <c r="H51" s="60" t="s">
        <v>106</v>
      </c>
      <c r="I51" s="83" t="s">
        <v>106</v>
      </c>
      <c r="J51" s="83"/>
      <c r="K51" s="83"/>
      <c r="L51" s="83" t="s">
        <v>139</v>
      </c>
      <c r="M51" s="83" t="s">
        <v>139</v>
      </c>
      <c r="N51" s="83" t="s">
        <v>139</v>
      </c>
      <c r="O51" s="83"/>
      <c r="P51" s="83" t="s">
        <v>106</v>
      </c>
      <c r="Q51" s="83" t="s">
        <v>106</v>
      </c>
      <c r="R51" s="83"/>
      <c r="S51" s="83"/>
      <c r="T51" s="83"/>
      <c r="U51" s="83" t="s">
        <v>106</v>
      </c>
      <c r="V51" s="83" t="s">
        <v>147</v>
      </c>
      <c r="W51" s="83" t="s">
        <v>149</v>
      </c>
      <c r="X51" s="83" t="s">
        <v>139</v>
      </c>
      <c r="Y51" s="83" t="s">
        <v>139</v>
      </c>
      <c r="Z51" s="83" t="s">
        <v>139</v>
      </c>
      <c r="AA51" s="83" t="s">
        <v>139</v>
      </c>
      <c r="AB51" s="83" t="s">
        <v>139</v>
      </c>
      <c r="AC51" s="83" t="s">
        <v>139</v>
      </c>
      <c r="AD51" s="83"/>
      <c r="AE51" s="83"/>
      <c r="AF51" s="83"/>
      <c r="AG51" s="83"/>
      <c r="AH51" s="135">
        <f>COUNTA(E51:AG51)</f>
        <v>18</v>
      </c>
      <c r="AI51" s="139">
        <f>SUM(AH51)</f>
        <v>18</v>
      </c>
      <c r="AJ51" s="767">
        <f>SUM(AI51:AI55)</f>
        <v>106</v>
      </c>
      <c r="AK51" s="742">
        <f>SUM(AJ51)</f>
        <v>106</v>
      </c>
      <c r="AL51" s="807"/>
    </row>
    <row r="52" spans="1:38" ht="22.5" customHeight="1" x14ac:dyDescent="0.25">
      <c r="A52" s="5"/>
      <c r="B52" s="813"/>
      <c r="C52" s="745" t="s">
        <v>362</v>
      </c>
      <c r="D52" s="18" t="s">
        <v>402</v>
      </c>
      <c r="E52" s="119" t="s">
        <v>139</v>
      </c>
      <c r="F52" s="35" t="s">
        <v>139</v>
      </c>
      <c r="G52" s="35" t="s">
        <v>139</v>
      </c>
      <c r="H52" s="35" t="s">
        <v>106</v>
      </c>
      <c r="I52" s="39" t="s">
        <v>106</v>
      </c>
      <c r="J52" s="39"/>
      <c r="K52" s="39" t="s">
        <v>100</v>
      </c>
      <c r="L52" s="39"/>
      <c r="M52" s="39" t="s">
        <v>139</v>
      </c>
      <c r="N52" s="39"/>
      <c r="O52" s="39" t="s">
        <v>106</v>
      </c>
      <c r="P52" s="39" t="s">
        <v>106</v>
      </c>
      <c r="Q52" s="39" t="s">
        <v>106</v>
      </c>
      <c r="R52" s="39" t="s">
        <v>139</v>
      </c>
      <c r="S52" s="39" t="s">
        <v>139</v>
      </c>
      <c r="T52" s="39" t="s">
        <v>139</v>
      </c>
      <c r="U52" s="39" t="s">
        <v>106</v>
      </c>
      <c r="V52" s="39" t="s">
        <v>147</v>
      </c>
      <c r="W52" s="39" t="s">
        <v>149</v>
      </c>
      <c r="X52" s="39" t="s">
        <v>139</v>
      </c>
      <c r="Y52" s="39" t="s">
        <v>139</v>
      </c>
      <c r="Z52" s="39" t="s">
        <v>139</v>
      </c>
      <c r="AA52" s="39" t="s">
        <v>139</v>
      </c>
      <c r="AB52" s="39"/>
      <c r="AC52" s="39" t="s">
        <v>139</v>
      </c>
      <c r="AD52" s="39" t="s">
        <v>139</v>
      </c>
      <c r="AE52" s="39"/>
      <c r="AF52" s="39"/>
      <c r="AG52" s="39"/>
      <c r="AH52" s="131">
        <f>COUNTA(E52:AG52)</f>
        <v>22</v>
      </c>
      <c r="AI52" s="747">
        <f>SUM(AH52:AH54)</f>
        <v>66</v>
      </c>
      <c r="AJ52" s="768"/>
      <c r="AK52" s="743"/>
      <c r="AL52" s="807"/>
    </row>
    <row r="53" spans="1:38" ht="21" customHeight="1" x14ac:dyDescent="0.25">
      <c r="A53" s="5"/>
      <c r="B53" s="813"/>
      <c r="C53" s="746"/>
      <c r="D53" s="19" t="s">
        <v>403</v>
      </c>
      <c r="E53" s="37" t="s">
        <v>139</v>
      </c>
      <c r="F53" s="30" t="s">
        <v>139</v>
      </c>
      <c r="G53" s="41" t="s">
        <v>139</v>
      </c>
      <c r="H53" s="30" t="s">
        <v>106</v>
      </c>
      <c r="I53" s="41" t="s">
        <v>106</v>
      </c>
      <c r="J53" s="41"/>
      <c r="K53" s="41" t="s">
        <v>100</v>
      </c>
      <c r="L53" s="41"/>
      <c r="M53" s="41" t="s">
        <v>139</v>
      </c>
      <c r="N53" s="41"/>
      <c r="O53" s="41" t="s">
        <v>106</v>
      </c>
      <c r="P53" s="41" t="s">
        <v>106</v>
      </c>
      <c r="Q53" s="41" t="s">
        <v>106</v>
      </c>
      <c r="R53" s="41" t="s">
        <v>139</v>
      </c>
      <c r="S53" s="41" t="s">
        <v>139</v>
      </c>
      <c r="T53" s="41" t="s">
        <v>139</v>
      </c>
      <c r="U53" s="41" t="s">
        <v>106</v>
      </c>
      <c r="V53" s="41" t="s">
        <v>147</v>
      </c>
      <c r="W53" s="41" t="s">
        <v>149</v>
      </c>
      <c r="X53" s="41" t="s">
        <v>139</v>
      </c>
      <c r="Y53" s="41" t="s">
        <v>139</v>
      </c>
      <c r="Z53" s="41" t="s">
        <v>139</v>
      </c>
      <c r="AA53" s="41" t="s">
        <v>139</v>
      </c>
      <c r="AB53" s="41"/>
      <c r="AC53" s="41" t="s">
        <v>139</v>
      </c>
      <c r="AD53" s="41" t="s">
        <v>139</v>
      </c>
      <c r="AE53" s="41"/>
      <c r="AF53" s="41"/>
      <c r="AG53" s="41"/>
      <c r="AH53" s="132">
        <f t="shared" ref="AH53:AH55" si="5">COUNTA(E53:AG53)</f>
        <v>22</v>
      </c>
      <c r="AI53" s="748"/>
      <c r="AJ53" s="768"/>
      <c r="AK53" s="743"/>
      <c r="AL53" s="807"/>
    </row>
    <row r="54" spans="1:38" ht="21" customHeight="1" thickBot="1" x14ac:dyDescent="0.3">
      <c r="A54" s="5"/>
      <c r="B54" s="813"/>
      <c r="C54" s="335"/>
      <c r="D54" s="26" t="s">
        <v>404</v>
      </c>
      <c r="E54" s="182" t="s">
        <v>246</v>
      </c>
      <c r="F54" s="183" t="s">
        <v>139</v>
      </c>
      <c r="G54" s="334" t="s">
        <v>139</v>
      </c>
      <c r="H54" s="325" t="s">
        <v>106</v>
      </c>
      <c r="I54" s="334" t="s">
        <v>106</v>
      </c>
      <c r="J54" s="334"/>
      <c r="K54" s="334" t="s">
        <v>100</v>
      </c>
      <c r="L54" s="334"/>
      <c r="M54" s="334" t="s">
        <v>139</v>
      </c>
      <c r="N54" s="334"/>
      <c r="O54" s="334" t="s">
        <v>106</v>
      </c>
      <c r="P54" s="334" t="s">
        <v>106</v>
      </c>
      <c r="Q54" s="334" t="s">
        <v>106</v>
      </c>
      <c r="R54" s="334" t="s">
        <v>139</v>
      </c>
      <c r="S54" s="334" t="s">
        <v>139</v>
      </c>
      <c r="T54" s="334" t="s">
        <v>139</v>
      </c>
      <c r="U54" s="334" t="s">
        <v>106</v>
      </c>
      <c r="V54" s="334" t="s">
        <v>248</v>
      </c>
      <c r="W54" s="334" t="s">
        <v>139</v>
      </c>
      <c r="X54" s="334" t="s">
        <v>139</v>
      </c>
      <c r="Y54" s="334" t="s">
        <v>139</v>
      </c>
      <c r="Z54" s="334" t="s">
        <v>139</v>
      </c>
      <c r="AA54" s="334" t="s">
        <v>139</v>
      </c>
      <c r="AB54" s="334"/>
      <c r="AC54" s="334" t="s">
        <v>139</v>
      </c>
      <c r="AD54" s="334" t="s">
        <v>139</v>
      </c>
      <c r="AE54" s="334"/>
      <c r="AF54" s="334"/>
      <c r="AG54" s="334"/>
      <c r="AH54" s="132">
        <f t="shared" si="5"/>
        <v>22</v>
      </c>
      <c r="AI54" s="749"/>
      <c r="AJ54" s="768"/>
      <c r="AK54" s="743"/>
      <c r="AL54" s="807"/>
    </row>
    <row r="55" spans="1:38" ht="30.75" customHeight="1" thickBot="1" x14ac:dyDescent="0.3">
      <c r="A55" s="5"/>
      <c r="B55" s="813"/>
      <c r="C55" s="750" t="s">
        <v>363</v>
      </c>
      <c r="D55" s="751"/>
      <c r="E55" s="79" t="s">
        <v>139</v>
      </c>
      <c r="F55" s="60" t="s">
        <v>139</v>
      </c>
      <c r="G55" s="83" t="s">
        <v>139</v>
      </c>
      <c r="H55" s="326" t="s">
        <v>106</v>
      </c>
      <c r="I55" s="83" t="s">
        <v>106</v>
      </c>
      <c r="J55" s="83"/>
      <c r="K55" s="83" t="s">
        <v>100</v>
      </c>
      <c r="L55" s="83"/>
      <c r="M55" s="83" t="s">
        <v>139</v>
      </c>
      <c r="N55" s="83"/>
      <c r="O55" s="83" t="s">
        <v>106</v>
      </c>
      <c r="P55" s="83" t="s">
        <v>106</v>
      </c>
      <c r="Q55" s="83" t="s">
        <v>106</v>
      </c>
      <c r="R55" s="83" t="s">
        <v>139</v>
      </c>
      <c r="S55" s="83" t="s">
        <v>139</v>
      </c>
      <c r="T55" s="83" t="s">
        <v>139</v>
      </c>
      <c r="U55" s="83" t="s">
        <v>106</v>
      </c>
      <c r="V55" s="83" t="s">
        <v>147</v>
      </c>
      <c r="W55" s="83" t="s">
        <v>139</v>
      </c>
      <c r="X55" s="83" t="s">
        <v>139</v>
      </c>
      <c r="Y55" s="83" t="s">
        <v>139</v>
      </c>
      <c r="Z55" s="83" t="s">
        <v>139</v>
      </c>
      <c r="AA55" s="83" t="s">
        <v>139</v>
      </c>
      <c r="AB55" s="83"/>
      <c r="AC55" s="83" t="s">
        <v>139</v>
      </c>
      <c r="AD55" s="83" t="s">
        <v>139</v>
      </c>
      <c r="AE55" s="83"/>
      <c r="AF55" s="83"/>
      <c r="AG55" s="83"/>
      <c r="AH55" s="135">
        <f t="shared" si="5"/>
        <v>22</v>
      </c>
      <c r="AI55" s="139">
        <f t="shared" ref="AI55" si="6">SUM(AH55)</f>
        <v>22</v>
      </c>
      <c r="AJ55" s="769"/>
      <c r="AK55" s="744"/>
      <c r="AL55" s="807"/>
    </row>
    <row r="56" spans="1:38" ht="22.5" customHeight="1" thickBot="1" x14ac:dyDescent="0.3">
      <c r="A56" s="5"/>
      <c r="B56" s="811" t="s">
        <v>441</v>
      </c>
      <c r="C56" s="812"/>
      <c r="D56" s="812"/>
      <c r="E56" s="637">
        <f t="shared" ref="E56:AG56" si="7">COUNTA(E51:E55)</f>
        <v>4</v>
      </c>
      <c r="F56" s="638">
        <f t="shared" si="7"/>
        <v>5</v>
      </c>
      <c r="G56" s="638">
        <f t="shared" si="7"/>
        <v>5</v>
      </c>
      <c r="H56" s="638">
        <f t="shared" si="7"/>
        <v>5</v>
      </c>
      <c r="I56" s="638">
        <f t="shared" si="7"/>
        <v>5</v>
      </c>
      <c r="J56" s="638">
        <f t="shared" si="7"/>
        <v>0</v>
      </c>
      <c r="K56" s="638">
        <f t="shared" si="7"/>
        <v>4</v>
      </c>
      <c r="L56" s="638">
        <f t="shared" si="7"/>
        <v>1</v>
      </c>
      <c r="M56" s="638">
        <f t="shared" si="7"/>
        <v>5</v>
      </c>
      <c r="N56" s="638">
        <f t="shared" si="7"/>
        <v>1</v>
      </c>
      <c r="O56" s="638">
        <f t="shared" si="7"/>
        <v>4</v>
      </c>
      <c r="P56" s="638">
        <f t="shared" si="7"/>
        <v>5</v>
      </c>
      <c r="Q56" s="638">
        <f t="shared" si="7"/>
        <v>5</v>
      </c>
      <c r="R56" s="638">
        <f t="shared" si="7"/>
        <v>4</v>
      </c>
      <c r="S56" s="638">
        <f t="shared" si="7"/>
        <v>4</v>
      </c>
      <c r="T56" s="638">
        <f t="shared" si="7"/>
        <v>4</v>
      </c>
      <c r="U56" s="638">
        <f t="shared" si="7"/>
        <v>5</v>
      </c>
      <c r="V56" s="638">
        <f t="shared" si="7"/>
        <v>5</v>
      </c>
      <c r="W56" s="638">
        <f t="shared" si="7"/>
        <v>5</v>
      </c>
      <c r="X56" s="638">
        <f t="shared" si="7"/>
        <v>5</v>
      </c>
      <c r="Y56" s="638">
        <f t="shared" si="7"/>
        <v>5</v>
      </c>
      <c r="Z56" s="638">
        <f t="shared" si="7"/>
        <v>5</v>
      </c>
      <c r="AA56" s="638">
        <f t="shared" si="7"/>
        <v>5</v>
      </c>
      <c r="AB56" s="638">
        <f t="shared" si="7"/>
        <v>1</v>
      </c>
      <c r="AC56" s="638">
        <f t="shared" si="7"/>
        <v>5</v>
      </c>
      <c r="AD56" s="638">
        <f t="shared" si="7"/>
        <v>4</v>
      </c>
      <c r="AE56" s="638">
        <f t="shared" si="7"/>
        <v>0</v>
      </c>
      <c r="AF56" s="638">
        <f t="shared" si="7"/>
        <v>0</v>
      </c>
      <c r="AG56" s="639">
        <f t="shared" si="7"/>
        <v>0</v>
      </c>
      <c r="AH56" s="734">
        <f>SUM(E56:AG56)</f>
        <v>106</v>
      </c>
      <c r="AI56" s="735"/>
      <c r="AJ56" s="735"/>
      <c r="AK56" s="736"/>
      <c r="AL56" s="807"/>
    </row>
    <row r="57" spans="1:38" ht="33" customHeight="1" thickBot="1" x14ac:dyDescent="0.3">
      <c r="B57" s="737" t="s">
        <v>500</v>
      </c>
      <c r="C57" s="738"/>
      <c r="D57" s="738"/>
      <c r="E57" s="738"/>
      <c r="F57" s="738"/>
      <c r="G57" s="738"/>
      <c r="H57" s="738"/>
      <c r="I57" s="738"/>
      <c r="J57" s="738"/>
      <c r="K57" s="738"/>
      <c r="L57" s="738"/>
      <c r="M57" s="738"/>
      <c r="N57" s="738"/>
      <c r="O57" s="738"/>
      <c r="P57" s="738"/>
      <c r="Q57" s="738"/>
      <c r="R57" s="738"/>
      <c r="S57" s="738"/>
      <c r="T57" s="738"/>
      <c r="U57" s="738"/>
      <c r="V57" s="738"/>
      <c r="W57" s="738"/>
      <c r="X57" s="738"/>
      <c r="Y57" s="738"/>
      <c r="Z57" s="738"/>
      <c r="AA57" s="738"/>
      <c r="AB57" s="738"/>
      <c r="AC57" s="738"/>
      <c r="AD57" s="738"/>
      <c r="AE57" s="738"/>
      <c r="AF57" s="738"/>
      <c r="AG57" s="841"/>
      <c r="AH57" s="122" t="s">
        <v>103</v>
      </c>
      <c r="AI57" s="126" t="s">
        <v>105</v>
      </c>
      <c r="AJ57" s="95" t="s">
        <v>105</v>
      </c>
      <c r="AK57" s="143" t="s">
        <v>122</v>
      </c>
      <c r="AL57" s="807"/>
    </row>
    <row r="58" spans="1:38" ht="19.5" customHeight="1" x14ac:dyDescent="0.25">
      <c r="B58" s="813" t="s">
        <v>347</v>
      </c>
      <c r="C58" s="746" t="s">
        <v>364</v>
      </c>
      <c r="D58" s="18" t="s">
        <v>405</v>
      </c>
      <c r="E58" s="86" t="s">
        <v>139</v>
      </c>
      <c r="F58" s="87"/>
      <c r="G58" s="87" t="s">
        <v>139</v>
      </c>
      <c r="H58" s="87" t="s">
        <v>106</v>
      </c>
      <c r="I58" s="87" t="s">
        <v>106</v>
      </c>
      <c r="J58" s="87" t="s">
        <v>106</v>
      </c>
      <c r="K58" s="87" t="s">
        <v>100</v>
      </c>
      <c r="L58" s="87"/>
      <c r="M58" s="87" t="s">
        <v>145</v>
      </c>
      <c r="N58" s="87"/>
      <c r="O58" s="87" t="s">
        <v>106</v>
      </c>
      <c r="P58" s="87" t="s">
        <v>106</v>
      </c>
      <c r="Q58" s="87" t="s">
        <v>106</v>
      </c>
      <c r="R58" s="87" t="s">
        <v>139</v>
      </c>
      <c r="S58" s="87" t="s">
        <v>139</v>
      </c>
      <c r="T58" s="87" t="s">
        <v>139</v>
      </c>
      <c r="U58" s="87" t="s">
        <v>106</v>
      </c>
      <c r="V58" s="87"/>
      <c r="W58" s="87" t="s">
        <v>149</v>
      </c>
      <c r="X58" s="87" t="s">
        <v>139</v>
      </c>
      <c r="Y58" s="87" t="s">
        <v>139</v>
      </c>
      <c r="Z58" s="87" t="s">
        <v>139</v>
      </c>
      <c r="AA58" s="87" t="s">
        <v>139</v>
      </c>
      <c r="AB58" s="87" t="s">
        <v>139</v>
      </c>
      <c r="AC58" s="87" t="s">
        <v>139</v>
      </c>
      <c r="AD58" s="87" t="s">
        <v>139</v>
      </c>
      <c r="AE58" s="87"/>
      <c r="AF58" s="87"/>
      <c r="AG58" s="87"/>
      <c r="AH58" s="131">
        <f t="shared" ref="AH58:AH69" si="8">COUNTA(E58:AG58)</f>
        <v>22</v>
      </c>
      <c r="AI58" s="747">
        <f>SUM(AH58:AH60)</f>
        <v>24</v>
      </c>
      <c r="AJ58" s="767">
        <f>SUM(AI58:AI69)</f>
        <v>67</v>
      </c>
      <c r="AK58" s="742">
        <f>SUM(AJ58)</f>
        <v>67</v>
      </c>
      <c r="AL58" s="807"/>
    </row>
    <row r="59" spans="1:38" ht="19.5" customHeight="1" x14ac:dyDescent="0.25">
      <c r="B59" s="813"/>
      <c r="C59" s="798"/>
      <c r="D59" s="13" t="s">
        <v>406</v>
      </c>
      <c r="E59" s="88"/>
      <c r="F59" s="41" t="s">
        <v>224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 t="s">
        <v>147</v>
      </c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132">
        <f t="shared" si="8"/>
        <v>2</v>
      </c>
      <c r="AI59" s="748"/>
      <c r="AJ59" s="768"/>
      <c r="AK59" s="743"/>
      <c r="AL59" s="807"/>
    </row>
    <row r="60" spans="1:38" ht="18" customHeight="1" thickBot="1" x14ac:dyDescent="0.3">
      <c r="B60" s="813"/>
      <c r="C60" s="799"/>
      <c r="D60" s="26" t="s">
        <v>407</v>
      </c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134">
        <f t="shared" si="8"/>
        <v>0</v>
      </c>
      <c r="AI60" s="749"/>
      <c r="AJ60" s="768"/>
      <c r="AK60" s="743"/>
      <c r="AL60" s="807"/>
    </row>
    <row r="61" spans="1:38" ht="37.5" customHeight="1" thickBot="1" x14ac:dyDescent="0.3">
      <c r="B61" s="813"/>
      <c r="C61" s="329" t="s">
        <v>426</v>
      </c>
      <c r="D61" s="324" t="s">
        <v>442</v>
      </c>
      <c r="E61" s="220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221">
        <f>COUNTA(E61:AG61)</f>
        <v>0</v>
      </c>
      <c r="AI61" s="327">
        <f>SUM(AH61:AH61)</f>
        <v>0</v>
      </c>
      <c r="AJ61" s="768"/>
      <c r="AK61" s="743"/>
      <c r="AL61" s="807"/>
    </row>
    <row r="62" spans="1:38" ht="24" customHeight="1" x14ac:dyDescent="0.25">
      <c r="B62" s="813"/>
      <c r="C62" s="746" t="s">
        <v>366</v>
      </c>
      <c r="D62" s="18" t="s">
        <v>443</v>
      </c>
      <c r="E62" s="86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131">
        <f t="shared" si="8"/>
        <v>0</v>
      </c>
      <c r="AI62" s="747">
        <f>SUM(AH62:AH67)</f>
        <v>21</v>
      </c>
      <c r="AJ62" s="768"/>
      <c r="AK62" s="743"/>
      <c r="AL62" s="807"/>
    </row>
    <row r="63" spans="1:38" ht="27.75" customHeight="1" x14ac:dyDescent="0.25">
      <c r="B63" s="813"/>
      <c r="C63" s="746"/>
      <c r="D63" s="18" t="s">
        <v>411</v>
      </c>
      <c r="E63" s="88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132">
        <f>COUNTA(E63:AG63)</f>
        <v>0</v>
      </c>
      <c r="AI63" s="748"/>
      <c r="AJ63" s="768"/>
      <c r="AK63" s="743"/>
      <c r="AL63" s="807"/>
    </row>
    <row r="64" spans="1:38" ht="36.75" customHeight="1" x14ac:dyDescent="0.25">
      <c r="B64" s="813"/>
      <c r="C64" s="746"/>
      <c r="D64" s="18" t="s">
        <v>412</v>
      </c>
      <c r="E64" s="88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132">
        <f>COUNTA(E64:AG64)</f>
        <v>0</v>
      </c>
      <c r="AI64" s="748"/>
      <c r="AJ64" s="768"/>
      <c r="AK64" s="743"/>
      <c r="AL64" s="807"/>
    </row>
    <row r="65" spans="1:38" ht="30.75" customHeight="1" x14ac:dyDescent="0.25">
      <c r="B65" s="813"/>
      <c r="C65" s="746"/>
      <c r="D65" s="13" t="s">
        <v>429</v>
      </c>
      <c r="E65" s="88" t="s">
        <v>139</v>
      </c>
      <c r="F65" s="41" t="s">
        <v>139</v>
      </c>
      <c r="G65" s="41" t="s">
        <v>139</v>
      </c>
      <c r="H65" s="41" t="s">
        <v>106</v>
      </c>
      <c r="I65" s="41" t="s">
        <v>106</v>
      </c>
      <c r="J65" s="41"/>
      <c r="K65" s="41" t="s">
        <v>100</v>
      </c>
      <c r="L65" s="41"/>
      <c r="M65" s="41" t="s">
        <v>139</v>
      </c>
      <c r="N65" s="41"/>
      <c r="O65" s="41" t="s">
        <v>106</v>
      </c>
      <c r="P65" s="41" t="s">
        <v>106</v>
      </c>
      <c r="Q65" s="41" t="s">
        <v>106</v>
      </c>
      <c r="R65" s="41" t="s">
        <v>139</v>
      </c>
      <c r="S65" s="41" t="s">
        <v>139</v>
      </c>
      <c r="T65" s="41" t="s">
        <v>139</v>
      </c>
      <c r="U65" s="41" t="s">
        <v>106</v>
      </c>
      <c r="V65" s="41" t="s">
        <v>248</v>
      </c>
      <c r="W65" s="41"/>
      <c r="X65" s="41" t="s">
        <v>139</v>
      </c>
      <c r="Y65" s="41" t="s">
        <v>139</v>
      </c>
      <c r="Z65" s="41" t="s">
        <v>139</v>
      </c>
      <c r="AA65" s="41" t="s">
        <v>139</v>
      </c>
      <c r="AB65" s="41"/>
      <c r="AC65" s="41" t="s">
        <v>139</v>
      </c>
      <c r="AD65" s="41" t="s">
        <v>139</v>
      </c>
      <c r="AE65" s="41"/>
      <c r="AF65" s="41"/>
      <c r="AG65" s="41"/>
      <c r="AH65" s="132">
        <f t="shared" si="8"/>
        <v>21</v>
      </c>
      <c r="AI65" s="748"/>
      <c r="AJ65" s="768"/>
      <c r="AK65" s="743"/>
      <c r="AL65" s="807"/>
    </row>
    <row r="66" spans="1:38" ht="21" customHeight="1" x14ac:dyDescent="0.25">
      <c r="B66" s="813"/>
      <c r="C66" s="746"/>
      <c r="D66" s="13" t="s">
        <v>414</v>
      </c>
      <c r="E66" s="88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132">
        <f t="shared" si="8"/>
        <v>0</v>
      </c>
      <c r="AI66" s="748"/>
      <c r="AJ66" s="768"/>
      <c r="AK66" s="743"/>
      <c r="AL66" s="807"/>
    </row>
    <row r="67" spans="1:38" ht="39" customHeight="1" thickBot="1" x14ac:dyDescent="0.3">
      <c r="B67" s="813"/>
      <c r="C67" s="800"/>
      <c r="D67" s="99" t="s">
        <v>415</v>
      </c>
      <c r="E67" s="89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134">
        <f t="shared" si="8"/>
        <v>0</v>
      </c>
      <c r="AI67" s="749"/>
      <c r="AJ67" s="768"/>
      <c r="AK67" s="743"/>
      <c r="AL67" s="807"/>
    </row>
    <row r="68" spans="1:38" ht="29.25" customHeight="1" x14ac:dyDescent="0.25">
      <c r="B68" s="813"/>
      <c r="C68" s="801" t="s">
        <v>367</v>
      </c>
      <c r="D68" s="12" t="s">
        <v>444</v>
      </c>
      <c r="E68" s="91"/>
      <c r="F68" s="92"/>
      <c r="G68" s="92"/>
      <c r="H68" s="92"/>
      <c r="I68" s="92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131">
        <f t="shared" si="8"/>
        <v>0</v>
      </c>
      <c r="AI68" s="747">
        <f>SUM(AH68:AH69)</f>
        <v>22</v>
      </c>
      <c r="AJ68" s="768"/>
      <c r="AK68" s="743"/>
      <c r="AL68" s="807"/>
    </row>
    <row r="69" spans="1:38" ht="30.75" customHeight="1" thickBot="1" x14ac:dyDescent="0.3">
      <c r="B69" s="814"/>
      <c r="C69" s="800"/>
      <c r="D69" s="26" t="s">
        <v>417</v>
      </c>
      <c r="E69" s="93" t="s">
        <v>139</v>
      </c>
      <c r="F69" s="94" t="s">
        <v>139</v>
      </c>
      <c r="G69" s="94" t="s">
        <v>139</v>
      </c>
      <c r="H69" s="94" t="s">
        <v>106</v>
      </c>
      <c r="I69" s="94" t="s">
        <v>106</v>
      </c>
      <c r="J69" s="90" t="s">
        <v>106</v>
      </c>
      <c r="K69" s="90" t="s">
        <v>100</v>
      </c>
      <c r="L69" s="90"/>
      <c r="M69" s="90" t="s">
        <v>139</v>
      </c>
      <c r="N69" s="90"/>
      <c r="O69" s="90" t="s">
        <v>106</v>
      </c>
      <c r="P69" s="90" t="s">
        <v>106</v>
      </c>
      <c r="Q69" s="90" t="s">
        <v>106</v>
      </c>
      <c r="R69" s="90" t="s">
        <v>139</v>
      </c>
      <c r="S69" s="90" t="s">
        <v>139</v>
      </c>
      <c r="T69" s="90" t="s">
        <v>139</v>
      </c>
      <c r="U69" s="90" t="s">
        <v>106</v>
      </c>
      <c r="V69" s="90" t="s">
        <v>147</v>
      </c>
      <c r="W69" s="90" t="s">
        <v>149</v>
      </c>
      <c r="X69" s="90" t="s">
        <v>139</v>
      </c>
      <c r="Y69" s="90" t="s">
        <v>139</v>
      </c>
      <c r="Z69" s="90" t="s">
        <v>139</v>
      </c>
      <c r="AA69" s="90" t="s">
        <v>139</v>
      </c>
      <c r="AB69" s="90"/>
      <c r="AC69" s="90" t="s">
        <v>139</v>
      </c>
      <c r="AD69" s="90"/>
      <c r="AE69" s="90"/>
      <c r="AF69" s="90"/>
      <c r="AG69" s="90"/>
      <c r="AH69" s="134">
        <f t="shared" si="8"/>
        <v>22</v>
      </c>
      <c r="AI69" s="749"/>
      <c r="AJ69" s="769"/>
      <c r="AK69" s="744"/>
      <c r="AL69" s="808"/>
    </row>
    <row r="70" spans="1:38" ht="23.25" customHeight="1" thickBot="1" x14ac:dyDescent="0.3">
      <c r="A70" s="5"/>
      <c r="B70" s="732" t="s">
        <v>134</v>
      </c>
      <c r="C70" s="733"/>
      <c r="D70" s="733"/>
      <c r="E70" s="167">
        <f t="shared" ref="E70:AG70" si="9">COUNTA(E58:E69)</f>
        <v>3</v>
      </c>
      <c r="F70" s="168">
        <f t="shared" si="9"/>
        <v>3</v>
      </c>
      <c r="G70" s="168">
        <f t="shared" si="9"/>
        <v>3</v>
      </c>
      <c r="H70" s="168">
        <f t="shared" si="9"/>
        <v>3</v>
      </c>
      <c r="I70" s="168">
        <f t="shared" si="9"/>
        <v>3</v>
      </c>
      <c r="J70" s="168">
        <f t="shared" si="9"/>
        <v>2</v>
      </c>
      <c r="K70" s="168">
        <f t="shared" si="9"/>
        <v>3</v>
      </c>
      <c r="L70" s="168">
        <f t="shared" si="9"/>
        <v>0</v>
      </c>
      <c r="M70" s="168">
        <f t="shared" si="9"/>
        <v>3</v>
      </c>
      <c r="N70" s="168">
        <f t="shared" si="9"/>
        <v>0</v>
      </c>
      <c r="O70" s="168">
        <f t="shared" si="9"/>
        <v>3</v>
      </c>
      <c r="P70" s="168">
        <f t="shared" si="9"/>
        <v>3</v>
      </c>
      <c r="Q70" s="168">
        <f t="shared" si="9"/>
        <v>3</v>
      </c>
      <c r="R70" s="168">
        <f t="shared" si="9"/>
        <v>3</v>
      </c>
      <c r="S70" s="168">
        <f t="shared" si="9"/>
        <v>3</v>
      </c>
      <c r="T70" s="168">
        <f t="shared" si="9"/>
        <v>3</v>
      </c>
      <c r="U70" s="168">
        <f t="shared" si="9"/>
        <v>3</v>
      </c>
      <c r="V70" s="168">
        <f t="shared" si="9"/>
        <v>3</v>
      </c>
      <c r="W70" s="168">
        <f t="shared" si="9"/>
        <v>2</v>
      </c>
      <c r="X70" s="168">
        <f t="shared" si="9"/>
        <v>3</v>
      </c>
      <c r="Y70" s="168">
        <f t="shared" si="9"/>
        <v>3</v>
      </c>
      <c r="Z70" s="168">
        <f t="shared" si="9"/>
        <v>3</v>
      </c>
      <c r="AA70" s="168">
        <f t="shared" si="9"/>
        <v>3</v>
      </c>
      <c r="AB70" s="168">
        <f t="shared" si="9"/>
        <v>1</v>
      </c>
      <c r="AC70" s="168">
        <f t="shared" si="9"/>
        <v>3</v>
      </c>
      <c r="AD70" s="168">
        <f t="shared" si="9"/>
        <v>2</v>
      </c>
      <c r="AE70" s="168">
        <f t="shared" si="9"/>
        <v>0</v>
      </c>
      <c r="AF70" s="168">
        <f t="shared" si="9"/>
        <v>0</v>
      </c>
      <c r="AG70" s="169">
        <f t="shared" si="9"/>
        <v>0</v>
      </c>
      <c r="AH70" s="734">
        <f>SUM(E70:AG70)</f>
        <v>67</v>
      </c>
      <c r="AI70" s="735"/>
      <c r="AJ70" s="735"/>
      <c r="AK70" s="736"/>
    </row>
    <row r="72" spans="1:38" x14ac:dyDescent="0.25">
      <c r="C72"/>
      <c r="D72"/>
    </row>
    <row r="73" spans="1:38" x14ac:dyDescent="0.25">
      <c r="C73"/>
      <c r="D73"/>
    </row>
    <row r="74" spans="1:38" x14ac:dyDescent="0.25">
      <c r="C74"/>
      <c r="D74"/>
    </row>
    <row r="75" spans="1:38" x14ac:dyDescent="0.25"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8" x14ac:dyDescent="0.25"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8" x14ac:dyDescent="0.25"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8" x14ac:dyDescent="0.25"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8" x14ac:dyDescent="0.25"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8" x14ac:dyDescent="0.25"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3:33" x14ac:dyDescent="0.25"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3:33" x14ac:dyDescent="0.25"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3:33" x14ac:dyDescent="0.25"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3:33" x14ac:dyDescent="0.25"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3:33" x14ac:dyDescent="0.25"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3:33" x14ac:dyDescent="0.25"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3:33" x14ac:dyDescent="0.25"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3:33" x14ac:dyDescent="0.25"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3:33" x14ac:dyDescent="0.25"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3:33" x14ac:dyDescent="0.25"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3:33" x14ac:dyDescent="0.25"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3:33" x14ac:dyDescent="0.25"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3:33" x14ac:dyDescent="0.25"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3:33" x14ac:dyDescent="0.25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8" spans="3:33" x14ac:dyDescent="0.25"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3:33" x14ac:dyDescent="0.25"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3:33" x14ac:dyDescent="0.25"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3:33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</sheetData>
  <mergeCells count="87">
    <mergeCell ref="C6:D6"/>
    <mergeCell ref="B70:D70"/>
    <mergeCell ref="AH70:AK70"/>
    <mergeCell ref="B38:D38"/>
    <mergeCell ref="AH38:AK38"/>
    <mergeCell ref="B49:D49"/>
    <mergeCell ref="AH49:AK49"/>
    <mergeCell ref="B56:D56"/>
    <mergeCell ref="AH56:AK56"/>
    <mergeCell ref="B57:AG57"/>
    <mergeCell ref="B58:B69"/>
    <mergeCell ref="C58:C60"/>
    <mergeCell ref="AI58:AI60"/>
    <mergeCell ref="AJ58:AJ69"/>
    <mergeCell ref="AK58:AK69"/>
    <mergeCell ref="C62:C67"/>
    <mergeCell ref="AI62:AI67"/>
    <mergeCell ref="C68:C69"/>
    <mergeCell ref="AI68:AI69"/>
    <mergeCell ref="B50:AG50"/>
    <mergeCell ref="B51:B55"/>
    <mergeCell ref="AJ51:AJ55"/>
    <mergeCell ref="AI52:AI54"/>
    <mergeCell ref="AK51:AK55"/>
    <mergeCell ref="C52:C53"/>
    <mergeCell ref="C55:D55"/>
    <mergeCell ref="B40:B43"/>
    <mergeCell ref="AJ40:AJ43"/>
    <mergeCell ref="AK40:AK48"/>
    <mergeCell ref="C41:C43"/>
    <mergeCell ref="AI41:AI43"/>
    <mergeCell ref="B44:B46"/>
    <mergeCell ref="C44:C46"/>
    <mergeCell ref="AI44:AI46"/>
    <mergeCell ref="AJ44:AJ46"/>
    <mergeCell ref="AJ47:AJ48"/>
    <mergeCell ref="B47:B48"/>
    <mergeCell ref="C47:C48"/>
    <mergeCell ref="AI30:AI31"/>
    <mergeCell ref="B34:B35"/>
    <mergeCell ref="AJ34:AJ35"/>
    <mergeCell ref="B36:B37"/>
    <mergeCell ref="C36:D36"/>
    <mergeCell ref="AI36:AI37"/>
    <mergeCell ref="AJ36:AJ37"/>
    <mergeCell ref="C37:D37"/>
    <mergeCell ref="B27:B31"/>
    <mergeCell ref="C32:D32"/>
    <mergeCell ref="C33:D33"/>
    <mergeCell ref="B32:B33"/>
    <mergeCell ref="B1:AK1"/>
    <mergeCell ref="B2:AK2"/>
    <mergeCell ref="AI3:AI4"/>
    <mergeCell ref="AJ3:AJ4"/>
    <mergeCell ref="AK3:AK4"/>
    <mergeCell ref="B5:B6"/>
    <mergeCell ref="AI5:AI6"/>
    <mergeCell ref="B7:B26"/>
    <mergeCell ref="AI7:AI8"/>
    <mergeCell ref="C10:C12"/>
    <mergeCell ref="AI10:AI12"/>
    <mergeCell ref="C13:C14"/>
    <mergeCell ref="AI13:AI14"/>
    <mergeCell ref="C15:C20"/>
    <mergeCell ref="AI15:AI20"/>
    <mergeCell ref="C21:C23"/>
    <mergeCell ref="AI21:AI23"/>
    <mergeCell ref="C24:C26"/>
    <mergeCell ref="AI24:AI26"/>
    <mergeCell ref="C7:C8"/>
    <mergeCell ref="C5:D5"/>
    <mergeCell ref="AL3:AL4"/>
    <mergeCell ref="AL5:AL69"/>
    <mergeCell ref="AI32:AI33"/>
    <mergeCell ref="AJ32:AJ33"/>
    <mergeCell ref="C34:D34"/>
    <mergeCell ref="C35:D35"/>
    <mergeCell ref="AI34:AI35"/>
    <mergeCell ref="AJ5:AJ6"/>
    <mergeCell ref="AK5:AK37"/>
    <mergeCell ref="AJ7:AJ26"/>
    <mergeCell ref="C27:C29"/>
    <mergeCell ref="AI27:AI29"/>
    <mergeCell ref="AI47:AI48"/>
    <mergeCell ref="B39:AG39"/>
    <mergeCell ref="AJ27:AJ31"/>
    <mergeCell ref="C30:C31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  <ignoredErrors>
    <ignoredError sqref="E38 F38:AG38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1"/>
  <sheetViews>
    <sheetView topLeftCell="B1" zoomScale="71" zoomScaleNormal="71" workbookViewId="0">
      <pane ySplit="1305" topLeftCell="A37" activePane="bottomLeft"/>
      <selection activeCell="B2" sqref="B2:AM2"/>
      <selection pane="bottomLeft" activeCell="Z48" sqref="Z48"/>
    </sheetView>
  </sheetViews>
  <sheetFormatPr defaultRowHeight="15" x14ac:dyDescent="0.25"/>
  <cols>
    <col min="1" max="1" width="7.42578125" customWidth="1"/>
    <col min="2" max="2" width="10.5703125" customWidth="1"/>
    <col min="3" max="3" width="18.5703125" style="2" customWidth="1"/>
    <col min="4" max="4" width="23.7109375" style="3" customWidth="1"/>
    <col min="5" max="34" width="4.7109375" style="44" customWidth="1"/>
    <col min="35" max="35" width="5.7109375" style="44" customWidth="1"/>
    <col min="36" max="36" width="12.5703125" customWidth="1"/>
    <col min="37" max="37" width="12.140625" customWidth="1"/>
    <col min="38" max="38" width="15.42578125" customWidth="1"/>
    <col min="39" max="39" width="12.5703125" customWidth="1"/>
  </cols>
  <sheetData>
    <row r="1" spans="2:40" ht="14.25" customHeight="1" thickBot="1" x14ac:dyDescent="0.3">
      <c r="B1" s="785" t="s">
        <v>131</v>
      </c>
      <c r="C1" s="786"/>
      <c r="D1" s="786"/>
      <c r="E1" s="786"/>
      <c r="F1" s="786"/>
      <c r="G1" s="786"/>
      <c r="H1" s="786"/>
      <c r="I1" s="786"/>
      <c r="J1" s="786"/>
      <c r="K1" s="786"/>
      <c r="L1" s="786"/>
      <c r="M1" s="786"/>
      <c r="N1" s="786"/>
      <c r="O1" s="786"/>
      <c r="P1" s="786"/>
      <c r="Q1" s="786"/>
      <c r="R1" s="786"/>
      <c r="S1" s="786"/>
      <c r="T1" s="786"/>
      <c r="U1" s="786"/>
      <c r="V1" s="786"/>
      <c r="W1" s="786"/>
      <c r="X1" s="786"/>
      <c r="Y1" s="786"/>
      <c r="Z1" s="786"/>
      <c r="AA1" s="786"/>
      <c r="AB1" s="786"/>
      <c r="AC1" s="786"/>
      <c r="AD1" s="786"/>
      <c r="AE1" s="786"/>
      <c r="AF1" s="786"/>
      <c r="AG1" s="786"/>
      <c r="AH1" s="786"/>
      <c r="AI1" s="786"/>
      <c r="AJ1" s="786"/>
      <c r="AK1" s="786"/>
      <c r="AL1" s="786"/>
      <c r="AM1" s="787"/>
    </row>
    <row r="2" spans="2:40" ht="18" customHeight="1" thickBot="1" x14ac:dyDescent="0.3">
      <c r="B2" s="788" t="s">
        <v>431</v>
      </c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  <c r="Q2" s="739"/>
      <c r="R2" s="739"/>
      <c r="S2" s="739"/>
      <c r="T2" s="739"/>
      <c r="U2" s="739"/>
      <c r="V2" s="739"/>
      <c r="W2" s="739"/>
      <c r="X2" s="739"/>
      <c r="Y2" s="739"/>
      <c r="Z2" s="739"/>
      <c r="AA2" s="739"/>
      <c r="AB2" s="739"/>
      <c r="AC2" s="739"/>
      <c r="AD2" s="739"/>
      <c r="AE2" s="739"/>
      <c r="AF2" s="739"/>
      <c r="AG2" s="739"/>
      <c r="AH2" s="739"/>
      <c r="AI2" s="739"/>
      <c r="AJ2" s="739"/>
      <c r="AK2" s="739"/>
      <c r="AL2" s="739"/>
      <c r="AM2" s="740"/>
    </row>
    <row r="3" spans="2:40" s="4" customFormat="1" ht="32.25" customHeight="1" thickBot="1" x14ac:dyDescent="0.3">
      <c r="B3" s="193" t="s">
        <v>1</v>
      </c>
      <c r="C3" s="193" t="s">
        <v>2</v>
      </c>
      <c r="D3" s="193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3" t="s">
        <v>7</v>
      </c>
      <c r="AD3" s="173" t="s">
        <v>7</v>
      </c>
      <c r="AE3" s="173" t="s">
        <v>7</v>
      </c>
      <c r="AF3" s="173" t="s">
        <v>7</v>
      </c>
      <c r="AG3" s="194" t="s">
        <v>153</v>
      </c>
      <c r="AH3" s="194" t="s">
        <v>152</v>
      </c>
      <c r="AI3" s="174" t="s">
        <v>7</v>
      </c>
      <c r="AJ3" s="122" t="s">
        <v>103</v>
      </c>
      <c r="AK3" s="789" t="s">
        <v>120</v>
      </c>
      <c r="AL3" s="791" t="s">
        <v>121</v>
      </c>
      <c r="AM3" s="759" t="s">
        <v>122</v>
      </c>
      <c r="AN3" s="805" t="s">
        <v>170</v>
      </c>
    </row>
    <row r="4" spans="2:40" ht="15.75" customHeight="1" thickBot="1" x14ac:dyDescent="0.3">
      <c r="B4" s="14"/>
      <c r="C4" s="15"/>
      <c r="D4" s="15"/>
      <c r="E4" s="175">
        <v>28</v>
      </c>
      <c r="F4" s="176">
        <v>28</v>
      </c>
      <c r="G4" s="176">
        <v>32</v>
      </c>
      <c r="H4" s="176">
        <v>32</v>
      </c>
      <c r="I4" s="176">
        <v>36</v>
      </c>
      <c r="J4" s="176">
        <v>43</v>
      </c>
      <c r="K4" s="176">
        <v>59</v>
      </c>
      <c r="L4" s="176">
        <v>64</v>
      </c>
      <c r="M4" s="176">
        <v>64</v>
      </c>
      <c r="N4" s="176">
        <v>69</v>
      </c>
      <c r="O4" s="176">
        <v>75</v>
      </c>
      <c r="P4" s="176">
        <v>87</v>
      </c>
      <c r="Q4" s="176">
        <v>87</v>
      </c>
      <c r="R4" s="176">
        <v>91</v>
      </c>
      <c r="S4" s="176">
        <v>107</v>
      </c>
      <c r="T4" s="176">
        <v>113</v>
      </c>
      <c r="U4" s="176">
        <v>117</v>
      </c>
      <c r="V4" s="176">
        <v>118</v>
      </c>
      <c r="W4" s="176">
        <v>129</v>
      </c>
      <c r="X4" s="176">
        <v>140</v>
      </c>
      <c r="Y4" s="176">
        <v>153</v>
      </c>
      <c r="Z4" s="176">
        <v>165</v>
      </c>
      <c r="AA4" s="176">
        <v>165</v>
      </c>
      <c r="AB4" s="176">
        <v>177</v>
      </c>
      <c r="AC4" s="176">
        <v>182</v>
      </c>
      <c r="AD4" s="176">
        <v>188</v>
      </c>
      <c r="AE4" s="176">
        <v>188</v>
      </c>
      <c r="AF4" s="176">
        <v>193</v>
      </c>
      <c r="AG4" s="195">
        <v>198</v>
      </c>
      <c r="AH4" s="195">
        <v>217</v>
      </c>
      <c r="AI4" s="177">
        <v>224</v>
      </c>
      <c r="AJ4" s="123">
        <f>COUNTA(E4:AI4)</f>
        <v>31</v>
      </c>
      <c r="AK4" s="790"/>
      <c r="AL4" s="792"/>
      <c r="AM4" s="761"/>
      <c r="AN4" s="806"/>
    </row>
    <row r="5" spans="2:40" s="1" customFormat="1" ht="36" customHeight="1" x14ac:dyDescent="0.25">
      <c r="B5" s="809" t="s">
        <v>330</v>
      </c>
      <c r="C5" s="838" t="s">
        <v>418</v>
      </c>
      <c r="D5" s="839"/>
      <c r="E5" s="48"/>
      <c r="F5" s="49"/>
      <c r="G5" s="49"/>
      <c r="H5" s="49"/>
      <c r="I5" s="49"/>
      <c r="J5" s="50" t="s">
        <v>100</v>
      </c>
      <c r="K5" s="50" t="s">
        <v>106</v>
      </c>
      <c r="L5" s="50"/>
      <c r="M5" s="50" t="s">
        <v>100</v>
      </c>
      <c r="N5" s="50"/>
      <c r="O5" s="50"/>
      <c r="P5" s="50"/>
      <c r="Q5" s="50"/>
      <c r="R5" s="50"/>
      <c r="S5" s="50"/>
      <c r="T5" s="50"/>
      <c r="U5" s="50" t="s">
        <v>106</v>
      </c>
      <c r="V5" s="50"/>
      <c r="W5" s="50" t="s">
        <v>100</v>
      </c>
      <c r="X5" s="50" t="s">
        <v>145</v>
      </c>
      <c r="Y5" s="50"/>
      <c r="Z5" s="50"/>
      <c r="AA5" s="50"/>
      <c r="AB5" s="50" t="s">
        <v>100</v>
      </c>
      <c r="AC5" s="50" t="s">
        <v>471</v>
      </c>
      <c r="AD5" s="50" t="s">
        <v>471</v>
      </c>
      <c r="AE5" s="50" t="s">
        <v>100</v>
      </c>
      <c r="AF5" s="50"/>
      <c r="AG5" s="62"/>
      <c r="AH5" s="62" t="s">
        <v>106</v>
      </c>
      <c r="AI5" s="62" t="s">
        <v>106</v>
      </c>
      <c r="AJ5" s="124">
        <f>COUNTA(E5:AI5)</f>
        <v>12</v>
      </c>
      <c r="AK5" s="747">
        <f>SUM(AJ5:AJ6)</f>
        <v>31</v>
      </c>
      <c r="AL5" s="767">
        <f>SUM(AK5)</f>
        <v>31</v>
      </c>
      <c r="AM5" s="742">
        <f>SUM(AL5:AL37)</f>
        <v>148</v>
      </c>
      <c r="AN5" s="807">
        <f>SUM(AM5,AM40,AM51,AM58)</f>
        <v>207</v>
      </c>
    </row>
    <row r="6" spans="2:40" s="1" customFormat="1" ht="36" customHeight="1" thickBot="1" x14ac:dyDescent="0.3">
      <c r="B6" s="810"/>
      <c r="C6" s="827" t="s">
        <v>332</v>
      </c>
      <c r="D6" s="828"/>
      <c r="E6" s="178" t="s">
        <v>150</v>
      </c>
      <c r="F6" s="179" t="s">
        <v>151</v>
      </c>
      <c r="G6" s="179" t="s">
        <v>139</v>
      </c>
      <c r="H6" s="179" t="s">
        <v>100</v>
      </c>
      <c r="I6" s="179">
        <v>2</v>
      </c>
      <c r="J6" s="180"/>
      <c r="K6" s="180"/>
      <c r="L6" s="180" t="s">
        <v>106</v>
      </c>
      <c r="M6" s="180"/>
      <c r="N6" s="180" t="s">
        <v>106</v>
      </c>
      <c r="O6" s="180" t="s">
        <v>106</v>
      </c>
      <c r="P6" s="180" t="s">
        <v>106</v>
      </c>
      <c r="Q6" s="180" t="s">
        <v>100</v>
      </c>
      <c r="R6" s="180" t="s">
        <v>106</v>
      </c>
      <c r="S6" s="180" t="s">
        <v>106</v>
      </c>
      <c r="T6" s="180" t="s">
        <v>106</v>
      </c>
      <c r="U6" s="180"/>
      <c r="V6" s="180" t="s">
        <v>106</v>
      </c>
      <c r="W6" s="180"/>
      <c r="X6" s="180"/>
      <c r="Y6" s="180" t="s">
        <v>100</v>
      </c>
      <c r="Z6" s="180" t="s">
        <v>139</v>
      </c>
      <c r="AA6" s="180" t="s">
        <v>147</v>
      </c>
      <c r="AB6" s="180"/>
      <c r="AC6" s="180"/>
      <c r="AD6" s="180"/>
      <c r="AE6" s="180"/>
      <c r="AF6" s="180" t="s">
        <v>139</v>
      </c>
      <c r="AG6" s="181" t="s">
        <v>106</v>
      </c>
      <c r="AH6" s="181"/>
      <c r="AI6" s="181"/>
      <c r="AJ6" s="123">
        <f>COUNTA(E6:AI6)</f>
        <v>19</v>
      </c>
      <c r="AK6" s="748"/>
      <c r="AL6" s="768"/>
      <c r="AM6" s="743"/>
      <c r="AN6" s="807"/>
    </row>
    <row r="7" spans="2:40" ht="22.5" customHeight="1" x14ac:dyDescent="0.25">
      <c r="B7" s="778" t="s">
        <v>333</v>
      </c>
      <c r="C7" s="765" t="s">
        <v>334</v>
      </c>
      <c r="D7" s="7" t="s">
        <v>368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64"/>
      <c r="AH7" s="64"/>
      <c r="AI7" s="64"/>
      <c r="AJ7" s="124">
        <f t="shared" ref="AJ7:AJ31" si="0">COUNTA(E7:AI7)</f>
        <v>0</v>
      </c>
      <c r="AK7" s="747">
        <f>SUM(AJ7:AJ8)</f>
        <v>0</v>
      </c>
      <c r="AL7" s="767">
        <f>SUM(AK7:AK26)</f>
        <v>32</v>
      </c>
      <c r="AM7" s="743"/>
      <c r="AN7" s="807"/>
    </row>
    <row r="8" spans="2:40" ht="38.25" customHeight="1" thickBot="1" x14ac:dyDescent="0.3">
      <c r="B8" s="779"/>
      <c r="C8" s="766"/>
      <c r="D8" s="23" t="s">
        <v>369</v>
      </c>
      <c r="E8" s="56"/>
      <c r="F8" s="53"/>
      <c r="G8" s="53"/>
      <c r="H8" s="53"/>
      <c r="I8" s="53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65"/>
      <c r="AH8" s="65"/>
      <c r="AI8" s="65"/>
      <c r="AJ8" s="125">
        <f t="shared" si="0"/>
        <v>0</v>
      </c>
      <c r="AK8" s="749"/>
      <c r="AL8" s="768"/>
      <c r="AM8" s="743"/>
      <c r="AN8" s="807"/>
    </row>
    <row r="9" spans="2:40" ht="24" customHeight="1" thickBot="1" x14ac:dyDescent="0.3">
      <c r="B9" s="779"/>
      <c r="C9" s="45" t="s">
        <v>335</v>
      </c>
      <c r="D9" s="20" t="s">
        <v>370</v>
      </c>
      <c r="E9" s="58"/>
      <c r="F9" s="59"/>
      <c r="G9" s="59"/>
      <c r="H9" s="59"/>
      <c r="I9" s="59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6"/>
      <c r="AH9" s="66"/>
      <c r="AI9" s="66"/>
      <c r="AJ9" s="126">
        <f t="shared" si="0"/>
        <v>0</v>
      </c>
      <c r="AK9" s="136">
        <f>SUM(AJ9)</f>
        <v>0</v>
      </c>
      <c r="AL9" s="768"/>
      <c r="AM9" s="743"/>
      <c r="AN9" s="807"/>
    </row>
    <row r="10" spans="2:40" ht="27" customHeight="1" x14ac:dyDescent="0.25">
      <c r="B10" s="779"/>
      <c r="C10" s="765" t="s">
        <v>336</v>
      </c>
      <c r="D10" s="7" t="s">
        <v>371</v>
      </c>
      <c r="E10" s="54"/>
      <c r="F10" s="50"/>
      <c r="G10" s="50" t="s">
        <v>139</v>
      </c>
      <c r="H10" s="50"/>
      <c r="I10" s="50" t="s">
        <v>100</v>
      </c>
      <c r="J10" s="50"/>
      <c r="K10" s="50"/>
      <c r="L10" s="50" t="s">
        <v>106</v>
      </c>
      <c r="M10" s="50" t="s">
        <v>100</v>
      </c>
      <c r="N10" s="50"/>
      <c r="O10" s="50"/>
      <c r="P10" s="50"/>
      <c r="Q10" s="50"/>
      <c r="R10" s="50"/>
      <c r="S10" s="50"/>
      <c r="T10" s="50"/>
      <c r="U10" s="50"/>
      <c r="V10" s="50"/>
      <c r="W10" s="50" t="s">
        <v>100</v>
      </c>
      <c r="X10" s="50"/>
      <c r="Y10" s="50"/>
      <c r="Z10" s="50"/>
      <c r="AA10" s="50"/>
      <c r="AB10" s="50"/>
      <c r="AC10" s="50"/>
      <c r="AD10" s="50"/>
      <c r="AE10" s="50"/>
      <c r="AF10" s="50"/>
      <c r="AG10" s="62" t="s">
        <v>106</v>
      </c>
      <c r="AH10" s="62"/>
      <c r="AI10" s="62"/>
      <c r="AJ10" s="124">
        <f t="shared" si="0"/>
        <v>6</v>
      </c>
      <c r="AK10" s="747">
        <f>SUM(AJ10:AJ12)</f>
        <v>11</v>
      </c>
      <c r="AL10" s="768"/>
      <c r="AM10" s="743"/>
      <c r="AN10" s="807"/>
    </row>
    <row r="11" spans="2:40" ht="19.5" customHeight="1" x14ac:dyDescent="0.25">
      <c r="B11" s="779"/>
      <c r="C11" s="762"/>
      <c r="D11" s="8" t="s">
        <v>372</v>
      </c>
      <c r="E11" s="61"/>
      <c r="F11" s="28"/>
      <c r="G11" s="28" t="s">
        <v>139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 t="s">
        <v>106</v>
      </c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67"/>
      <c r="AH11" s="67"/>
      <c r="AI11" s="67"/>
      <c r="AJ11" s="127">
        <f t="shared" si="0"/>
        <v>2</v>
      </c>
      <c r="AK11" s="748"/>
      <c r="AL11" s="768"/>
      <c r="AM11" s="743"/>
      <c r="AN11" s="807"/>
    </row>
    <row r="12" spans="2:40" ht="20.25" customHeight="1" thickBot="1" x14ac:dyDescent="0.3">
      <c r="B12" s="779"/>
      <c r="C12" s="766"/>
      <c r="D12" s="23" t="s">
        <v>373</v>
      </c>
      <c r="E12" s="56"/>
      <c r="F12" s="53"/>
      <c r="G12" s="53"/>
      <c r="H12" s="53"/>
      <c r="I12" s="53"/>
      <c r="J12" s="53"/>
      <c r="K12" s="53" t="s">
        <v>106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 t="s">
        <v>150</v>
      </c>
      <c r="AE12" s="53"/>
      <c r="AF12" s="53" t="s">
        <v>148</v>
      </c>
      <c r="AG12" s="63"/>
      <c r="AH12" s="63"/>
      <c r="AI12" s="63"/>
      <c r="AJ12" s="128">
        <f t="shared" si="0"/>
        <v>3</v>
      </c>
      <c r="AK12" s="749"/>
      <c r="AL12" s="768"/>
      <c r="AM12" s="743"/>
      <c r="AN12" s="807"/>
    </row>
    <row r="13" spans="2:40" ht="19.5" customHeight="1" x14ac:dyDescent="0.25">
      <c r="B13" s="779"/>
      <c r="C13" s="765" t="s">
        <v>337</v>
      </c>
      <c r="D13" s="9" t="s">
        <v>374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62"/>
      <c r="AH13" s="62"/>
      <c r="AI13" s="62"/>
      <c r="AJ13" s="129">
        <f t="shared" si="0"/>
        <v>0</v>
      </c>
      <c r="AK13" s="747">
        <f>SUM(AJ13:AJ14)</f>
        <v>5</v>
      </c>
      <c r="AL13" s="768"/>
      <c r="AM13" s="743"/>
      <c r="AN13" s="807"/>
    </row>
    <row r="14" spans="2:40" ht="21" customHeight="1" thickBot="1" x14ac:dyDescent="0.3">
      <c r="B14" s="779"/>
      <c r="C14" s="766"/>
      <c r="D14" s="23" t="s">
        <v>375</v>
      </c>
      <c r="E14" s="56"/>
      <c r="F14" s="53"/>
      <c r="G14" s="53"/>
      <c r="H14" s="53"/>
      <c r="I14" s="53"/>
      <c r="J14" s="53" t="s">
        <v>100</v>
      </c>
      <c r="K14" s="53"/>
      <c r="L14" s="53"/>
      <c r="M14" s="53"/>
      <c r="N14" s="53"/>
      <c r="O14" s="53"/>
      <c r="P14" s="53"/>
      <c r="Q14" s="53"/>
      <c r="R14" s="53" t="s">
        <v>106</v>
      </c>
      <c r="S14" s="53"/>
      <c r="T14" s="53"/>
      <c r="U14" s="53"/>
      <c r="V14" s="53"/>
      <c r="W14" s="53"/>
      <c r="X14" s="53"/>
      <c r="Y14" s="53"/>
      <c r="Z14" s="53"/>
      <c r="AA14" s="53"/>
      <c r="AB14" s="53" t="s">
        <v>100</v>
      </c>
      <c r="AC14" s="53" t="s">
        <v>150</v>
      </c>
      <c r="AD14" s="53"/>
      <c r="AE14" s="53"/>
      <c r="AF14" s="53"/>
      <c r="AG14" s="63"/>
      <c r="AH14" s="63"/>
      <c r="AI14" s="63" t="s">
        <v>106</v>
      </c>
      <c r="AJ14" s="128">
        <f t="shared" si="0"/>
        <v>5</v>
      </c>
      <c r="AK14" s="749"/>
      <c r="AL14" s="768"/>
      <c r="AM14" s="743"/>
      <c r="AN14" s="807"/>
    </row>
    <row r="15" spans="2:40" ht="24.75" customHeight="1" x14ac:dyDescent="0.25">
      <c r="B15" s="779"/>
      <c r="C15" s="765" t="s">
        <v>348</v>
      </c>
      <c r="D15" s="9" t="s">
        <v>376</v>
      </c>
      <c r="E15" s="54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62"/>
      <c r="AH15" s="62"/>
      <c r="AI15" s="62"/>
      <c r="AJ15" s="129">
        <f t="shared" si="0"/>
        <v>0</v>
      </c>
      <c r="AK15" s="747">
        <f>SUM(AJ15:AJ20)</f>
        <v>2</v>
      </c>
      <c r="AL15" s="768"/>
      <c r="AM15" s="743"/>
      <c r="AN15" s="807"/>
    </row>
    <row r="16" spans="2:40" ht="36.75" customHeight="1" x14ac:dyDescent="0.25">
      <c r="B16" s="779"/>
      <c r="C16" s="762"/>
      <c r="D16" s="9" t="s">
        <v>377</v>
      </c>
      <c r="E16" s="61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67"/>
      <c r="AH16" s="67"/>
      <c r="AI16" s="67"/>
      <c r="AJ16" s="127">
        <f t="shared" si="0"/>
        <v>0</v>
      </c>
      <c r="AK16" s="748"/>
      <c r="AL16" s="768"/>
      <c r="AM16" s="743"/>
      <c r="AN16" s="807"/>
    </row>
    <row r="17" spans="2:40" ht="24.75" customHeight="1" x14ac:dyDescent="0.25">
      <c r="B17" s="779"/>
      <c r="C17" s="762"/>
      <c r="D17" s="7" t="s">
        <v>497</v>
      </c>
      <c r="E17" s="61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 t="s">
        <v>106</v>
      </c>
      <c r="Q17" s="28" t="s">
        <v>100</v>
      </c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67"/>
      <c r="AH17" s="67"/>
      <c r="AI17" s="67"/>
      <c r="AJ17" s="127">
        <f t="shared" si="0"/>
        <v>2</v>
      </c>
      <c r="AK17" s="748"/>
      <c r="AL17" s="768"/>
      <c r="AM17" s="743"/>
      <c r="AN17" s="807"/>
    </row>
    <row r="18" spans="2:40" ht="27" customHeight="1" x14ac:dyDescent="0.25">
      <c r="B18" s="779"/>
      <c r="C18" s="762"/>
      <c r="D18" s="8" t="s">
        <v>434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67"/>
      <c r="AH18" s="67"/>
      <c r="AI18" s="67"/>
      <c r="AJ18" s="127">
        <f t="shared" si="0"/>
        <v>0</v>
      </c>
      <c r="AK18" s="748"/>
      <c r="AL18" s="768"/>
      <c r="AM18" s="743"/>
      <c r="AN18" s="807"/>
    </row>
    <row r="19" spans="2:40" ht="21" customHeight="1" x14ac:dyDescent="0.25">
      <c r="B19" s="779"/>
      <c r="C19" s="762"/>
      <c r="D19" s="21" t="s">
        <v>378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67"/>
      <c r="AH19" s="67"/>
      <c r="AI19" s="67"/>
      <c r="AJ19" s="127">
        <f t="shared" si="0"/>
        <v>0</v>
      </c>
      <c r="AK19" s="748"/>
      <c r="AL19" s="768"/>
      <c r="AM19" s="743"/>
      <c r="AN19" s="807"/>
    </row>
    <row r="20" spans="2:40" ht="21" customHeight="1" thickBot="1" x14ac:dyDescent="0.3">
      <c r="B20" s="779"/>
      <c r="C20" s="766"/>
      <c r="D20" s="23" t="s">
        <v>380</v>
      </c>
      <c r="E20" s="56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63"/>
      <c r="AH20" s="63"/>
      <c r="AI20" s="63"/>
      <c r="AJ20" s="125">
        <f t="shared" si="0"/>
        <v>0</v>
      </c>
      <c r="AK20" s="749"/>
      <c r="AL20" s="768"/>
      <c r="AM20" s="743"/>
      <c r="AN20" s="807"/>
    </row>
    <row r="21" spans="2:40" ht="21" customHeight="1" x14ac:dyDescent="0.25">
      <c r="B21" s="779"/>
      <c r="C21" s="765" t="s">
        <v>338</v>
      </c>
      <c r="D21" s="24" t="s">
        <v>381</v>
      </c>
      <c r="E21" s="47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 t="s">
        <v>139</v>
      </c>
      <c r="AA21" s="36" t="s">
        <v>147</v>
      </c>
      <c r="AB21" s="36"/>
      <c r="AC21" s="36"/>
      <c r="AD21" s="36"/>
      <c r="AE21" s="36"/>
      <c r="AF21" s="36"/>
      <c r="AG21" s="68"/>
      <c r="AH21" s="68"/>
      <c r="AI21" s="68"/>
      <c r="AJ21" s="124">
        <f t="shared" si="0"/>
        <v>2</v>
      </c>
      <c r="AK21" s="747">
        <f>SUM(AJ21:AJ23)</f>
        <v>3</v>
      </c>
      <c r="AL21" s="768"/>
      <c r="AM21" s="743"/>
      <c r="AN21" s="807"/>
    </row>
    <row r="22" spans="2:40" ht="22.5" customHeight="1" x14ac:dyDescent="0.25">
      <c r="B22" s="779"/>
      <c r="C22" s="762"/>
      <c r="D22" s="22" t="s">
        <v>446</v>
      </c>
      <c r="E22" s="29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67"/>
      <c r="AH22" s="67"/>
      <c r="AI22" s="67"/>
      <c r="AJ22" s="127">
        <f t="shared" si="0"/>
        <v>0</v>
      </c>
      <c r="AK22" s="748"/>
      <c r="AL22" s="768"/>
      <c r="AM22" s="743"/>
      <c r="AN22" s="807"/>
    </row>
    <row r="23" spans="2:40" ht="21.75" customHeight="1" thickBot="1" x14ac:dyDescent="0.3">
      <c r="B23" s="779"/>
      <c r="C23" s="784"/>
      <c r="D23" s="25" t="s">
        <v>383</v>
      </c>
      <c r="E23" s="29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 t="s">
        <v>106</v>
      </c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67"/>
      <c r="AH23" s="67"/>
      <c r="AI23" s="67"/>
      <c r="AJ23" s="128">
        <f t="shared" si="0"/>
        <v>1</v>
      </c>
      <c r="AK23" s="749"/>
      <c r="AL23" s="768"/>
      <c r="AM23" s="743"/>
      <c r="AN23" s="807"/>
    </row>
    <row r="24" spans="2:40" ht="22.5" customHeight="1" x14ac:dyDescent="0.25">
      <c r="B24" s="779"/>
      <c r="C24" s="780" t="s">
        <v>339</v>
      </c>
      <c r="D24" s="8" t="s">
        <v>384</v>
      </c>
      <c r="E24" s="54" t="s">
        <v>150</v>
      </c>
      <c r="F24" s="50" t="s">
        <v>151</v>
      </c>
      <c r="G24" s="50"/>
      <c r="H24" s="50" t="s">
        <v>100</v>
      </c>
      <c r="I24" s="50"/>
      <c r="J24" s="50"/>
      <c r="K24" s="50"/>
      <c r="L24" s="50"/>
      <c r="M24" s="50"/>
      <c r="N24" s="50" t="s">
        <v>106</v>
      </c>
      <c r="O24" s="50" t="s">
        <v>106</v>
      </c>
      <c r="P24" s="50"/>
      <c r="Q24" s="50"/>
      <c r="R24" s="50"/>
      <c r="S24" s="50"/>
      <c r="T24" s="50"/>
      <c r="U24" s="50"/>
      <c r="V24" s="50"/>
      <c r="W24" s="50"/>
      <c r="X24" s="50" t="s">
        <v>139</v>
      </c>
      <c r="Y24" s="50" t="s">
        <v>100</v>
      </c>
      <c r="Z24" s="50"/>
      <c r="AA24" s="50"/>
      <c r="AB24" s="50"/>
      <c r="AC24" s="50"/>
      <c r="AD24" s="50"/>
      <c r="AE24" s="50"/>
      <c r="AF24" s="50"/>
      <c r="AG24" s="62"/>
      <c r="AH24" s="62" t="s">
        <v>106</v>
      </c>
      <c r="AI24" s="75"/>
      <c r="AJ24" s="124">
        <f t="shared" si="0"/>
        <v>8</v>
      </c>
      <c r="AK24" s="747">
        <f>SUM(AJ24:AJ26)</f>
        <v>11</v>
      </c>
      <c r="AL24" s="768"/>
      <c r="AM24" s="743"/>
      <c r="AN24" s="807"/>
    </row>
    <row r="25" spans="2:40" ht="20.25" customHeight="1" x14ac:dyDescent="0.25">
      <c r="B25" s="779"/>
      <c r="C25" s="762"/>
      <c r="D25" s="8" t="s">
        <v>385</v>
      </c>
      <c r="E25" s="61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 t="s">
        <v>106</v>
      </c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 t="s">
        <v>139</v>
      </c>
      <c r="AG25" s="67"/>
      <c r="AH25" s="67"/>
      <c r="AI25" s="77"/>
      <c r="AJ25" s="127">
        <f t="shared" si="0"/>
        <v>2</v>
      </c>
      <c r="AK25" s="748"/>
      <c r="AL25" s="768"/>
      <c r="AM25" s="743"/>
      <c r="AN25" s="807"/>
    </row>
    <row r="26" spans="2:40" ht="20.25" customHeight="1" thickBot="1" x14ac:dyDescent="0.3">
      <c r="B26" s="779"/>
      <c r="C26" s="762"/>
      <c r="D26" s="46" t="s">
        <v>436</v>
      </c>
      <c r="E26" s="61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 t="s">
        <v>106</v>
      </c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67"/>
      <c r="AH26" s="67"/>
      <c r="AI26" s="77"/>
      <c r="AJ26" s="127">
        <f t="shared" si="0"/>
        <v>1</v>
      </c>
      <c r="AK26" s="748"/>
      <c r="AL26" s="768"/>
      <c r="AM26" s="743"/>
      <c r="AN26" s="807"/>
    </row>
    <row r="27" spans="2:40" ht="21.75" customHeight="1" x14ac:dyDescent="0.25">
      <c r="B27" s="763" t="s">
        <v>420</v>
      </c>
      <c r="C27" s="765" t="s">
        <v>349</v>
      </c>
      <c r="D27" s="6" t="s">
        <v>386</v>
      </c>
      <c r="E27" s="71" t="s">
        <v>150</v>
      </c>
      <c r="F27" s="55" t="s">
        <v>151</v>
      </c>
      <c r="G27" s="55" t="s">
        <v>139</v>
      </c>
      <c r="H27" s="55" t="s">
        <v>100</v>
      </c>
      <c r="I27" s="55" t="s">
        <v>100</v>
      </c>
      <c r="J27" s="55" t="s">
        <v>100</v>
      </c>
      <c r="K27" s="55" t="s">
        <v>106</v>
      </c>
      <c r="L27" s="55" t="s">
        <v>106</v>
      </c>
      <c r="M27" s="55" t="s">
        <v>100</v>
      </c>
      <c r="N27" s="55" t="s">
        <v>106</v>
      </c>
      <c r="O27" s="55"/>
      <c r="P27" s="55" t="s">
        <v>106</v>
      </c>
      <c r="Q27" s="55" t="s">
        <v>100</v>
      </c>
      <c r="R27" s="55" t="s">
        <v>106</v>
      </c>
      <c r="S27" s="55" t="s">
        <v>106</v>
      </c>
      <c r="T27" s="55" t="s">
        <v>106</v>
      </c>
      <c r="U27" s="55" t="s">
        <v>106</v>
      </c>
      <c r="V27" s="55" t="s">
        <v>106</v>
      </c>
      <c r="W27" s="55" t="s">
        <v>100</v>
      </c>
      <c r="X27" s="55" t="s">
        <v>139</v>
      </c>
      <c r="Y27" s="50" t="s">
        <v>100</v>
      </c>
      <c r="Z27" s="50" t="s">
        <v>139</v>
      </c>
      <c r="AA27" s="50" t="s">
        <v>147</v>
      </c>
      <c r="AB27" s="50" t="s">
        <v>100</v>
      </c>
      <c r="AC27" s="50" t="s">
        <v>150</v>
      </c>
      <c r="AD27" s="50" t="s">
        <v>150</v>
      </c>
      <c r="AE27" s="50" t="s">
        <v>100</v>
      </c>
      <c r="AF27" s="50" t="s">
        <v>139</v>
      </c>
      <c r="AG27" s="62" t="s">
        <v>106</v>
      </c>
      <c r="AH27" s="62"/>
      <c r="AI27" s="75" t="s">
        <v>106</v>
      </c>
      <c r="AJ27" s="124">
        <f t="shared" si="0"/>
        <v>29</v>
      </c>
      <c r="AK27" s="747">
        <f>SUM(AJ27:AJ29)</f>
        <v>31</v>
      </c>
      <c r="AL27" s="767">
        <f>SUM(AK27:AK31)</f>
        <v>31</v>
      </c>
      <c r="AM27" s="743"/>
      <c r="AN27" s="807"/>
    </row>
    <row r="28" spans="2:40" ht="25.5" customHeight="1" x14ac:dyDescent="0.25">
      <c r="B28" s="755"/>
      <c r="C28" s="762"/>
      <c r="D28" s="96" t="s">
        <v>387</v>
      </c>
      <c r="E28" s="37"/>
      <c r="F28" s="30"/>
      <c r="G28" s="30"/>
      <c r="H28" s="30"/>
      <c r="I28" s="30"/>
      <c r="J28" s="30"/>
      <c r="K28" s="30"/>
      <c r="L28" s="30"/>
      <c r="M28" s="30"/>
      <c r="N28" s="30"/>
      <c r="O28" s="30" t="s">
        <v>106</v>
      </c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69"/>
      <c r="AH28" s="69" t="s">
        <v>106</v>
      </c>
      <c r="AI28" s="76"/>
      <c r="AJ28" s="127">
        <f t="shared" si="0"/>
        <v>2</v>
      </c>
      <c r="AK28" s="748"/>
      <c r="AL28" s="768"/>
      <c r="AM28" s="743"/>
      <c r="AN28" s="807"/>
    </row>
    <row r="29" spans="2:40" ht="33.75" customHeight="1" thickBot="1" x14ac:dyDescent="0.3">
      <c r="B29" s="755"/>
      <c r="C29" s="766"/>
      <c r="D29" s="11" t="s">
        <v>388</v>
      </c>
      <c r="E29" s="72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65"/>
      <c r="AH29" s="65"/>
      <c r="AI29" s="74"/>
      <c r="AJ29" s="128">
        <f t="shared" si="0"/>
        <v>0</v>
      </c>
      <c r="AK29" s="749"/>
      <c r="AL29" s="768"/>
      <c r="AM29" s="743"/>
      <c r="AN29" s="807"/>
    </row>
    <row r="30" spans="2:40" ht="39" customHeight="1" x14ac:dyDescent="0.25">
      <c r="B30" s="755"/>
      <c r="C30" s="765" t="s">
        <v>350</v>
      </c>
      <c r="D30" s="96" t="s">
        <v>389</v>
      </c>
      <c r="E30" s="71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64"/>
      <c r="AH30" s="64"/>
      <c r="AI30" s="73"/>
      <c r="AJ30" s="124">
        <f t="shared" si="0"/>
        <v>0</v>
      </c>
      <c r="AK30" s="747">
        <f>SUM(AJ30:AJ31)</f>
        <v>0</v>
      </c>
      <c r="AL30" s="768"/>
      <c r="AM30" s="743"/>
      <c r="AN30" s="807"/>
    </row>
    <row r="31" spans="2:40" ht="39.75" customHeight="1" thickBot="1" x14ac:dyDescent="0.3">
      <c r="B31" s="764"/>
      <c r="C31" s="766"/>
      <c r="D31" s="11" t="s">
        <v>390</v>
      </c>
      <c r="E31" s="72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65"/>
      <c r="AH31" s="65"/>
      <c r="AI31" s="74"/>
      <c r="AJ31" s="123">
        <f t="shared" si="0"/>
        <v>0</v>
      </c>
      <c r="AK31" s="749"/>
      <c r="AL31" s="769"/>
      <c r="AM31" s="743"/>
      <c r="AN31" s="807"/>
    </row>
    <row r="32" spans="2:40" ht="30.75" customHeight="1" x14ac:dyDescent="0.25">
      <c r="B32" s="763" t="s">
        <v>341</v>
      </c>
      <c r="C32" s="774" t="s">
        <v>351</v>
      </c>
      <c r="D32" s="775"/>
      <c r="E32" s="71" t="s">
        <v>150</v>
      </c>
      <c r="F32" s="55" t="s">
        <v>151</v>
      </c>
      <c r="G32" s="55" t="s">
        <v>139</v>
      </c>
      <c r="H32" s="55" t="s">
        <v>100</v>
      </c>
      <c r="I32" s="55" t="s">
        <v>100</v>
      </c>
      <c r="J32" s="55" t="s">
        <v>100</v>
      </c>
      <c r="K32" s="55" t="s">
        <v>106</v>
      </c>
      <c r="L32" s="55" t="s">
        <v>106</v>
      </c>
      <c r="M32" s="55" t="s">
        <v>100</v>
      </c>
      <c r="N32" s="55" t="s">
        <v>106</v>
      </c>
      <c r="O32" s="55"/>
      <c r="P32" s="55" t="s">
        <v>106</v>
      </c>
      <c r="Q32" s="55" t="s">
        <v>100</v>
      </c>
      <c r="R32" s="55" t="s">
        <v>106</v>
      </c>
      <c r="S32" s="55" t="s">
        <v>106</v>
      </c>
      <c r="T32" s="55" t="s">
        <v>106</v>
      </c>
      <c r="U32" s="55" t="s">
        <v>106</v>
      </c>
      <c r="V32" s="55" t="s">
        <v>106</v>
      </c>
      <c r="W32" s="55" t="s">
        <v>100</v>
      </c>
      <c r="X32" s="55" t="s">
        <v>139</v>
      </c>
      <c r="Y32" s="55"/>
      <c r="Z32" s="55" t="s">
        <v>139</v>
      </c>
      <c r="AA32" s="55" t="s">
        <v>147</v>
      </c>
      <c r="AB32" s="55" t="s">
        <v>100</v>
      </c>
      <c r="AC32" s="55" t="s">
        <v>150</v>
      </c>
      <c r="AD32" s="55" t="s">
        <v>150</v>
      </c>
      <c r="AE32" s="55"/>
      <c r="AF32" s="55" t="s">
        <v>139</v>
      </c>
      <c r="AG32" s="64" t="s">
        <v>106</v>
      </c>
      <c r="AH32" s="64" t="s">
        <v>106</v>
      </c>
      <c r="AI32" s="73"/>
      <c r="AJ32" s="124">
        <f t="shared" ref="AJ32:AJ33" si="1">COUNTA(K32:AI32)</f>
        <v>21</v>
      </c>
      <c r="AK32" s="747">
        <f>SUM(AJ32:AJ33)</f>
        <v>23</v>
      </c>
      <c r="AL32" s="187">
        <f>SUM(AK32:AK33)</f>
        <v>23</v>
      </c>
      <c r="AM32" s="743"/>
      <c r="AN32" s="807"/>
    </row>
    <row r="33" spans="2:40" ht="27.75" customHeight="1" thickBot="1" x14ac:dyDescent="0.3">
      <c r="B33" s="764"/>
      <c r="C33" s="781" t="s">
        <v>352</v>
      </c>
      <c r="D33" s="782"/>
      <c r="E33" s="182"/>
      <c r="F33" s="183"/>
      <c r="G33" s="183"/>
      <c r="H33" s="183"/>
      <c r="I33" s="183"/>
      <c r="J33" s="183"/>
      <c r="K33" s="183"/>
      <c r="L33" s="183"/>
      <c r="M33" s="183"/>
      <c r="N33" s="183"/>
      <c r="O33" s="183" t="s">
        <v>106</v>
      </c>
      <c r="P33" s="183"/>
      <c r="Q33" s="183"/>
      <c r="R33" s="183"/>
      <c r="S33" s="183"/>
      <c r="T33" s="183"/>
      <c r="U33" s="183"/>
      <c r="V33" s="183"/>
      <c r="W33" s="183"/>
      <c r="X33" s="183"/>
      <c r="Y33" s="183" t="s">
        <v>100</v>
      </c>
      <c r="Z33" s="183"/>
      <c r="AA33" s="183"/>
      <c r="AB33" s="183"/>
      <c r="AC33" s="183"/>
      <c r="AD33" s="183"/>
      <c r="AE33" s="183"/>
      <c r="AF33" s="183"/>
      <c r="AG33" s="184"/>
      <c r="AH33" s="184"/>
      <c r="AI33" s="184"/>
      <c r="AJ33" s="125">
        <f t="shared" si="1"/>
        <v>2</v>
      </c>
      <c r="AK33" s="749"/>
      <c r="AL33" s="187"/>
      <c r="AM33" s="743"/>
      <c r="AN33" s="807"/>
    </row>
    <row r="34" spans="2:40" ht="35.25" customHeight="1" x14ac:dyDescent="0.25">
      <c r="B34" s="763" t="s">
        <v>494</v>
      </c>
      <c r="C34" s="774" t="s">
        <v>447</v>
      </c>
      <c r="D34" s="775"/>
      <c r="E34" s="71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64"/>
      <c r="AH34" s="64"/>
      <c r="AI34" s="64"/>
      <c r="AJ34" s="124">
        <f>COUNTA(E34:AI34)</f>
        <v>0</v>
      </c>
      <c r="AK34" s="747">
        <f>SUM(AJ34:AJ35)</f>
        <v>1</v>
      </c>
      <c r="AL34" s="767">
        <f>SUM(AK34:AK35)</f>
        <v>1</v>
      </c>
      <c r="AM34" s="743"/>
      <c r="AN34" s="807"/>
    </row>
    <row r="35" spans="2:40" ht="39.75" customHeight="1" thickBot="1" x14ac:dyDescent="0.3">
      <c r="B35" s="755"/>
      <c r="C35" s="836" t="s">
        <v>448</v>
      </c>
      <c r="D35" s="837"/>
      <c r="E35" s="72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 t="s">
        <v>100</v>
      </c>
      <c r="AF35" s="57"/>
      <c r="AG35" s="65"/>
      <c r="AH35" s="65"/>
      <c r="AI35" s="74"/>
      <c r="AJ35" s="210">
        <f>COUNTA(E35:AI35)</f>
        <v>1</v>
      </c>
      <c r="AK35" s="749"/>
      <c r="AL35" s="768"/>
      <c r="AM35" s="743"/>
      <c r="AN35" s="807"/>
    </row>
    <row r="36" spans="2:40" ht="27" customHeight="1" x14ac:dyDescent="0.25">
      <c r="B36" s="763" t="s">
        <v>342</v>
      </c>
      <c r="C36" s="770" t="s">
        <v>355</v>
      </c>
      <c r="D36" s="771"/>
      <c r="E36" s="34" t="s">
        <v>150</v>
      </c>
      <c r="F36" s="35" t="s">
        <v>151</v>
      </c>
      <c r="G36" s="35" t="s">
        <v>139</v>
      </c>
      <c r="H36" s="35" t="s">
        <v>100</v>
      </c>
      <c r="I36" s="35" t="s">
        <v>100</v>
      </c>
      <c r="J36" s="35" t="s">
        <v>100</v>
      </c>
      <c r="K36" s="35" t="s">
        <v>106</v>
      </c>
      <c r="L36" s="35" t="s">
        <v>106</v>
      </c>
      <c r="M36" s="35" t="s">
        <v>100</v>
      </c>
      <c r="N36" s="35" t="s">
        <v>106</v>
      </c>
      <c r="O36" s="35" t="s">
        <v>106</v>
      </c>
      <c r="P36" s="35" t="s">
        <v>106</v>
      </c>
      <c r="Q36" s="35" t="s">
        <v>100</v>
      </c>
      <c r="R36" s="35" t="s">
        <v>106</v>
      </c>
      <c r="S36" s="35" t="s">
        <v>106</v>
      </c>
      <c r="T36" s="35" t="s">
        <v>106</v>
      </c>
      <c r="U36" s="35" t="s">
        <v>106</v>
      </c>
      <c r="V36" s="35" t="s">
        <v>106</v>
      </c>
      <c r="W36" s="35" t="s">
        <v>100</v>
      </c>
      <c r="X36" s="35" t="s">
        <v>139</v>
      </c>
      <c r="Y36" s="36" t="s">
        <v>100</v>
      </c>
      <c r="Z36" s="36" t="s">
        <v>139</v>
      </c>
      <c r="AA36" s="36" t="s">
        <v>147</v>
      </c>
      <c r="AB36" s="36" t="s">
        <v>100</v>
      </c>
      <c r="AC36" s="36" t="s">
        <v>150</v>
      </c>
      <c r="AD36" s="36" t="s">
        <v>150</v>
      </c>
      <c r="AE36" s="36" t="s">
        <v>100</v>
      </c>
      <c r="AF36" s="36" t="s">
        <v>139</v>
      </c>
      <c r="AG36" s="68" t="s">
        <v>106</v>
      </c>
      <c r="AH36" s="68" t="s">
        <v>106</v>
      </c>
      <c r="AI36" s="68"/>
      <c r="AJ36" s="124">
        <f>COUNTA(E36:AI36)</f>
        <v>30</v>
      </c>
      <c r="AK36" s="747">
        <f>SUM(AJ36:AJ37)</f>
        <v>30</v>
      </c>
      <c r="AL36" s="767">
        <f>SUM(AK36)</f>
        <v>30</v>
      </c>
      <c r="AM36" s="743"/>
      <c r="AN36" s="807"/>
    </row>
    <row r="37" spans="2:40" ht="30.75" customHeight="1" thickBot="1" x14ac:dyDescent="0.3">
      <c r="B37" s="764"/>
      <c r="C37" s="772" t="s">
        <v>356</v>
      </c>
      <c r="D37" s="773"/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70"/>
      <c r="AH37" s="70"/>
      <c r="AI37" s="70"/>
      <c r="AJ37" s="123">
        <f>COUNTA(E37:AI37)</f>
        <v>0</v>
      </c>
      <c r="AK37" s="749"/>
      <c r="AL37" s="769"/>
      <c r="AM37" s="744"/>
      <c r="AN37" s="807"/>
    </row>
    <row r="38" spans="2:40" ht="20.25" customHeight="1" thickBot="1" x14ac:dyDescent="0.3">
      <c r="B38" s="811" t="s">
        <v>134</v>
      </c>
      <c r="C38" s="812"/>
      <c r="D38" s="812"/>
      <c r="E38" s="637">
        <f t="shared" ref="E38:AH38" si="2">COUNTA(E5:E37)</f>
        <v>5</v>
      </c>
      <c r="F38" s="638">
        <f t="shared" si="2"/>
        <v>5</v>
      </c>
      <c r="G38" s="638">
        <f t="shared" si="2"/>
        <v>6</v>
      </c>
      <c r="H38" s="638">
        <f t="shared" si="2"/>
        <v>5</v>
      </c>
      <c r="I38" s="638">
        <f t="shared" si="2"/>
        <v>5</v>
      </c>
      <c r="J38" s="638">
        <f t="shared" si="2"/>
        <v>5</v>
      </c>
      <c r="K38" s="638">
        <f t="shared" si="2"/>
        <v>5</v>
      </c>
      <c r="L38" s="638">
        <f t="shared" si="2"/>
        <v>5</v>
      </c>
      <c r="M38" s="638">
        <f t="shared" si="2"/>
        <v>5</v>
      </c>
      <c r="N38" s="638">
        <f t="shared" si="2"/>
        <v>5</v>
      </c>
      <c r="O38" s="638">
        <f t="shared" si="2"/>
        <v>5</v>
      </c>
      <c r="P38" s="638">
        <f t="shared" si="2"/>
        <v>5</v>
      </c>
      <c r="Q38" s="638">
        <f t="shared" si="2"/>
        <v>5</v>
      </c>
      <c r="R38" s="638">
        <f t="shared" si="2"/>
        <v>5</v>
      </c>
      <c r="S38" s="638">
        <f t="shared" si="2"/>
        <v>5</v>
      </c>
      <c r="T38" s="638">
        <f t="shared" si="2"/>
        <v>5</v>
      </c>
      <c r="U38" s="638">
        <f t="shared" si="2"/>
        <v>5</v>
      </c>
      <c r="V38" s="638">
        <f t="shared" si="2"/>
        <v>5</v>
      </c>
      <c r="W38" s="638">
        <f t="shared" si="2"/>
        <v>5</v>
      </c>
      <c r="X38" s="638">
        <f t="shared" si="2"/>
        <v>5</v>
      </c>
      <c r="Y38" s="638">
        <f t="shared" si="2"/>
        <v>5</v>
      </c>
      <c r="Z38" s="638">
        <f t="shared" si="2"/>
        <v>5</v>
      </c>
      <c r="AA38" s="638">
        <f t="shared" si="2"/>
        <v>5</v>
      </c>
      <c r="AB38" s="638">
        <f t="shared" si="2"/>
        <v>5</v>
      </c>
      <c r="AC38" s="638">
        <f t="shared" si="2"/>
        <v>5</v>
      </c>
      <c r="AD38" s="638">
        <f t="shared" si="2"/>
        <v>5</v>
      </c>
      <c r="AE38" s="638">
        <f t="shared" si="2"/>
        <v>4</v>
      </c>
      <c r="AF38" s="638">
        <f t="shared" si="2"/>
        <v>6</v>
      </c>
      <c r="AG38" s="638">
        <f t="shared" si="2"/>
        <v>5</v>
      </c>
      <c r="AH38" s="638">
        <f t="shared" si="2"/>
        <v>5</v>
      </c>
      <c r="AI38" s="639">
        <f>COUNTA(AI5:AI37)</f>
        <v>3</v>
      </c>
      <c r="AJ38" s="752">
        <f>SUM(E38:AI38)</f>
        <v>154</v>
      </c>
      <c r="AK38" s="753"/>
      <c r="AL38" s="753"/>
      <c r="AM38" s="754"/>
      <c r="AN38" s="807"/>
    </row>
    <row r="39" spans="2:40" ht="29.25" customHeight="1" thickBot="1" x14ac:dyDescent="0.3">
      <c r="B39" s="737" t="s">
        <v>514</v>
      </c>
      <c r="C39" s="738"/>
      <c r="D39" s="738"/>
      <c r="E39" s="738"/>
      <c r="F39" s="738"/>
      <c r="G39" s="738"/>
      <c r="H39" s="738"/>
      <c r="I39" s="738"/>
      <c r="J39" s="738"/>
      <c r="K39" s="738"/>
      <c r="L39" s="738"/>
      <c r="M39" s="738"/>
      <c r="N39" s="738"/>
      <c r="O39" s="738"/>
      <c r="P39" s="738"/>
      <c r="Q39" s="738"/>
      <c r="R39" s="738"/>
      <c r="S39" s="738"/>
      <c r="T39" s="738"/>
      <c r="U39" s="738"/>
      <c r="V39" s="738"/>
      <c r="W39" s="738"/>
      <c r="X39" s="738"/>
      <c r="Y39" s="738"/>
      <c r="Z39" s="738"/>
      <c r="AA39" s="738"/>
      <c r="AB39" s="738"/>
      <c r="AC39" s="738"/>
      <c r="AD39" s="738"/>
      <c r="AE39" s="738"/>
      <c r="AF39" s="738"/>
      <c r="AG39" s="738"/>
      <c r="AH39" s="738"/>
      <c r="AI39" s="738"/>
      <c r="AJ39" s="122" t="s">
        <v>103</v>
      </c>
      <c r="AK39" s="137" t="s">
        <v>104</v>
      </c>
      <c r="AL39" s="190" t="s">
        <v>121</v>
      </c>
      <c r="AM39" s="143" t="s">
        <v>122</v>
      </c>
      <c r="AN39" s="807"/>
    </row>
    <row r="40" spans="2:40" ht="36.75" customHeight="1" thickBot="1" x14ac:dyDescent="0.3">
      <c r="B40" s="755" t="s">
        <v>343</v>
      </c>
      <c r="C40" s="185" t="s">
        <v>450</v>
      </c>
      <c r="D40" s="185" t="s">
        <v>422</v>
      </c>
      <c r="E40" s="79" t="s">
        <v>150</v>
      </c>
      <c r="F40" s="60" t="s">
        <v>151</v>
      </c>
      <c r="G40" s="60" t="s">
        <v>106</v>
      </c>
      <c r="H40" s="60" t="s">
        <v>100</v>
      </c>
      <c r="I40" s="60"/>
      <c r="J40" s="60" t="s">
        <v>100</v>
      </c>
      <c r="K40" s="60" t="s">
        <v>106</v>
      </c>
      <c r="L40" s="60"/>
      <c r="M40" s="60" t="s">
        <v>100</v>
      </c>
      <c r="N40" s="60"/>
      <c r="O40" s="60"/>
      <c r="P40" s="60" t="s">
        <v>106</v>
      </c>
      <c r="Q40" s="60" t="s">
        <v>100</v>
      </c>
      <c r="R40" s="60" t="s">
        <v>106</v>
      </c>
      <c r="S40" s="60"/>
      <c r="T40" s="60"/>
      <c r="U40" s="60"/>
      <c r="V40" s="60"/>
      <c r="W40" s="60"/>
      <c r="X40" s="60"/>
      <c r="Y40" s="59"/>
      <c r="Z40" s="59"/>
      <c r="AA40" s="59"/>
      <c r="AB40" s="59"/>
      <c r="AC40" s="59"/>
      <c r="AD40" s="80"/>
      <c r="AE40" s="59" t="s">
        <v>100</v>
      </c>
      <c r="AF40" s="80"/>
      <c r="AG40" s="80"/>
      <c r="AH40" s="80"/>
      <c r="AI40" s="59"/>
      <c r="AJ40" s="189">
        <f t="shared" ref="AJ40:AJ48" si="3">COUNTA(E40:AI40)</f>
        <v>11</v>
      </c>
      <c r="AK40" s="186">
        <f>SUM(AJ40)</f>
        <v>11</v>
      </c>
      <c r="AL40" s="756">
        <f>SUM(AK40:AK43)</f>
        <v>32</v>
      </c>
      <c r="AM40" s="759">
        <f>SUM(AL40:AL48)</f>
        <v>46</v>
      </c>
      <c r="AN40" s="807"/>
    </row>
    <row r="41" spans="2:40" ht="21" customHeight="1" x14ac:dyDescent="0.25">
      <c r="B41" s="755"/>
      <c r="C41" s="762" t="s">
        <v>358</v>
      </c>
      <c r="D41" s="101" t="s">
        <v>392</v>
      </c>
      <c r="E41" s="71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64"/>
      <c r="AH41" s="64"/>
      <c r="AI41" s="64"/>
      <c r="AJ41" s="131">
        <f t="shared" si="3"/>
        <v>0</v>
      </c>
      <c r="AK41" s="747">
        <f>SUM(AJ41:AJ43)</f>
        <v>21</v>
      </c>
      <c r="AL41" s="757"/>
      <c r="AM41" s="760"/>
      <c r="AN41" s="807"/>
    </row>
    <row r="42" spans="2:40" ht="19.5" customHeight="1" x14ac:dyDescent="0.25">
      <c r="B42" s="755"/>
      <c r="C42" s="762"/>
      <c r="D42" s="10" t="s">
        <v>393</v>
      </c>
      <c r="E42" s="37"/>
      <c r="F42" s="30"/>
      <c r="G42" s="30"/>
      <c r="H42" s="30"/>
      <c r="I42" s="30" t="s">
        <v>100</v>
      </c>
      <c r="J42" s="30"/>
      <c r="K42" s="30"/>
      <c r="L42" s="30" t="s">
        <v>106</v>
      </c>
      <c r="M42" s="30"/>
      <c r="N42" s="30"/>
      <c r="O42" s="30"/>
      <c r="P42" s="30"/>
      <c r="Q42" s="30"/>
      <c r="R42" s="30"/>
      <c r="S42" s="30" t="s">
        <v>106</v>
      </c>
      <c r="T42" s="30" t="s">
        <v>106</v>
      </c>
      <c r="U42" s="30"/>
      <c r="V42" s="30" t="s">
        <v>106</v>
      </c>
      <c r="W42" s="30" t="s">
        <v>100</v>
      </c>
      <c r="X42" s="30" t="s">
        <v>139</v>
      </c>
      <c r="Y42" s="30"/>
      <c r="Z42" s="30" t="s">
        <v>139</v>
      </c>
      <c r="AA42" s="30" t="s">
        <v>147</v>
      </c>
      <c r="AB42" s="30" t="s">
        <v>100</v>
      </c>
      <c r="AC42" s="30" t="s">
        <v>150</v>
      </c>
      <c r="AD42" s="30"/>
      <c r="AE42" s="30"/>
      <c r="AF42" s="30" t="s">
        <v>139</v>
      </c>
      <c r="AG42" s="69"/>
      <c r="AH42" s="69"/>
      <c r="AI42" s="69" t="s">
        <v>106</v>
      </c>
      <c r="AJ42" s="132">
        <f t="shared" si="3"/>
        <v>13</v>
      </c>
      <c r="AK42" s="748"/>
      <c r="AL42" s="757"/>
      <c r="AM42" s="760"/>
      <c r="AN42" s="807"/>
    </row>
    <row r="43" spans="2:40" ht="21.75" customHeight="1" thickBot="1" x14ac:dyDescent="0.3">
      <c r="B43" s="755"/>
      <c r="C43" s="762"/>
      <c r="D43" s="10" t="s">
        <v>394</v>
      </c>
      <c r="E43" s="37"/>
      <c r="F43" s="30"/>
      <c r="G43" s="30"/>
      <c r="H43" s="30"/>
      <c r="I43" s="30"/>
      <c r="J43" s="30"/>
      <c r="K43" s="30"/>
      <c r="L43" s="30"/>
      <c r="M43" s="30"/>
      <c r="N43" s="30" t="s">
        <v>106</v>
      </c>
      <c r="O43" s="30" t="s">
        <v>94</v>
      </c>
      <c r="P43" s="30"/>
      <c r="Q43" s="30"/>
      <c r="R43" s="30"/>
      <c r="S43" s="30"/>
      <c r="T43" s="30"/>
      <c r="U43" s="30" t="s">
        <v>106</v>
      </c>
      <c r="V43" s="30"/>
      <c r="W43" s="30" t="s">
        <v>100</v>
      </c>
      <c r="X43" s="30"/>
      <c r="Y43" s="30" t="s">
        <v>100</v>
      </c>
      <c r="Z43" s="30"/>
      <c r="AA43" s="30"/>
      <c r="AB43" s="30"/>
      <c r="AC43" s="30"/>
      <c r="AD43" s="30" t="s">
        <v>150</v>
      </c>
      <c r="AE43" s="30"/>
      <c r="AF43" s="30"/>
      <c r="AG43" s="69" t="s">
        <v>106</v>
      </c>
      <c r="AH43" s="69" t="s">
        <v>106</v>
      </c>
      <c r="AI43" s="69"/>
      <c r="AJ43" s="132">
        <f t="shared" si="3"/>
        <v>8</v>
      </c>
      <c r="AK43" s="748"/>
      <c r="AL43" s="757"/>
      <c r="AM43" s="760"/>
      <c r="AN43" s="807"/>
    </row>
    <row r="44" spans="2:40" ht="39.75" customHeight="1" x14ac:dyDescent="0.25">
      <c r="B44" s="763" t="s">
        <v>346</v>
      </c>
      <c r="C44" s="840" t="s">
        <v>359</v>
      </c>
      <c r="D44" s="6" t="s">
        <v>495</v>
      </c>
      <c r="E44" s="71"/>
      <c r="F44" s="55"/>
      <c r="G44" s="55" t="s">
        <v>139</v>
      </c>
      <c r="H44" s="55"/>
      <c r="I44" s="55"/>
      <c r="J44" s="55"/>
      <c r="K44" s="55" t="s">
        <v>106</v>
      </c>
      <c r="L44" s="55" t="s">
        <v>106</v>
      </c>
      <c r="M44" s="55" t="s">
        <v>100</v>
      </c>
      <c r="N44" s="55"/>
      <c r="O44" s="30" t="s">
        <v>94</v>
      </c>
      <c r="P44" s="55"/>
      <c r="Q44" s="55"/>
      <c r="R44" s="55"/>
      <c r="S44" s="55" t="s">
        <v>106</v>
      </c>
      <c r="T44" s="55" t="s">
        <v>106</v>
      </c>
      <c r="U44" s="55"/>
      <c r="V44" s="55"/>
      <c r="W44" s="55"/>
      <c r="X44" s="55"/>
      <c r="Y44" s="55"/>
      <c r="Z44" s="55"/>
      <c r="AA44" s="55" t="s">
        <v>147</v>
      </c>
      <c r="AB44" s="55" t="s">
        <v>100</v>
      </c>
      <c r="AC44" s="55"/>
      <c r="AD44" s="55" t="s">
        <v>150</v>
      </c>
      <c r="AE44" s="55"/>
      <c r="AF44" s="55" t="s">
        <v>139</v>
      </c>
      <c r="AG44" s="64"/>
      <c r="AH44" s="64"/>
      <c r="AI44" s="64" t="s">
        <v>106</v>
      </c>
      <c r="AJ44" s="131">
        <f t="shared" si="3"/>
        <v>12</v>
      </c>
      <c r="AK44" s="747">
        <f>SUM(AJ44:AJ46)</f>
        <v>14</v>
      </c>
      <c r="AL44" s="767">
        <f>SUM(AK44)</f>
        <v>14</v>
      </c>
      <c r="AM44" s="760"/>
      <c r="AN44" s="807"/>
    </row>
    <row r="45" spans="2:40" ht="36.75" customHeight="1" x14ac:dyDescent="0.25">
      <c r="B45" s="755"/>
      <c r="C45" s="776"/>
      <c r="D45" s="100" t="s">
        <v>396</v>
      </c>
      <c r="E45" s="3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69"/>
      <c r="AH45" s="69"/>
      <c r="AI45" s="69"/>
      <c r="AJ45" s="132">
        <f t="shared" si="3"/>
        <v>0</v>
      </c>
      <c r="AK45" s="748"/>
      <c r="AL45" s="768"/>
      <c r="AM45" s="760"/>
      <c r="AN45" s="807"/>
    </row>
    <row r="46" spans="2:40" ht="28.5" customHeight="1" thickBot="1" x14ac:dyDescent="0.3">
      <c r="B46" s="764"/>
      <c r="C46" s="829"/>
      <c r="D46" s="11" t="s">
        <v>423</v>
      </c>
      <c r="E46" s="72"/>
      <c r="F46" s="57"/>
      <c r="G46" s="57"/>
      <c r="H46" s="57" t="s">
        <v>100</v>
      </c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 t="s">
        <v>106</v>
      </c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65"/>
      <c r="AH46" s="65"/>
      <c r="AI46" s="65"/>
      <c r="AJ46" s="134">
        <f t="shared" si="3"/>
        <v>2</v>
      </c>
      <c r="AK46" s="749"/>
      <c r="AL46" s="769"/>
      <c r="AM46" s="760"/>
      <c r="AN46" s="807"/>
    </row>
    <row r="47" spans="2:40" ht="39.75" customHeight="1" x14ac:dyDescent="0.25">
      <c r="B47" s="755" t="s">
        <v>345</v>
      </c>
      <c r="C47" s="762" t="s">
        <v>360</v>
      </c>
      <c r="D47" s="101" t="s">
        <v>424</v>
      </c>
      <c r="E47" s="119"/>
      <c r="F47" s="35"/>
      <c r="G47" s="35"/>
      <c r="H47" s="35"/>
      <c r="I47" s="35"/>
      <c r="J47" s="35"/>
      <c r="K47" s="35"/>
      <c r="L47" s="35"/>
      <c r="M47" s="35"/>
      <c r="N47" s="35"/>
      <c r="O47" s="30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81"/>
      <c r="AH47" s="81"/>
      <c r="AI47" s="81"/>
      <c r="AJ47" s="131">
        <f t="shared" si="3"/>
        <v>0</v>
      </c>
      <c r="AK47" s="748">
        <f>SUM(AJ47:AJ48)</f>
        <v>0</v>
      </c>
      <c r="AL47" s="742">
        <f>SUM(AK47)</f>
        <v>0</v>
      </c>
      <c r="AM47" s="760"/>
      <c r="AN47" s="807"/>
    </row>
    <row r="48" spans="2:40" ht="48.75" customHeight="1" thickBot="1" x14ac:dyDescent="0.3">
      <c r="B48" s="764"/>
      <c r="C48" s="766"/>
      <c r="D48" s="102" t="s">
        <v>451</v>
      </c>
      <c r="E48" s="118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65"/>
      <c r="AH48" s="65"/>
      <c r="AI48" s="65"/>
      <c r="AJ48" s="134">
        <f t="shared" si="3"/>
        <v>0</v>
      </c>
      <c r="AK48" s="749"/>
      <c r="AL48" s="744"/>
      <c r="AM48" s="761"/>
      <c r="AN48" s="807"/>
    </row>
    <row r="49" spans="1:40" ht="20.25" customHeight="1" thickBot="1" x14ac:dyDescent="0.3">
      <c r="B49" s="811" t="s">
        <v>134</v>
      </c>
      <c r="C49" s="812"/>
      <c r="D49" s="812"/>
      <c r="E49" s="637">
        <f t="shared" ref="E49:AI49" si="4">COUNTA(E40:E48)</f>
        <v>1</v>
      </c>
      <c r="F49" s="638">
        <f t="shared" si="4"/>
        <v>1</v>
      </c>
      <c r="G49" s="638">
        <f t="shared" si="4"/>
        <v>2</v>
      </c>
      <c r="H49" s="638">
        <f t="shared" si="4"/>
        <v>2</v>
      </c>
      <c r="I49" s="638">
        <f t="shared" si="4"/>
        <v>1</v>
      </c>
      <c r="J49" s="638">
        <f t="shared" si="4"/>
        <v>1</v>
      </c>
      <c r="K49" s="638">
        <f t="shared" si="4"/>
        <v>2</v>
      </c>
      <c r="L49" s="638">
        <f t="shared" si="4"/>
        <v>2</v>
      </c>
      <c r="M49" s="638">
        <f t="shared" si="4"/>
        <v>2</v>
      </c>
      <c r="N49" s="638">
        <f t="shared" si="4"/>
        <v>1</v>
      </c>
      <c r="O49" s="638">
        <f t="shared" si="4"/>
        <v>2</v>
      </c>
      <c r="P49" s="638">
        <f t="shared" si="4"/>
        <v>1</v>
      </c>
      <c r="Q49" s="638">
        <f t="shared" si="4"/>
        <v>1</v>
      </c>
      <c r="R49" s="638">
        <f t="shared" si="4"/>
        <v>1</v>
      </c>
      <c r="S49" s="638">
        <f t="shared" si="4"/>
        <v>2</v>
      </c>
      <c r="T49" s="638">
        <f t="shared" si="4"/>
        <v>2</v>
      </c>
      <c r="U49" s="638">
        <f t="shared" si="4"/>
        <v>1</v>
      </c>
      <c r="V49" s="638">
        <f t="shared" si="4"/>
        <v>2</v>
      </c>
      <c r="W49" s="638">
        <f t="shared" si="4"/>
        <v>2</v>
      </c>
      <c r="X49" s="638">
        <f t="shared" si="4"/>
        <v>1</v>
      </c>
      <c r="Y49" s="638">
        <f t="shared" si="4"/>
        <v>1</v>
      </c>
      <c r="Z49" s="638">
        <f t="shared" si="4"/>
        <v>1</v>
      </c>
      <c r="AA49" s="638">
        <f t="shared" si="4"/>
        <v>2</v>
      </c>
      <c r="AB49" s="638">
        <f t="shared" si="4"/>
        <v>2</v>
      </c>
      <c r="AC49" s="638">
        <f t="shared" si="4"/>
        <v>1</v>
      </c>
      <c r="AD49" s="638">
        <f t="shared" si="4"/>
        <v>2</v>
      </c>
      <c r="AE49" s="638">
        <f t="shared" si="4"/>
        <v>1</v>
      </c>
      <c r="AF49" s="638">
        <f t="shared" si="4"/>
        <v>2</v>
      </c>
      <c r="AG49" s="638">
        <f t="shared" si="4"/>
        <v>1</v>
      </c>
      <c r="AH49" s="638">
        <f t="shared" si="4"/>
        <v>1</v>
      </c>
      <c r="AI49" s="639">
        <f t="shared" si="4"/>
        <v>2</v>
      </c>
      <c r="AJ49" s="752">
        <f>SUM(E49:AI49)</f>
        <v>46</v>
      </c>
      <c r="AK49" s="753"/>
      <c r="AL49" s="753"/>
      <c r="AM49" s="754"/>
      <c r="AN49" s="807"/>
    </row>
    <row r="50" spans="1:40" ht="33.75" customHeight="1" thickBot="1" x14ac:dyDescent="0.3">
      <c r="B50" s="737" t="s">
        <v>504</v>
      </c>
      <c r="C50" s="738"/>
      <c r="D50" s="738"/>
      <c r="E50" s="738"/>
      <c r="F50" s="738"/>
      <c r="G50" s="738"/>
      <c r="H50" s="738"/>
      <c r="I50" s="738"/>
      <c r="J50" s="738"/>
      <c r="K50" s="738"/>
      <c r="L50" s="738"/>
      <c r="M50" s="738"/>
      <c r="N50" s="738"/>
      <c r="O50" s="738"/>
      <c r="P50" s="738"/>
      <c r="Q50" s="738"/>
      <c r="R50" s="738"/>
      <c r="S50" s="738"/>
      <c r="T50" s="738"/>
      <c r="U50" s="738"/>
      <c r="V50" s="738"/>
      <c r="W50" s="738"/>
      <c r="X50" s="738"/>
      <c r="Y50" s="738"/>
      <c r="Z50" s="738"/>
      <c r="AA50" s="738"/>
      <c r="AB50" s="738"/>
      <c r="AC50" s="738"/>
      <c r="AD50" s="738"/>
      <c r="AE50" s="738"/>
      <c r="AF50" s="738"/>
      <c r="AG50" s="738"/>
      <c r="AH50" s="738"/>
      <c r="AI50" s="841"/>
      <c r="AJ50" s="122" t="s">
        <v>103</v>
      </c>
      <c r="AK50" s="126" t="s">
        <v>105</v>
      </c>
      <c r="AL50" s="191" t="s">
        <v>121</v>
      </c>
      <c r="AM50" s="143" t="s">
        <v>122</v>
      </c>
      <c r="AN50" s="807"/>
    </row>
    <row r="51" spans="1:40" ht="27" customHeight="1" thickBot="1" x14ac:dyDescent="0.3">
      <c r="A51" s="5"/>
      <c r="B51" s="813" t="s">
        <v>501</v>
      </c>
      <c r="C51" s="201" t="s">
        <v>361</v>
      </c>
      <c r="D51" s="99" t="s">
        <v>401</v>
      </c>
      <c r="E51" s="216"/>
      <c r="F51" s="217"/>
      <c r="G51" s="217"/>
      <c r="H51" s="217"/>
      <c r="I51" s="218"/>
      <c r="J51" s="218"/>
      <c r="K51" s="218"/>
      <c r="L51" s="218"/>
      <c r="M51" s="218"/>
      <c r="N51" s="218"/>
      <c r="O51" s="218"/>
      <c r="P51" s="218"/>
      <c r="Q51" s="218"/>
      <c r="R51" s="218"/>
      <c r="S51" s="218"/>
      <c r="T51" s="218"/>
      <c r="U51" s="218" t="s">
        <v>106</v>
      </c>
      <c r="V51" s="218" t="s">
        <v>106</v>
      </c>
      <c r="W51" s="218"/>
      <c r="X51" s="218"/>
      <c r="Y51" s="218"/>
      <c r="Z51" s="218"/>
      <c r="AA51" s="218" t="s">
        <v>249</v>
      </c>
      <c r="AB51" s="218" t="s">
        <v>147</v>
      </c>
      <c r="AC51" s="218"/>
      <c r="AD51" s="218"/>
      <c r="AE51" s="218"/>
      <c r="AF51" s="218"/>
      <c r="AG51" s="218"/>
      <c r="AH51" s="218"/>
      <c r="AI51" s="218"/>
      <c r="AJ51" s="135">
        <f t="shared" ref="AJ51:AJ55" si="5">COUNTA(E51:AI51)</f>
        <v>4</v>
      </c>
      <c r="AK51" s="139">
        <f>SUM(AJ51)</f>
        <v>4</v>
      </c>
      <c r="AL51" s="767">
        <f>SUM(AK51:AK55)</f>
        <v>4</v>
      </c>
      <c r="AM51" s="742">
        <f>SUM(AL51)</f>
        <v>4</v>
      </c>
      <c r="AN51" s="807"/>
    </row>
    <row r="52" spans="1:40" ht="22.5" customHeight="1" x14ac:dyDescent="0.25">
      <c r="A52" s="5"/>
      <c r="B52" s="813"/>
      <c r="C52" s="745" t="s">
        <v>362</v>
      </c>
      <c r="D52" s="18" t="s">
        <v>402</v>
      </c>
      <c r="E52" s="34"/>
      <c r="F52" s="35"/>
      <c r="G52" s="35"/>
      <c r="H52" s="35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131">
        <f t="shared" si="5"/>
        <v>0</v>
      </c>
      <c r="AK52" s="747">
        <f>SUM(AJ52:AJ54)</f>
        <v>0</v>
      </c>
      <c r="AL52" s="768"/>
      <c r="AM52" s="743"/>
      <c r="AN52" s="807"/>
    </row>
    <row r="53" spans="1:40" ht="21" customHeight="1" x14ac:dyDescent="0.25">
      <c r="A53" s="5"/>
      <c r="B53" s="813"/>
      <c r="C53" s="746"/>
      <c r="D53" s="19" t="s">
        <v>403</v>
      </c>
      <c r="E53" s="31"/>
      <c r="F53" s="30"/>
      <c r="G53" s="41"/>
      <c r="H53" s="30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132">
        <f t="shared" si="5"/>
        <v>0</v>
      </c>
      <c r="AK53" s="748"/>
      <c r="AL53" s="768"/>
      <c r="AM53" s="743"/>
      <c r="AN53" s="807"/>
    </row>
    <row r="54" spans="1:40" ht="21" customHeight="1" thickBot="1" x14ac:dyDescent="0.3">
      <c r="A54" s="5"/>
      <c r="B54" s="813"/>
      <c r="C54" s="335"/>
      <c r="D54" s="26" t="s">
        <v>404</v>
      </c>
      <c r="E54" s="325"/>
      <c r="F54" s="183"/>
      <c r="G54" s="334"/>
      <c r="H54" s="183"/>
      <c r="I54" s="334"/>
      <c r="J54" s="334"/>
      <c r="K54" s="334"/>
      <c r="L54" s="334"/>
      <c r="M54" s="334"/>
      <c r="N54" s="334"/>
      <c r="O54" s="334"/>
      <c r="P54" s="334"/>
      <c r="Q54" s="334"/>
      <c r="R54" s="334"/>
      <c r="S54" s="334"/>
      <c r="T54" s="334"/>
      <c r="U54" s="334"/>
      <c r="V54" s="334"/>
      <c r="W54" s="334"/>
      <c r="X54" s="334"/>
      <c r="Y54" s="334"/>
      <c r="Z54" s="334"/>
      <c r="AA54" s="334"/>
      <c r="AB54" s="334"/>
      <c r="AC54" s="334"/>
      <c r="AD54" s="334"/>
      <c r="AE54" s="334"/>
      <c r="AF54" s="334"/>
      <c r="AG54" s="334"/>
      <c r="AH54" s="334"/>
      <c r="AI54" s="337"/>
      <c r="AJ54" s="336">
        <f t="shared" si="5"/>
        <v>0</v>
      </c>
      <c r="AK54" s="749"/>
      <c r="AL54" s="768"/>
      <c r="AM54" s="743"/>
      <c r="AN54" s="807"/>
    </row>
    <row r="55" spans="1:40" ht="30.75" customHeight="1" thickBot="1" x14ac:dyDescent="0.3">
      <c r="A55" s="5"/>
      <c r="B55" s="813"/>
      <c r="C55" s="750" t="s">
        <v>363</v>
      </c>
      <c r="D55" s="751"/>
      <c r="E55" s="79"/>
      <c r="F55" s="60"/>
      <c r="G55" s="83"/>
      <c r="H55" s="60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83"/>
      <c r="AI55" s="219"/>
      <c r="AJ55" s="135">
        <f t="shared" si="5"/>
        <v>0</v>
      </c>
      <c r="AK55" s="139">
        <f t="shared" ref="AK55" si="6">SUM(AJ55)</f>
        <v>0</v>
      </c>
      <c r="AL55" s="769"/>
      <c r="AM55" s="744"/>
      <c r="AN55" s="807"/>
    </row>
    <row r="56" spans="1:40" ht="22.5" customHeight="1" thickBot="1" x14ac:dyDescent="0.3">
      <c r="A56" s="5"/>
      <c r="B56" s="811" t="s">
        <v>134</v>
      </c>
      <c r="C56" s="812"/>
      <c r="D56" s="812"/>
      <c r="E56" s="647">
        <f t="shared" ref="E56:AI56" si="7">COUNTA(E51:E55)</f>
        <v>0</v>
      </c>
      <c r="F56" s="646">
        <f t="shared" si="7"/>
        <v>0</v>
      </c>
      <c r="G56" s="646">
        <f t="shared" si="7"/>
        <v>0</v>
      </c>
      <c r="H56" s="646">
        <f t="shared" si="7"/>
        <v>0</v>
      </c>
      <c r="I56" s="646">
        <f t="shared" si="7"/>
        <v>0</v>
      </c>
      <c r="J56" s="646">
        <f t="shared" si="7"/>
        <v>0</v>
      </c>
      <c r="K56" s="646">
        <f t="shared" si="7"/>
        <v>0</v>
      </c>
      <c r="L56" s="646">
        <f t="shared" si="7"/>
        <v>0</v>
      </c>
      <c r="M56" s="646">
        <f t="shared" si="7"/>
        <v>0</v>
      </c>
      <c r="N56" s="646">
        <f t="shared" si="7"/>
        <v>0</v>
      </c>
      <c r="O56" s="646">
        <f t="shared" si="7"/>
        <v>0</v>
      </c>
      <c r="P56" s="646">
        <f t="shared" si="7"/>
        <v>0</v>
      </c>
      <c r="Q56" s="646">
        <f t="shared" si="7"/>
        <v>0</v>
      </c>
      <c r="R56" s="646">
        <f t="shared" si="7"/>
        <v>0</v>
      </c>
      <c r="S56" s="646">
        <f t="shared" si="7"/>
        <v>0</v>
      </c>
      <c r="T56" s="646">
        <f t="shared" si="7"/>
        <v>0</v>
      </c>
      <c r="U56" s="646">
        <f t="shared" si="7"/>
        <v>1</v>
      </c>
      <c r="V56" s="646">
        <f t="shared" si="7"/>
        <v>1</v>
      </c>
      <c r="W56" s="646">
        <f t="shared" si="7"/>
        <v>0</v>
      </c>
      <c r="X56" s="646">
        <f t="shared" si="7"/>
        <v>0</v>
      </c>
      <c r="Y56" s="646">
        <f t="shared" si="7"/>
        <v>0</v>
      </c>
      <c r="Z56" s="646">
        <f t="shared" si="7"/>
        <v>0</v>
      </c>
      <c r="AA56" s="646">
        <f t="shared" si="7"/>
        <v>1</v>
      </c>
      <c r="AB56" s="646">
        <f t="shared" si="7"/>
        <v>1</v>
      </c>
      <c r="AC56" s="646">
        <f t="shared" si="7"/>
        <v>0</v>
      </c>
      <c r="AD56" s="646">
        <f t="shared" si="7"/>
        <v>0</v>
      </c>
      <c r="AE56" s="646">
        <f t="shared" si="7"/>
        <v>0</v>
      </c>
      <c r="AF56" s="646">
        <f t="shared" si="7"/>
        <v>0</v>
      </c>
      <c r="AG56" s="646">
        <f t="shared" si="7"/>
        <v>0</v>
      </c>
      <c r="AH56" s="646">
        <f t="shared" si="7"/>
        <v>0</v>
      </c>
      <c r="AI56" s="648">
        <f t="shared" si="7"/>
        <v>0</v>
      </c>
      <c r="AJ56" s="734">
        <f>SUM(E56:AI56)</f>
        <v>4</v>
      </c>
      <c r="AK56" s="735"/>
      <c r="AL56" s="735"/>
      <c r="AM56" s="736"/>
      <c r="AN56" s="807"/>
    </row>
    <row r="57" spans="1:40" ht="33" customHeight="1" thickBot="1" x14ac:dyDescent="0.3">
      <c r="B57" s="737" t="s">
        <v>505</v>
      </c>
      <c r="C57" s="738"/>
      <c r="D57" s="738"/>
      <c r="E57" s="738"/>
      <c r="F57" s="738"/>
      <c r="G57" s="738"/>
      <c r="H57" s="738"/>
      <c r="I57" s="738"/>
      <c r="J57" s="738"/>
      <c r="K57" s="738"/>
      <c r="L57" s="738"/>
      <c r="M57" s="738"/>
      <c r="N57" s="738"/>
      <c r="O57" s="738"/>
      <c r="P57" s="738"/>
      <c r="Q57" s="738"/>
      <c r="R57" s="738"/>
      <c r="S57" s="738"/>
      <c r="T57" s="738"/>
      <c r="U57" s="738"/>
      <c r="V57" s="738"/>
      <c r="W57" s="738"/>
      <c r="X57" s="738"/>
      <c r="Y57" s="738"/>
      <c r="Z57" s="738"/>
      <c r="AA57" s="738"/>
      <c r="AB57" s="738"/>
      <c r="AC57" s="738"/>
      <c r="AD57" s="738"/>
      <c r="AE57" s="738"/>
      <c r="AF57" s="738"/>
      <c r="AG57" s="738"/>
      <c r="AH57" s="738"/>
      <c r="AI57" s="841"/>
      <c r="AJ57" s="122" t="s">
        <v>103</v>
      </c>
      <c r="AK57" s="126" t="s">
        <v>105</v>
      </c>
      <c r="AL57" s="95" t="s">
        <v>105</v>
      </c>
      <c r="AM57" s="143" t="s">
        <v>122</v>
      </c>
      <c r="AN57" s="807"/>
    </row>
    <row r="58" spans="1:40" ht="19.5" customHeight="1" x14ac:dyDescent="0.25">
      <c r="B58" s="813" t="s">
        <v>449</v>
      </c>
      <c r="C58" s="746" t="s">
        <v>364</v>
      </c>
      <c r="D58" s="18" t="s">
        <v>405</v>
      </c>
      <c r="E58" s="86"/>
      <c r="F58" s="87"/>
      <c r="G58" s="87"/>
      <c r="H58" s="87"/>
      <c r="I58" s="87"/>
      <c r="J58" s="87"/>
      <c r="K58" s="87"/>
      <c r="L58" s="87"/>
      <c r="M58" s="87"/>
      <c r="N58" s="87"/>
      <c r="O58" s="30" t="s">
        <v>94</v>
      </c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106</v>
      </c>
      <c r="AJ58" s="131">
        <f t="shared" ref="AJ58:AJ69" si="8">COUNTA(E58:AI58)</f>
        <v>2</v>
      </c>
      <c r="AK58" s="747">
        <f>SUM(AJ58:AJ60)</f>
        <v>2</v>
      </c>
      <c r="AL58" s="767">
        <f>SUM(AK58:AK69)</f>
        <v>9</v>
      </c>
      <c r="AM58" s="742">
        <f>SUM(AL58)</f>
        <v>9</v>
      </c>
      <c r="AN58" s="807"/>
    </row>
    <row r="59" spans="1:40" ht="19.5" customHeight="1" x14ac:dyDescent="0.25">
      <c r="B59" s="813"/>
      <c r="C59" s="798"/>
      <c r="D59" s="13" t="s">
        <v>406</v>
      </c>
      <c r="E59" s="88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132">
        <f t="shared" si="8"/>
        <v>0</v>
      </c>
      <c r="AK59" s="748"/>
      <c r="AL59" s="768"/>
      <c r="AM59" s="743"/>
      <c r="AN59" s="807"/>
    </row>
    <row r="60" spans="1:40" ht="18" customHeight="1" thickBot="1" x14ac:dyDescent="0.3">
      <c r="B60" s="813"/>
      <c r="C60" s="799"/>
      <c r="D60" s="26" t="s">
        <v>407</v>
      </c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134">
        <f t="shared" si="8"/>
        <v>0</v>
      </c>
      <c r="AK60" s="749"/>
      <c r="AL60" s="768"/>
      <c r="AM60" s="743"/>
      <c r="AN60" s="807"/>
    </row>
    <row r="61" spans="1:40" ht="37.5" customHeight="1" thickBot="1" x14ac:dyDescent="0.3">
      <c r="B61" s="813"/>
      <c r="C61" s="329" t="s">
        <v>426</v>
      </c>
      <c r="D61" s="324" t="s">
        <v>442</v>
      </c>
      <c r="E61" s="86"/>
      <c r="F61" s="87"/>
      <c r="G61" s="87"/>
      <c r="H61" s="87"/>
      <c r="I61" s="87"/>
      <c r="J61" s="87"/>
      <c r="K61" s="87"/>
      <c r="L61" s="87"/>
      <c r="M61" s="87"/>
      <c r="N61" s="87"/>
      <c r="O61" s="87" t="s">
        <v>329</v>
      </c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87"/>
      <c r="AJ61" s="131">
        <f t="shared" si="8"/>
        <v>1</v>
      </c>
      <c r="AK61" s="327">
        <f>SUM(AJ61:AJ61)</f>
        <v>1</v>
      </c>
      <c r="AL61" s="768"/>
      <c r="AM61" s="743"/>
      <c r="AN61" s="807"/>
    </row>
    <row r="62" spans="1:40" ht="24" customHeight="1" x14ac:dyDescent="0.25">
      <c r="B62" s="813"/>
      <c r="C62" s="746" t="s">
        <v>366</v>
      </c>
      <c r="D62" s="18" t="s">
        <v>410</v>
      </c>
      <c r="E62" s="86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131">
        <f t="shared" si="8"/>
        <v>0</v>
      </c>
      <c r="AK62" s="747">
        <f>SUM(AJ62:AJ67)</f>
        <v>3</v>
      </c>
      <c r="AL62" s="768"/>
      <c r="AM62" s="743"/>
      <c r="AN62" s="807"/>
    </row>
    <row r="63" spans="1:40" ht="27.75" customHeight="1" x14ac:dyDescent="0.25">
      <c r="B63" s="813"/>
      <c r="C63" s="746"/>
      <c r="D63" s="18" t="s">
        <v>411</v>
      </c>
      <c r="E63" s="88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 t="s">
        <v>106</v>
      </c>
      <c r="AJ63" s="132">
        <f t="shared" si="8"/>
        <v>1</v>
      </c>
      <c r="AK63" s="748"/>
      <c r="AL63" s="768"/>
      <c r="AM63" s="743"/>
      <c r="AN63" s="807"/>
    </row>
    <row r="64" spans="1:40" ht="33.75" customHeight="1" x14ac:dyDescent="0.25">
      <c r="B64" s="813"/>
      <c r="C64" s="746"/>
      <c r="D64" s="18" t="s">
        <v>412</v>
      </c>
      <c r="E64" s="88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132">
        <f t="shared" si="8"/>
        <v>0</v>
      </c>
      <c r="AK64" s="748"/>
      <c r="AL64" s="768"/>
      <c r="AM64" s="743"/>
      <c r="AN64" s="807"/>
    </row>
    <row r="65" spans="1:40" ht="30.75" customHeight="1" x14ac:dyDescent="0.25">
      <c r="B65" s="813"/>
      <c r="C65" s="746"/>
      <c r="D65" s="13" t="s">
        <v>429</v>
      </c>
      <c r="E65" s="88"/>
      <c r="F65" s="41"/>
      <c r="G65" s="41"/>
      <c r="H65" s="41"/>
      <c r="I65" s="41"/>
      <c r="J65" s="41"/>
      <c r="K65" s="41"/>
      <c r="L65" s="41"/>
      <c r="M65" s="41"/>
      <c r="N65" s="41"/>
      <c r="O65" s="30" t="s">
        <v>94</v>
      </c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132">
        <f t="shared" si="8"/>
        <v>1</v>
      </c>
      <c r="AK65" s="748"/>
      <c r="AL65" s="768"/>
      <c r="AM65" s="743"/>
      <c r="AN65" s="807"/>
    </row>
    <row r="66" spans="1:40" ht="21" customHeight="1" x14ac:dyDescent="0.25">
      <c r="B66" s="813"/>
      <c r="C66" s="746"/>
      <c r="D66" s="13" t="s">
        <v>414</v>
      </c>
      <c r="E66" s="88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132">
        <f t="shared" si="8"/>
        <v>0</v>
      </c>
      <c r="AK66" s="748"/>
      <c r="AL66" s="768"/>
      <c r="AM66" s="743"/>
      <c r="AN66" s="807"/>
    </row>
    <row r="67" spans="1:40" ht="39" customHeight="1" thickBot="1" x14ac:dyDescent="0.3">
      <c r="B67" s="813"/>
      <c r="C67" s="800"/>
      <c r="D67" s="99" t="s">
        <v>415</v>
      </c>
      <c r="E67" s="89"/>
      <c r="F67" s="90"/>
      <c r="G67" s="90"/>
      <c r="H67" s="90"/>
      <c r="I67" s="90"/>
      <c r="J67" s="90"/>
      <c r="K67" s="90"/>
      <c r="L67" s="90"/>
      <c r="M67" s="90"/>
      <c r="N67" s="90"/>
      <c r="O67" s="30" t="s">
        <v>94</v>
      </c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134">
        <f t="shared" si="8"/>
        <v>1</v>
      </c>
      <c r="AK67" s="749"/>
      <c r="AL67" s="768"/>
      <c r="AM67" s="743"/>
      <c r="AN67" s="807"/>
    </row>
    <row r="68" spans="1:40" ht="29.25" customHeight="1" x14ac:dyDescent="0.25">
      <c r="B68" s="813"/>
      <c r="C68" s="801" t="s">
        <v>367</v>
      </c>
      <c r="D68" s="12" t="s">
        <v>453</v>
      </c>
      <c r="E68" s="91"/>
      <c r="F68" s="92"/>
      <c r="G68" s="92"/>
      <c r="H68" s="92"/>
      <c r="I68" s="92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131">
        <f t="shared" si="8"/>
        <v>0</v>
      </c>
      <c r="AK68" s="747">
        <f>SUM(AJ68:AJ69)</f>
        <v>3</v>
      </c>
      <c r="AL68" s="768"/>
      <c r="AM68" s="743"/>
      <c r="AN68" s="807"/>
    </row>
    <row r="69" spans="1:40" ht="30.75" customHeight="1" thickBot="1" x14ac:dyDescent="0.3">
      <c r="B69" s="814"/>
      <c r="C69" s="800"/>
      <c r="D69" s="26" t="s">
        <v>452</v>
      </c>
      <c r="E69" s="93"/>
      <c r="F69" s="94"/>
      <c r="G69" s="94"/>
      <c r="H69" s="94" t="s">
        <v>100</v>
      </c>
      <c r="I69" s="94"/>
      <c r="J69" s="90"/>
      <c r="K69" s="90"/>
      <c r="L69" s="90"/>
      <c r="M69" s="90"/>
      <c r="N69" s="90"/>
      <c r="O69" s="30" t="s">
        <v>94</v>
      </c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 t="s">
        <v>106</v>
      </c>
      <c r="AJ69" s="134">
        <f t="shared" si="8"/>
        <v>3</v>
      </c>
      <c r="AK69" s="749"/>
      <c r="AL69" s="769"/>
      <c r="AM69" s="744"/>
      <c r="AN69" s="808"/>
    </row>
    <row r="70" spans="1:40" ht="23.25" customHeight="1" thickBot="1" x14ac:dyDescent="0.3">
      <c r="A70" s="5"/>
      <c r="B70" s="811" t="s">
        <v>134</v>
      </c>
      <c r="C70" s="812"/>
      <c r="D70" s="812"/>
      <c r="E70" s="640">
        <f t="shared" ref="E70:AI70" si="9">COUNTA(E58:E69)</f>
        <v>0</v>
      </c>
      <c r="F70" s="641">
        <f t="shared" si="9"/>
        <v>0</v>
      </c>
      <c r="G70" s="641">
        <f t="shared" si="9"/>
        <v>0</v>
      </c>
      <c r="H70" s="641">
        <f t="shared" si="9"/>
        <v>1</v>
      </c>
      <c r="I70" s="641">
        <f t="shared" si="9"/>
        <v>0</v>
      </c>
      <c r="J70" s="641">
        <f t="shared" si="9"/>
        <v>0</v>
      </c>
      <c r="K70" s="641">
        <f t="shared" si="9"/>
        <v>0</v>
      </c>
      <c r="L70" s="641">
        <f t="shared" si="9"/>
        <v>0</v>
      </c>
      <c r="M70" s="641">
        <f t="shared" si="9"/>
        <v>0</v>
      </c>
      <c r="N70" s="641">
        <f t="shared" si="9"/>
        <v>0</v>
      </c>
      <c r="O70" s="641">
        <f t="shared" si="9"/>
        <v>5</v>
      </c>
      <c r="P70" s="641">
        <f t="shared" si="9"/>
        <v>0</v>
      </c>
      <c r="Q70" s="641">
        <f t="shared" si="9"/>
        <v>0</v>
      </c>
      <c r="R70" s="641">
        <f t="shared" si="9"/>
        <v>0</v>
      </c>
      <c r="S70" s="641">
        <f t="shared" si="9"/>
        <v>0</v>
      </c>
      <c r="T70" s="641">
        <f t="shared" si="9"/>
        <v>0</v>
      </c>
      <c r="U70" s="641">
        <f t="shared" si="9"/>
        <v>0</v>
      </c>
      <c r="V70" s="641">
        <f t="shared" si="9"/>
        <v>0</v>
      </c>
      <c r="W70" s="641">
        <f t="shared" si="9"/>
        <v>0</v>
      </c>
      <c r="X70" s="641">
        <f t="shared" si="9"/>
        <v>0</v>
      </c>
      <c r="Y70" s="641">
        <f t="shared" si="9"/>
        <v>0</v>
      </c>
      <c r="Z70" s="641">
        <f t="shared" si="9"/>
        <v>0</v>
      </c>
      <c r="AA70" s="641">
        <f t="shared" si="9"/>
        <v>0</v>
      </c>
      <c r="AB70" s="641">
        <f t="shared" si="9"/>
        <v>0</v>
      </c>
      <c r="AC70" s="641">
        <f t="shared" si="9"/>
        <v>0</v>
      </c>
      <c r="AD70" s="641">
        <f t="shared" si="9"/>
        <v>0</v>
      </c>
      <c r="AE70" s="641">
        <f t="shared" si="9"/>
        <v>0</v>
      </c>
      <c r="AF70" s="641">
        <f t="shared" si="9"/>
        <v>0</v>
      </c>
      <c r="AG70" s="641">
        <f t="shared" si="9"/>
        <v>0</v>
      </c>
      <c r="AH70" s="641">
        <f t="shared" si="9"/>
        <v>0</v>
      </c>
      <c r="AI70" s="642">
        <f t="shared" si="9"/>
        <v>3</v>
      </c>
      <c r="AJ70" s="734">
        <f>SUM(E70:AI70)</f>
        <v>9</v>
      </c>
      <c r="AK70" s="735"/>
      <c r="AL70" s="735"/>
      <c r="AM70" s="736"/>
    </row>
    <row r="72" spans="1:40" x14ac:dyDescent="0.25">
      <c r="C72"/>
      <c r="D72"/>
    </row>
    <row r="73" spans="1:40" x14ac:dyDescent="0.25">
      <c r="C73"/>
      <c r="D73"/>
    </row>
    <row r="74" spans="1:40" x14ac:dyDescent="0.25">
      <c r="C74"/>
      <c r="D74"/>
    </row>
    <row r="75" spans="1:40" x14ac:dyDescent="0.25"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</row>
    <row r="76" spans="1:40" x14ac:dyDescent="0.25"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</row>
    <row r="77" spans="1:40" x14ac:dyDescent="0.25"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</row>
    <row r="78" spans="1:40" x14ac:dyDescent="0.25"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</row>
    <row r="79" spans="1:40" x14ac:dyDescent="0.25"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</row>
    <row r="80" spans="1:40" x14ac:dyDescent="0.25"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</row>
    <row r="81" spans="3:35" x14ac:dyDescent="0.25"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</row>
    <row r="82" spans="3:35" x14ac:dyDescent="0.25"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</row>
    <row r="83" spans="3:35" x14ac:dyDescent="0.25"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</row>
    <row r="84" spans="3:35" x14ac:dyDescent="0.25"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</row>
    <row r="85" spans="3:35" x14ac:dyDescent="0.25"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</row>
    <row r="86" spans="3:35" x14ac:dyDescent="0.25"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</row>
    <row r="87" spans="3:35" x14ac:dyDescent="0.25"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</row>
    <row r="88" spans="3:35" x14ac:dyDescent="0.25"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</row>
    <row r="89" spans="3:35" x14ac:dyDescent="0.25"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</row>
    <row r="90" spans="3:35" x14ac:dyDescent="0.25"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</row>
    <row r="91" spans="3:35" x14ac:dyDescent="0.25"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</row>
    <row r="92" spans="3:35" x14ac:dyDescent="0.25"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</row>
    <row r="93" spans="3:35" x14ac:dyDescent="0.25"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</row>
    <row r="94" spans="3:35" x14ac:dyDescent="0.25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</row>
    <row r="98" spans="3:35" x14ac:dyDescent="0.25"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</row>
    <row r="99" spans="3:35" x14ac:dyDescent="0.25"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</row>
    <row r="100" spans="3:35" x14ac:dyDescent="0.25"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</row>
    <row r="101" spans="3:35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</row>
  </sheetData>
  <mergeCells count="86">
    <mergeCell ref="AK52:AK54"/>
    <mergeCell ref="AN3:AN4"/>
    <mergeCell ref="AN5:AN69"/>
    <mergeCell ref="B56:D56"/>
    <mergeCell ref="AJ56:AM56"/>
    <mergeCell ref="B57:AI57"/>
    <mergeCell ref="AK44:AK46"/>
    <mergeCell ref="AL44:AL46"/>
    <mergeCell ref="B47:B48"/>
    <mergeCell ref="AL47:AL48"/>
    <mergeCell ref="C47:C48"/>
    <mergeCell ref="AK47:AK48"/>
    <mergeCell ref="B50:AI50"/>
    <mergeCell ref="B51:B55"/>
    <mergeCell ref="AL51:AL55"/>
    <mergeCell ref="AM51:AM55"/>
    <mergeCell ref="C52:C53"/>
    <mergeCell ref="C55:D55"/>
    <mergeCell ref="AK30:AK31"/>
    <mergeCell ref="B36:B37"/>
    <mergeCell ref="C36:D36"/>
    <mergeCell ref="AK36:AK37"/>
    <mergeCell ref="AK32:AK33"/>
    <mergeCell ref="B39:AI39"/>
    <mergeCell ref="B38:D38"/>
    <mergeCell ref="AJ38:AM38"/>
    <mergeCell ref="AL36:AL37"/>
    <mergeCell ref="C37:D37"/>
    <mergeCell ref="B34:B35"/>
    <mergeCell ref="AL34:AL35"/>
    <mergeCell ref="C34:D34"/>
    <mergeCell ref="C35:D35"/>
    <mergeCell ref="AK34:AK35"/>
    <mergeCell ref="AK21:AK23"/>
    <mergeCell ref="B1:AM1"/>
    <mergeCell ref="B2:AM2"/>
    <mergeCell ref="AK3:AK4"/>
    <mergeCell ref="AL3:AL4"/>
    <mergeCell ref="AM3:AM4"/>
    <mergeCell ref="B5:B6"/>
    <mergeCell ref="AK5:AK6"/>
    <mergeCell ref="AL5:AL6"/>
    <mergeCell ref="AM5:AM37"/>
    <mergeCell ref="AL7:AL26"/>
    <mergeCell ref="C10:C12"/>
    <mergeCell ref="AK10:AK12"/>
    <mergeCell ref="AL27:AL31"/>
    <mergeCell ref="C5:D5"/>
    <mergeCell ref="B27:B31"/>
    <mergeCell ref="C27:C29"/>
    <mergeCell ref="AK27:AK29"/>
    <mergeCell ref="C13:C14"/>
    <mergeCell ref="AK13:AK14"/>
    <mergeCell ref="C15:C20"/>
    <mergeCell ref="AK15:AK20"/>
    <mergeCell ref="C21:C23"/>
    <mergeCell ref="C30:C31"/>
    <mergeCell ref="C24:C26"/>
    <mergeCell ref="AK24:AK26"/>
    <mergeCell ref="C6:D6"/>
    <mergeCell ref="AJ49:AM49"/>
    <mergeCell ref="B40:B43"/>
    <mergeCell ref="AL40:AL43"/>
    <mergeCell ref="C41:C43"/>
    <mergeCell ref="AK41:AK43"/>
    <mergeCell ref="B44:B46"/>
    <mergeCell ref="C44:C46"/>
    <mergeCell ref="B32:B33"/>
    <mergeCell ref="C32:D32"/>
    <mergeCell ref="C33:D33"/>
    <mergeCell ref="AM40:AM48"/>
    <mergeCell ref="B49:D49"/>
    <mergeCell ref="B7:B26"/>
    <mergeCell ref="C7:C8"/>
    <mergeCell ref="AK7:AK8"/>
    <mergeCell ref="B70:D70"/>
    <mergeCell ref="AJ70:AM70"/>
    <mergeCell ref="C58:C60"/>
    <mergeCell ref="AK58:AK60"/>
    <mergeCell ref="B58:B69"/>
    <mergeCell ref="AL58:AL69"/>
    <mergeCell ref="AM58:AM69"/>
    <mergeCell ref="C62:C67"/>
    <mergeCell ref="AK62:AK67"/>
    <mergeCell ref="C68:C69"/>
    <mergeCell ref="AK68:AK69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1"/>
  <sheetViews>
    <sheetView topLeftCell="B43" zoomScale="75" zoomScaleNormal="75" workbookViewId="0">
      <pane ySplit="1335" topLeftCell="A40" activePane="bottomLeft"/>
      <selection activeCell="B2" sqref="B2:AK2"/>
      <selection pane="bottomLeft" activeCell="D25" sqref="D25"/>
    </sheetView>
  </sheetViews>
  <sheetFormatPr defaultRowHeight="15" x14ac:dyDescent="0.25"/>
  <cols>
    <col min="1" max="1" width="7.42578125" customWidth="1"/>
    <col min="2" max="2" width="10.5703125" customWidth="1"/>
    <col min="3" max="3" width="18.5703125" style="2" customWidth="1"/>
    <col min="4" max="4" width="26.7109375" style="3" customWidth="1"/>
    <col min="5" max="33" width="4.7109375" style="44" customWidth="1"/>
    <col min="34" max="34" width="12.5703125" customWidth="1"/>
    <col min="35" max="35" width="12.140625" customWidth="1"/>
    <col min="36" max="36" width="15.42578125" customWidth="1"/>
    <col min="37" max="37" width="12.5703125" customWidth="1"/>
  </cols>
  <sheetData>
    <row r="1" spans="2:38" ht="14.25" customHeight="1" thickBot="1" x14ac:dyDescent="0.3">
      <c r="B1" s="785" t="s">
        <v>132</v>
      </c>
      <c r="C1" s="786"/>
      <c r="D1" s="786"/>
      <c r="E1" s="786"/>
      <c r="F1" s="786"/>
      <c r="G1" s="786"/>
      <c r="H1" s="786"/>
      <c r="I1" s="786"/>
      <c r="J1" s="786"/>
      <c r="K1" s="786"/>
      <c r="L1" s="786"/>
      <c r="M1" s="786"/>
      <c r="N1" s="786"/>
      <c r="O1" s="786"/>
      <c r="P1" s="786"/>
      <c r="Q1" s="786"/>
      <c r="R1" s="786"/>
      <c r="S1" s="786"/>
      <c r="T1" s="786"/>
      <c r="U1" s="786"/>
      <c r="V1" s="786"/>
      <c r="W1" s="786"/>
      <c r="X1" s="786"/>
      <c r="Y1" s="786"/>
      <c r="Z1" s="786"/>
      <c r="AA1" s="786"/>
      <c r="AB1" s="786"/>
      <c r="AC1" s="786"/>
      <c r="AD1" s="786"/>
      <c r="AE1" s="786"/>
      <c r="AF1" s="786"/>
      <c r="AG1" s="786"/>
      <c r="AH1" s="786"/>
      <c r="AI1" s="786"/>
      <c r="AJ1" s="786"/>
      <c r="AK1" s="787"/>
    </row>
    <row r="2" spans="2:38" ht="18" customHeight="1" thickBot="1" x14ac:dyDescent="0.3">
      <c r="B2" s="788" t="s">
        <v>431</v>
      </c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  <c r="Q2" s="739"/>
      <c r="R2" s="739"/>
      <c r="S2" s="739"/>
      <c r="T2" s="739"/>
      <c r="U2" s="739"/>
      <c r="V2" s="739"/>
      <c r="W2" s="739"/>
      <c r="X2" s="739"/>
      <c r="Y2" s="739"/>
      <c r="Z2" s="739"/>
      <c r="AA2" s="739"/>
      <c r="AB2" s="739"/>
      <c r="AC2" s="739"/>
      <c r="AD2" s="739"/>
      <c r="AE2" s="739"/>
      <c r="AF2" s="739"/>
      <c r="AG2" s="739"/>
      <c r="AH2" s="739"/>
      <c r="AI2" s="739"/>
      <c r="AJ2" s="739"/>
      <c r="AK2" s="740"/>
    </row>
    <row r="3" spans="2:38" s="4" customFormat="1" ht="32.25" customHeight="1" thickBot="1" x14ac:dyDescent="0.3">
      <c r="B3" s="193" t="s">
        <v>1</v>
      </c>
      <c r="C3" s="193" t="s">
        <v>2</v>
      </c>
      <c r="D3" s="193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3" t="s">
        <v>7</v>
      </c>
      <c r="AD3" s="173" t="s">
        <v>7</v>
      </c>
      <c r="AE3" s="173" t="s">
        <v>7</v>
      </c>
      <c r="AF3" s="173" t="s">
        <v>7</v>
      </c>
      <c r="AG3" s="174" t="s">
        <v>7</v>
      </c>
      <c r="AH3" s="122" t="s">
        <v>103</v>
      </c>
      <c r="AI3" s="789" t="s">
        <v>120</v>
      </c>
      <c r="AJ3" s="791" t="s">
        <v>121</v>
      </c>
      <c r="AK3" s="759" t="s">
        <v>122</v>
      </c>
      <c r="AL3" s="805" t="s">
        <v>170</v>
      </c>
    </row>
    <row r="4" spans="2:38" ht="15.75" customHeight="1" thickBot="1" x14ac:dyDescent="0.3">
      <c r="B4" s="14"/>
      <c r="C4" s="15"/>
      <c r="D4" s="15"/>
      <c r="E4" s="175">
        <v>28</v>
      </c>
      <c r="F4" s="176">
        <v>38</v>
      </c>
      <c r="G4" s="176">
        <v>41</v>
      </c>
      <c r="H4" s="176">
        <v>54</v>
      </c>
      <c r="I4" s="176">
        <v>74</v>
      </c>
      <c r="J4" s="176">
        <v>79</v>
      </c>
      <c r="K4" s="176">
        <v>83</v>
      </c>
      <c r="L4" s="176">
        <v>89</v>
      </c>
      <c r="M4" s="176">
        <v>104</v>
      </c>
      <c r="N4" s="176">
        <v>115</v>
      </c>
      <c r="O4" s="176">
        <v>122</v>
      </c>
      <c r="P4" s="176">
        <v>129</v>
      </c>
      <c r="Q4" s="176">
        <v>137</v>
      </c>
      <c r="R4" s="176">
        <v>144</v>
      </c>
      <c r="S4" s="176">
        <v>149</v>
      </c>
      <c r="T4" s="176">
        <v>158</v>
      </c>
      <c r="U4" s="176">
        <v>165</v>
      </c>
      <c r="V4" s="176">
        <v>170</v>
      </c>
      <c r="W4" s="176">
        <v>180</v>
      </c>
      <c r="X4" s="176">
        <v>194</v>
      </c>
      <c r="Y4" s="176">
        <v>201</v>
      </c>
      <c r="Z4" s="176">
        <v>205</v>
      </c>
      <c r="AA4" s="176">
        <v>209</v>
      </c>
      <c r="AB4" s="176">
        <v>218</v>
      </c>
      <c r="AC4" s="176"/>
      <c r="AD4" s="176"/>
      <c r="AE4" s="176"/>
      <c r="AF4" s="176"/>
      <c r="AG4" s="177"/>
      <c r="AH4" s="123">
        <f>COUNTA(E4:AG4)</f>
        <v>24</v>
      </c>
      <c r="AI4" s="790"/>
      <c r="AJ4" s="792"/>
      <c r="AK4" s="761"/>
      <c r="AL4" s="806"/>
    </row>
    <row r="5" spans="2:38" s="1" customFormat="1" ht="36" customHeight="1" x14ac:dyDescent="0.25">
      <c r="B5" s="809" t="s">
        <v>330</v>
      </c>
      <c r="C5" s="820" t="s">
        <v>418</v>
      </c>
      <c r="D5" s="821"/>
      <c r="E5" s="48"/>
      <c r="F5" s="49"/>
      <c r="G5" s="49"/>
      <c r="H5" s="49"/>
      <c r="I5" s="49" t="s">
        <v>100</v>
      </c>
      <c r="J5" s="50" t="s">
        <v>100</v>
      </c>
      <c r="K5" s="50" t="s">
        <v>100</v>
      </c>
      <c r="L5" s="50" t="s">
        <v>472</v>
      </c>
      <c r="M5" s="50"/>
      <c r="N5" s="50"/>
      <c r="O5" s="50"/>
      <c r="P5" s="50"/>
      <c r="Q5" s="50" t="s">
        <v>94</v>
      </c>
      <c r="R5" s="50" t="s">
        <v>106</v>
      </c>
      <c r="S5" s="50"/>
      <c r="T5" s="50" t="s">
        <v>100</v>
      </c>
      <c r="U5" s="50" t="s">
        <v>102</v>
      </c>
      <c r="V5" s="50" t="s">
        <v>106</v>
      </c>
      <c r="W5" s="50" t="s">
        <v>147</v>
      </c>
      <c r="X5" s="50" t="s">
        <v>94</v>
      </c>
      <c r="Y5" s="50"/>
      <c r="Z5" s="50"/>
      <c r="AA5" s="50"/>
      <c r="AB5" s="50" t="s">
        <v>106</v>
      </c>
      <c r="AC5" s="50"/>
      <c r="AD5" s="50"/>
      <c r="AE5" s="50"/>
      <c r="AF5" s="50"/>
      <c r="AG5" s="62"/>
      <c r="AH5" s="124">
        <f>COUNTA(E5:AG5)</f>
        <v>12</v>
      </c>
      <c r="AI5" s="747">
        <f>SUM(AH5:AH6)</f>
        <v>24</v>
      </c>
      <c r="AJ5" s="767">
        <f>SUM(AI5)</f>
        <v>24</v>
      </c>
      <c r="AK5" s="742">
        <f>SUM(AJ5:AJ37)</f>
        <v>114</v>
      </c>
      <c r="AL5" s="807">
        <f>SUM(AK5,AK40,AK51,AK58)</f>
        <v>199</v>
      </c>
    </row>
    <row r="6" spans="2:38" s="1" customFormat="1" ht="36" customHeight="1" thickBot="1" x14ac:dyDescent="0.3">
      <c r="B6" s="810"/>
      <c r="C6" s="843" t="s">
        <v>332</v>
      </c>
      <c r="D6" s="844"/>
      <c r="E6" s="178" t="s">
        <v>100</v>
      </c>
      <c r="F6" s="179" t="s">
        <v>139</v>
      </c>
      <c r="G6" s="179" t="s">
        <v>106</v>
      </c>
      <c r="H6" s="179" t="s">
        <v>147</v>
      </c>
      <c r="I6" s="179"/>
      <c r="J6" s="180"/>
      <c r="K6" s="180"/>
      <c r="L6" s="180"/>
      <c r="M6" s="180" t="s">
        <v>106</v>
      </c>
      <c r="N6" s="180" t="s">
        <v>96</v>
      </c>
      <c r="O6" s="180" t="s">
        <v>102</v>
      </c>
      <c r="P6" s="180" t="s">
        <v>93</v>
      </c>
      <c r="Q6" s="180"/>
      <c r="R6" s="180"/>
      <c r="S6" s="180" t="s">
        <v>100</v>
      </c>
      <c r="T6" s="180"/>
      <c r="U6" s="180"/>
      <c r="V6" s="180"/>
      <c r="W6" s="180"/>
      <c r="X6" s="180"/>
      <c r="Y6" s="180" t="s">
        <v>106</v>
      </c>
      <c r="Z6" s="180" t="s">
        <v>106</v>
      </c>
      <c r="AA6" s="180" t="s">
        <v>106</v>
      </c>
      <c r="AB6" s="180"/>
      <c r="AC6" s="180"/>
      <c r="AD6" s="180"/>
      <c r="AE6" s="180"/>
      <c r="AF6" s="180"/>
      <c r="AG6" s="181"/>
      <c r="AH6" s="123">
        <f>COUNTA(E6:AG6)</f>
        <v>12</v>
      </c>
      <c r="AI6" s="748"/>
      <c r="AJ6" s="768"/>
      <c r="AK6" s="743"/>
      <c r="AL6" s="807"/>
    </row>
    <row r="7" spans="2:38" ht="22.5" customHeight="1" x14ac:dyDescent="0.25">
      <c r="B7" s="778" t="s">
        <v>333</v>
      </c>
      <c r="C7" s="765" t="s">
        <v>334</v>
      </c>
      <c r="D7" s="7" t="s">
        <v>368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 t="s">
        <v>106</v>
      </c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64"/>
      <c r="AH7" s="124">
        <f t="shared" ref="AH7:AH37" si="0">COUNTA(E7:AG7)</f>
        <v>1</v>
      </c>
      <c r="AI7" s="747">
        <f>SUM(AH7:AH8)</f>
        <v>1</v>
      </c>
      <c r="AJ7" s="767">
        <f>SUM(AI7:AI26)</f>
        <v>23</v>
      </c>
      <c r="AK7" s="743"/>
      <c r="AL7" s="807"/>
    </row>
    <row r="8" spans="2:38" ht="41.25" customHeight="1" thickBot="1" x14ac:dyDescent="0.3">
      <c r="B8" s="779"/>
      <c r="C8" s="766"/>
      <c r="D8" s="23" t="s">
        <v>369</v>
      </c>
      <c r="E8" s="56"/>
      <c r="F8" s="53"/>
      <c r="G8" s="53"/>
      <c r="H8" s="53"/>
      <c r="I8" s="53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65"/>
      <c r="AH8" s="125">
        <f t="shared" si="0"/>
        <v>0</v>
      </c>
      <c r="AI8" s="749"/>
      <c r="AJ8" s="768"/>
      <c r="AK8" s="743"/>
      <c r="AL8" s="807"/>
    </row>
    <row r="9" spans="2:38" ht="24" customHeight="1" thickBot="1" x14ac:dyDescent="0.3">
      <c r="B9" s="779"/>
      <c r="C9" s="45" t="s">
        <v>335</v>
      </c>
      <c r="D9" s="20" t="s">
        <v>370</v>
      </c>
      <c r="E9" s="58"/>
      <c r="F9" s="59"/>
      <c r="G9" s="59"/>
      <c r="H9" s="59"/>
      <c r="I9" s="59"/>
      <c r="J9" s="60"/>
      <c r="K9" s="60"/>
      <c r="L9" s="60"/>
      <c r="M9" s="60"/>
      <c r="N9" s="60"/>
      <c r="O9" s="60"/>
      <c r="P9" s="60"/>
      <c r="Q9" s="60" t="s">
        <v>94</v>
      </c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6"/>
      <c r="AH9" s="126">
        <f t="shared" si="0"/>
        <v>1</v>
      </c>
      <c r="AI9" s="136">
        <f>SUM(AH9)</f>
        <v>1</v>
      </c>
      <c r="AJ9" s="768"/>
      <c r="AK9" s="743"/>
      <c r="AL9" s="807"/>
    </row>
    <row r="10" spans="2:38" ht="27" customHeight="1" x14ac:dyDescent="0.25">
      <c r="B10" s="779"/>
      <c r="C10" s="765" t="s">
        <v>336</v>
      </c>
      <c r="D10" s="7" t="s">
        <v>371</v>
      </c>
      <c r="E10" s="54"/>
      <c r="F10" s="50"/>
      <c r="G10" s="50"/>
      <c r="H10" s="50"/>
      <c r="I10" s="50"/>
      <c r="J10" s="50"/>
      <c r="K10" s="50"/>
      <c r="L10" s="50" t="s">
        <v>154</v>
      </c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62"/>
      <c r="AH10" s="124">
        <f t="shared" si="0"/>
        <v>1</v>
      </c>
      <c r="AI10" s="747">
        <f>SUM(AH10:AH12)</f>
        <v>1</v>
      </c>
      <c r="AJ10" s="768"/>
      <c r="AK10" s="743"/>
      <c r="AL10" s="807"/>
    </row>
    <row r="11" spans="2:38" ht="19.5" customHeight="1" x14ac:dyDescent="0.25">
      <c r="B11" s="779"/>
      <c r="C11" s="762"/>
      <c r="D11" s="8" t="s">
        <v>372</v>
      </c>
      <c r="E11" s="61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67"/>
      <c r="AH11" s="127">
        <f t="shared" si="0"/>
        <v>0</v>
      </c>
      <c r="AI11" s="748"/>
      <c r="AJ11" s="768"/>
      <c r="AK11" s="743"/>
      <c r="AL11" s="807"/>
    </row>
    <row r="12" spans="2:38" ht="20.25" customHeight="1" thickBot="1" x14ac:dyDescent="0.3">
      <c r="B12" s="779"/>
      <c r="C12" s="766"/>
      <c r="D12" s="23" t="s">
        <v>373</v>
      </c>
      <c r="E12" s="56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63"/>
      <c r="AH12" s="128">
        <f t="shared" si="0"/>
        <v>0</v>
      </c>
      <c r="AI12" s="749"/>
      <c r="AJ12" s="768"/>
      <c r="AK12" s="743"/>
      <c r="AL12" s="807"/>
    </row>
    <row r="13" spans="2:38" ht="19.5" customHeight="1" x14ac:dyDescent="0.25">
      <c r="B13" s="779"/>
      <c r="C13" s="765" t="s">
        <v>337</v>
      </c>
      <c r="D13" s="9" t="s">
        <v>374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62"/>
      <c r="AH13" s="129">
        <f t="shared" si="0"/>
        <v>0</v>
      </c>
      <c r="AI13" s="747">
        <f>SUM(AH13:AH14)</f>
        <v>2</v>
      </c>
      <c r="AJ13" s="768"/>
      <c r="AK13" s="743"/>
      <c r="AL13" s="807"/>
    </row>
    <row r="14" spans="2:38" ht="21" customHeight="1" thickBot="1" x14ac:dyDescent="0.3">
      <c r="B14" s="779"/>
      <c r="C14" s="766"/>
      <c r="D14" s="23" t="s">
        <v>375</v>
      </c>
      <c r="E14" s="56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 t="s">
        <v>102</v>
      </c>
      <c r="V14" s="53"/>
      <c r="W14" s="53"/>
      <c r="X14" s="53"/>
      <c r="Y14" s="53"/>
      <c r="Z14" s="53"/>
      <c r="AA14" s="53" t="s">
        <v>106</v>
      </c>
      <c r="AB14" s="53"/>
      <c r="AC14" s="53"/>
      <c r="AD14" s="53"/>
      <c r="AE14" s="53"/>
      <c r="AF14" s="53"/>
      <c r="AG14" s="63"/>
      <c r="AH14" s="128">
        <f t="shared" si="0"/>
        <v>2</v>
      </c>
      <c r="AI14" s="749"/>
      <c r="AJ14" s="768"/>
      <c r="AK14" s="743"/>
      <c r="AL14" s="807"/>
    </row>
    <row r="15" spans="2:38" ht="27" customHeight="1" x14ac:dyDescent="0.25">
      <c r="B15" s="779"/>
      <c r="C15" s="765" t="s">
        <v>348</v>
      </c>
      <c r="D15" s="9" t="s">
        <v>376</v>
      </c>
      <c r="E15" s="54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 t="s">
        <v>147</v>
      </c>
      <c r="X15" s="50"/>
      <c r="Y15" s="50"/>
      <c r="Z15" s="50"/>
      <c r="AA15" s="50"/>
      <c r="AB15" s="50"/>
      <c r="AC15" s="50"/>
      <c r="AD15" s="50"/>
      <c r="AE15" s="50"/>
      <c r="AF15" s="50"/>
      <c r="AG15" s="62"/>
      <c r="AH15" s="129">
        <f t="shared" si="0"/>
        <v>1</v>
      </c>
      <c r="AI15" s="747">
        <f>SUM(AH15:AH20)</f>
        <v>4</v>
      </c>
      <c r="AJ15" s="768"/>
      <c r="AK15" s="743"/>
      <c r="AL15" s="807"/>
    </row>
    <row r="16" spans="2:38" ht="36.75" customHeight="1" x14ac:dyDescent="0.25">
      <c r="B16" s="779"/>
      <c r="C16" s="762"/>
      <c r="D16" s="9" t="s">
        <v>377</v>
      </c>
      <c r="E16" s="61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67"/>
      <c r="AH16" s="127">
        <f t="shared" si="0"/>
        <v>0</v>
      </c>
      <c r="AI16" s="748"/>
      <c r="AJ16" s="768"/>
      <c r="AK16" s="743"/>
      <c r="AL16" s="807"/>
    </row>
    <row r="17" spans="2:38" ht="24.75" customHeight="1" x14ac:dyDescent="0.25">
      <c r="B17" s="779"/>
      <c r="C17" s="762"/>
      <c r="D17" s="7" t="s">
        <v>497</v>
      </c>
      <c r="E17" s="61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 t="s">
        <v>106</v>
      </c>
      <c r="AC17" s="28"/>
      <c r="AD17" s="28"/>
      <c r="AE17" s="28"/>
      <c r="AF17" s="28"/>
      <c r="AG17" s="67"/>
      <c r="AH17" s="127">
        <f t="shared" si="0"/>
        <v>1</v>
      </c>
      <c r="AI17" s="748"/>
      <c r="AJ17" s="768"/>
      <c r="AK17" s="743"/>
      <c r="AL17" s="807"/>
    </row>
    <row r="18" spans="2:38" ht="27" customHeight="1" x14ac:dyDescent="0.25">
      <c r="B18" s="779"/>
      <c r="C18" s="762"/>
      <c r="D18" s="8" t="s">
        <v>434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67"/>
      <c r="AH18" s="127">
        <f t="shared" si="0"/>
        <v>0</v>
      </c>
      <c r="AI18" s="748"/>
      <c r="AJ18" s="768"/>
      <c r="AK18" s="743"/>
      <c r="AL18" s="807"/>
    </row>
    <row r="19" spans="2:38" ht="21" customHeight="1" x14ac:dyDescent="0.25">
      <c r="B19" s="779"/>
      <c r="C19" s="762"/>
      <c r="D19" s="21" t="s">
        <v>378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 t="s">
        <v>106</v>
      </c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67"/>
      <c r="AH19" s="127">
        <f t="shared" si="0"/>
        <v>1</v>
      </c>
      <c r="AI19" s="748"/>
      <c r="AJ19" s="768"/>
      <c r="AK19" s="743"/>
      <c r="AL19" s="807"/>
    </row>
    <row r="20" spans="2:38" ht="21" customHeight="1" thickBot="1" x14ac:dyDescent="0.3">
      <c r="B20" s="779"/>
      <c r="C20" s="766"/>
      <c r="D20" s="23" t="s">
        <v>380</v>
      </c>
      <c r="E20" s="56"/>
      <c r="F20" s="53"/>
      <c r="G20" s="53"/>
      <c r="H20" s="53"/>
      <c r="I20" s="53"/>
      <c r="J20" s="53" t="s">
        <v>100</v>
      </c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63"/>
      <c r="AH20" s="125">
        <f t="shared" si="0"/>
        <v>1</v>
      </c>
      <c r="AI20" s="749"/>
      <c r="AJ20" s="768"/>
      <c r="AK20" s="743"/>
      <c r="AL20" s="807"/>
    </row>
    <row r="21" spans="2:38" ht="21" customHeight="1" x14ac:dyDescent="0.25">
      <c r="B21" s="779"/>
      <c r="C21" s="765" t="s">
        <v>338</v>
      </c>
      <c r="D21" s="24" t="s">
        <v>381</v>
      </c>
      <c r="E21" s="47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68"/>
      <c r="AH21" s="124">
        <f t="shared" si="0"/>
        <v>0</v>
      </c>
      <c r="AI21" s="747">
        <f>SUM(AH21:AH23)</f>
        <v>2</v>
      </c>
      <c r="AJ21" s="768"/>
      <c r="AK21" s="743"/>
      <c r="AL21" s="807"/>
    </row>
    <row r="22" spans="2:38" ht="22.5" customHeight="1" x14ac:dyDescent="0.25">
      <c r="B22" s="779"/>
      <c r="C22" s="762"/>
      <c r="D22" s="22" t="s">
        <v>382</v>
      </c>
      <c r="E22" s="29"/>
      <c r="F22" s="28" t="s">
        <v>139</v>
      </c>
      <c r="G22" s="28"/>
      <c r="H22" s="28" t="s">
        <v>147</v>
      </c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67"/>
      <c r="AH22" s="127">
        <f t="shared" si="0"/>
        <v>2</v>
      </c>
      <c r="AI22" s="748"/>
      <c r="AJ22" s="768"/>
      <c r="AK22" s="743"/>
      <c r="AL22" s="807"/>
    </row>
    <row r="23" spans="2:38" ht="21.75" customHeight="1" thickBot="1" x14ac:dyDescent="0.3">
      <c r="B23" s="779"/>
      <c r="C23" s="784"/>
      <c r="D23" s="25" t="s">
        <v>383</v>
      </c>
      <c r="E23" s="29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67"/>
      <c r="AH23" s="128">
        <f t="shared" si="0"/>
        <v>0</v>
      </c>
      <c r="AI23" s="749"/>
      <c r="AJ23" s="768"/>
      <c r="AK23" s="743"/>
      <c r="AL23" s="807"/>
    </row>
    <row r="24" spans="2:38" ht="22.5" customHeight="1" x14ac:dyDescent="0.25">
      <c r="B24" s="779"/>
      <c r="C24" s="780" t="s">
        <v>339</v>
      </c>
      <c r="D24" s="8" t="s">
        <v>384</v>
      </c>
      <c r="E24" s="54" t="s">
        <v>100</v>
      </c>
      <c r="F24" s="50"/>
      <c r="G24" s="50" t="s">
        <v>106</v>
      </c>
      <c r="H24" s="50"/>
      <c r="I24" s="50" t="s">
        <v>100</v>
      </c>
      <c r="J24" s="50"/>
      <c r="K24" s="50" t="s">
        <v>100</v>
      </c>
      <c r="L24" s="50"/>
      <c r="M24" s="50"/>
      <c r="N24" s="50"/>
      <c r="O24" s="50"/>
      <c r="P24" s="50" t="s">
        <v>158</v>
      </c>
      <c r="Q24" s="50"/>
      <c r="R24" s="50"/>
      <c r="S24" s="50" t="s">
        <v>100</v>
      </c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75"/>
      <c r="AH24" s="124">
        <f t="shared" si="0"/>
        <v>6</v>
      </c>
      <c r="AI24" s="747">
        <f>SUM(AH24:AH26)</f>
        <v>12</v>
      </c>
      <c r="AJ24" s="768"/>
      <c r="AK24" s="743"/>
      <c r="AL24" s="807"/>
    </row>
    <row r="25" spans="2:38" ht="20.25" customHeight="1" x14ac:dyDescent="0.25">
      <c r="B25" s="779"/>
      <c r="C25" s="762"/>
      <c r="D25" s="8" t="s">
        <v>385</v>
      </c>
      <c r="E25" s="61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 t="s">
        <v>94</v>
      </c>
      <c r="Y25" s="28" t="s">
        <v>106</v>
      </c>
      <c r="Z25" s="28" t="s">
        <v>106</v>
      </c>
      <c r="AA25" s="28"/>
      <c r="AB25" s="28"/>
      <c r="AC25" s="28"/>
      <c r="AD25" s="28"/>
      <c r="AE25" s="28"/>
      <c r="AF25" s="28"/>
      <c r="AG25" s="77"/>
      <c r="AH25" s="127">
        <f t="shared" si="0"/>
        <v>3</v>
      </c>
      <c r="AI25" s="748"/>
      <c r="AJ25" s="768"/>
      <c r="AK25" s="743"/>
      <c r="AL25" s="807"/>
    </row>
    <row r="26" spans="2:38" ht="20.25" customHeight="1" thickBot="1" x14ac:dyDescent="0.3">
      <c r="B26" s="779"/>
      <c r="C26" s="762"/>
      <c r="D26" s="46" t="s">
        <v>436</v>
      </c>
      <c r="E26" s="61"/>
      <c r="F26" s="28"/>
      <c r="G26" s="28"/>
      <c r="H26" s="28"/>
      <c r="I26" s="28"/>
      <c r="J26" s="28"/>
      <c r="K26" s="28"/>
      <c r="L26" s="28"/>
      <c r="M26" s="28" t="s">
        <v>106</v>
      </c>
      <c r="N26" s="28" t="s">
        <v>96</v>
      </c>
      <c r="O26" s="28" t="s">
        <v>102</v>
      </c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77"/>
      <c r="AH26" s="127">
        <f t="shared" si="0"/>
        <v>3</v>
      </c>
      <c r="AI26" s="748"/>
      <c r="AJ26" s="768"/>
      <c r="AK26" s="743"/>
      <c r="AL26" s="807"/>
    </row>
    <row r="27" spans="2:38" ht="21.75" customHeight="1" x14ac:dyDescent="0.25">
      <c r="B27" s="763" t="s">
        <v>4</v>
      </c>
      <c r="C27" s="765" t="s">
        <v>349</v>
      </c>
      <c r="D27" s="6" t="s">
        <v>386</v>
      </c>
      <c r="E27" s="71" t="s">
        <v>100</v>
      </c>
      <c r="F27" s="55"/>
      <c r="G27" s="55" t="s">
        <v>106</v>
      </c>
      <c r="H27" s="55" t="s">
        <v>147</v>
      </c>
      <c r="I27" s="55" t="s">
        <v>100</v>
      </c>
      <c r="J27" s="55"/>
      <c r="K27" s="55"/>
      <c r="L27" s="55" t="s">
        <v>154</v>
      </c>
      <c r="M27" s="55" t="s">
        <v>106</v>
      </c>
      <c r="N27" s="55" t="s">
        <v>96</v>
      </c>
      <c r="O27" s="55" t="s">
        <v>102</v>
      </c>
      <c r="P27" s="55" t="s">
        <v>158</v>
      </c>
      <c r="Q27" s="55" t="s">
        <v>94</v>
      </c>
      <c r="R27" s="55"/>
      <c r="S27" s="55" t="s">
        <v>100</v>
      </c>
      <c r="T27" s="55" t="s">
        <v>100</v>
      </c>
      <c r="U27" s="55"/>
      <c r="V27" s="55" t="s">
        <v>106</v>
      </c>
      <c r="W27" s="55" t="s">
        <v>147</v>
      </c>
      <c r="X27" s="55" t="s">
        <v>94</v>
      </c>
      <c r="Y27" s="50"/>
      <c r="Z27" s="50" t="s">
        <v>106</v>
      </c>
      <c r="AA27" s="50" t="s">
        <v>106</v>
      </c>
      <c r="AB27" s="50"/>
      <c r="AC27" s="50"/>
      <c r="AD27" s="50"/>
      <c r="AE27" s="50"/>
      <c r="AF27" s="50"/>
      <c r="AG27" s="75"/>
      <c r="AH27" s="124">
        <f t="shared" si="0"/>
        <v>17</v>
      </c>
      <c r="AI27" s="747">
        <f>SUM(AH27:AH29)</f>
        <v>22</v>
      </c>
      <c r="AJ27" s="767">
        <f>SUM(AI27:AI31)</f>
        <v>23</v>
      </c>
      <c r="AK27" s="743"/>
      <c r="AL27" s="807"/>
    </row>
    <row r="28" spans="2:38" ht="25.5" customHeight="1" x14ac:dyDescent="0.25">
      <c r="B28" s="755"/>
      <c r="C28" s="762"/>
      <c r="D28" s="96" t="s">
        <v>387</v>
      </c>
      <c r="E28" s="37"/>
      <c r="F28" s="30" t="s">
        <v>139</v>
      </c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 t="s">
        <v>106</v>
      </c>
      <c r="Z28" s="30"/>
      <c r="AA28" s="30"/>
      <c r="AB28" s="30"/>
      <c r="AC28" s="30"/>
      <c r="AD28" s="30"/>
      <c r="AE28" s="30"/>
      <c r="AF28" s="30"/>
      <c r="AG28" s="76"/>
      <c r="AH28" s="127">
        <f t="shared" si="0"/>
        <v>2</v>
      </c>
      <c r="AI28" s="748"/>
      <c r="AJ28" s="768"/>
      <c r="AK28" s="743"/>
      <c r="AL28" s="807"/>
    </row>
    <row r="29" spans="2:38" ht="29.25" customHeight="1" thickBot="1" x14ac:dyDescent="0.3">
      <c r="B29" s="755"/>
      <c r="C29" s="766"/>
      <c r="D29" s="11" t="s">
        <v>388</v>
      </c>
      <c r="E29" s="72"/>
      <c r="F29" s="57"/>
      <c r="G29" s="57"/>
      <c r="H29" s="57"/>
      <c r="I29" s="57"/>
      <c r="J29" s="57" t="s">
        <v>100</v>
      </c>
      <c r="K29" s="57"/>
      <c r="L29" s="57"/>
      <c r="M29" s="57"/>
      <c r="N29" s="57"/>
      <c r="O29" s="57"/>
      <c r="P29" s="57"/>
      <c r="Q29" s="57"/>
      <c r="R29" s="57" t="s">
        <v>106</v>
      </c>
      <c r="S29" s="57"/>
      <c r="T29" s="57"/>
      <c r="U29" s="57"/>
      <c r="V29" s="57"/>
      <c r="W29" s="57"/>
      <c r="X29" s="57"/>
      <c r="Y29" s="57"/>
      <c r="Z29" s="57"/>
      <c r="AA29" s="57"/>
      <c r="AB29" s="57" t="s">
        <v>106</v>
      </c>
      <c r="AC29" s="57"/>
      <c r="AD29" s="57"/>
      <c r="AE29" s="57"/>
      <c r="AF29" s="57"/>
      <c r="AG29" s="74"/>
      <c r="AH29" s="128">
        <f t="shared" si="0"/>
        <v>3</v>
      </c>
      <c r="AI29" s="749"/>
      <c r="AJ29" s="768"/>
      <c r="AK29" s="743"/>
      <c r="AL29" s="807"/>
    </row>
    <row r="30" spans="2:38" ht="39" customHeight="1" x14ac:dyDescent="0.25">
      <c r="B30" s="755"/>
      <c r="C30" s="765" t="s">
        <v>350</v>
      </c>
      <c r="D30" s="96" t="s">
        <v>389</v>
      </c>
      <c r="E30" s="71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 t="s">
        <v>102</v>
      </c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73"/>
      <c r="AH30" s="124">
        <f t="shared" si="0"/>
        <v>1</v>
      </c>
      <c r="AI30" s="747">
        <f>SUM(AH30:AH31)</f>
        <v>1</v>
      </c>
      <c r="AJ30" s="768"/>
      <c r="AK30" s="743"/>
      <c r="AL30" s="807"/>
    </row>
    <row r="31" spans="2:38" ht="39.75" customHeight="1" thickBot="1" x14ac:dyDescent="0.3">
      <c r="B31" s="764"/>
      <c r="C31" s="766"/>
      <c r="D31" s="11" t="s">
        <v>390</v>
      </c>
      <c r="E31" s="72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74"/>
      <c r="AH31" s="128">
        <f t="shared" si="0"/>
        <v>0</v>
      </c>
      <c r="AI31" s="749"/>
      <c r="AJ31" s="769"/>
      <c r="AK31" s="743"/>
      <c r="AL31" s="807"/>
    </row>
    <row r="32" spans="2:38" ht="19.5" customHeight="1" x14ac:dyDescent="0.25">
      <c r="B32" s="763" t="s">
        <v>341</v>
      </c>
      <c r="C32" s="774" t="s">
        <v>351</v>
      </c>
      <c r="D32" s="775"/>
      <c r="E32" s="71" t="s">
        <v>100</v>
      </c>
      <c r="F32" s="55" t="s">
        <v>139</v>
      </c>
      <c r="G32" s="55" t="s">
        <v>106</v>
      </c>
      <c r="H32" s="55" t="s">
        <v>147</v>
      </c>
      <c r="I32" s="55" t="s">
        <v>100</v>
      </c>
      <c r="J32" s="55" t="s">
        <v>100</v>
      </c>
      <c r="K32" s="55" t="s">
        <v>100</v>
      </c>
      <c r="L32" s="55" t="s">
        <v>154</v>
      </c>
      <c r="M32" s="55" t="s">
        <v>106</v>
      </c>
      <c r="N32" s="55" t="s">
        <v>96</v>
      </c>
      <c r="O32" s="55" t="s">
        <v>102</v>
      </c>
      <c r="P32" s="55" t="s">
        <v>158</v>
      </c>
      <c r="Q32" s="55" t="s">
        <v>94</v>
      </c>
      <c r="R32" s="55" t="s">
        <v>106</v>
      </c>
      <c r="S32" s="55" t="s">
        <v>100</v>
      </c>
      <c r="T32" s="55" t="s">
        <v>100</v>
      </c>
      <c r="U32" s="55" t="s">
        <v>102</v>
      </c>
      <c r="V32" s="55" t="s">
        <v>106</v>
      </c>
      <c r="W32" s="55" t="s">
        <v>147</v>
      </c>
      <c r="X32" s="55" t="s">
        <v>94</v>
      </c>
      <c r="Y32" s="55" t="s">
        <v>106</v>
      </c>
      <c r="Z32" s="55" t="s">
        <v>106</v>
      </c>
      <c r="AA32" s="55" t="s">
        <v>106</v>
      </c>
      <c r="AB32" s="55" t="s">
        <v>106</v>
      </c>
      <c r="AC32" s="55"/>
      <c r="AD32" s="55"/>
      <c r="AE32" s="55"/>
      <c r="AF32" s="55"/>
      <c r="AG32" s="73"/>
      <c r="AH32" s="123">
        <f t="shared" ref="AH32:AH33" si="1">COUNTA(I32:AG32)</f>
        <v>20</v>
      </c>
      <c r="AI32" s="188">
        <f>SUM(AH32:AH33)</f>
        <v>20</v>
      </c>
      <c r="AJ32" s="187">
        <f>SUM(AI32:AI33)</f>
        <v>20</v>
      </c>
      <c r="AK32" s="743"/>
      <c r="AL32" s="807"/>
    </row>
    <row r="33" spans="2:38" ht="36.75" customHeight="1" thickBot="1" x14ac:dyDescent="0.3">
      <c r="B33" s="764"/>
      <c r="C33" s="781" t="s">
        <v>352</v>
      </c>
      <c r="D33" s="782"/>
      <c r="E33" s="182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4"/>
      <c r="AH33" s="123">
        <f t="shared" si="1"/>
        <v>0</v>
      </c>
      <c r="AI33" s="188"/>
      <c r="AJ33" s="187"/>
      <c r="AK33" s="743"/>
      <c r="AL33" s="807"/>
    </row>
    <row r="34" spans="2:38" ht="30" customHeight="1" thickBot="1" x14ac:dyDescent="0.3">
      <c r="B34" s="763" t="s">
        <v>494</v>
      </c>
      <c r="C34" s="845" t="s">
        <v>454</v>
      </c>
      <c r="D34" s="846"/>
      <c r="E34" s="71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64"/>
      <c r="AH34" s="124">
        <f t="shared" si="0"/>
        <v>0</v>
      </c>
      <c r="AI34" s="186">
        <f>SUM(AH34:AH34)</f>
        <v>0</v>
      </c>
      <c r="AJ34" s="767">
        <f>SUM(AI34:AI35)</f>
        <v>0</v>
      </c>
      <c r="AK34" s="743"/>
      <c r="AL34" s="807"/>
    </row>
    <row r="35" spans="2:38" ht="39" customHeight="1" thickBot="1" x14ac:dyDescent="0.3">
      <c r="B35" s="755"/>
      <c r="C35" s="836" t="s">
        <v>437</v>
      </c>
      <c r="D35" s="837"/>
      <c r="E35" s="71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64"/>
      <c r="AH35" s="124">
        <f t="shared" si="0"/>
        <v>0</v>
      </c>
      <c r="AI35" s="186">
        <f>SUM(AH35:AH35)</f>
        <v>0</v>
      </c>
      <c r="AJ35" s="768"/>
      <c r="AK35" s="743"/>
      <c r="AL35" s="807"/>
    </row>
    <row r="36" spans="2:38" ht="27" customHeight="1" x14ac:dyDescent="0.25">
      <c r="B36" s="763" t="s">
        <v>342</v>
      </c>
      <c r="C36" s="770" t="s">
        <v>355</v>
      </c>
      <c r="D36" s="771"/>
      <c r="E36" s="34" t="s">
        <v>100</v>
      </c>
      <c r="F36" s="35"/>
      <c r="G36" s="35"/>
      <c r="H36" s="35" t="s">
        <v>147</v>
      </c>
      <c r="I36" s="35" t="s">
        <v>100</v>
      </c>
      <c r="J36" s="35" t="s">
        <v>100</v>
      </c>
      <c r="K36" s="35" t="s">
        <v>100</v>
      </c>
      <c r="L36" s="35" t="s">
        <v>154</v>
      </c>
      <c r="M36" s="35" t="s">
        <v>106</v>
      </c>
      <c r="N36" s="35" t="s">
        <v>96</v>
      </c>
      <c r="O36" s="35" t="s">
        <v>102</v>
      </c>
      <c r="P36" s="35"/>
      <c r="Q36" s="35"/>
      <c r="R36" s="35"/>
      <c r="S36" s="35"/>
      <c r="T36" s="35" t="s">
        <v>100</v>
      </c>
      <c r="U36" s="35" t="s">
        <v>102</v>
      </c>
      <c r="V36" s="35" t="s">
        <v>106</v>
      </c>
      <c r="W36" s="35" t="s">
        <v>147</v>
      </c>
      <c r="X36" s="35"/>
      <c r="Y36" s="36"/>
      <c r="Z36" s="36" t="s">
        <v>106</v>
      </c>
      <c r="AA36" s="36" t="s">
        <v>106</v>
      </c>
      <c r="AB36" s="36" t="s">
        <v>106</v>
      </c>
      <c r="AC36" s="36"/>
      <c r="AD36" s="36"/>
      <c r="AE36" s="36"/>
      <c r="AF36" s="36"/>
      <c r="AG36" s="68"/>
      <c r="AH36" s="124">
        <f t="shared" si="0"/>
        <v>16</v>
      </c>
      <c r="AI36" s="747">
        <f>SUM(AH36:AH37)</f>
        <v>24</v>
      </c>
      <c r="AJ36" s="767">
        <f>SUM(AI36)</f>
        <v>24</v>
      </c>
      <c r="AK36" s="743"/>
      <c r="AL36" s="807"/>
    </row>
    <row r="37" spans="2:38" ht="36.75" customHeight="1" thickBot="1" x14ac:dyDescent="0.3">
      <c r="B37" s="764"/>
      <c r="C37" s="772" t="s">
        <v>356</v>
      </c>
      <c r="D37" s="773"/>
      <c r="E37" s="32"/>
      <c r="F37" s="33" t="s">
        <v>139</v>
      </c>
      <c r="G37" s="33" t="s">
        <v>106</v>
      </c>
      <c r="H37" s="33"/>
      <c r="I37" s="33"/>
      <c r="J37" s="33"/>
      <c r="K37" s="33"/>
      <c r="L37" s="33"/>
      <c r="M37" s="33"/>
      <c r="N37" s="33"/>
      <c r="O37" s="33"/>
      <c r="P37" s="33" t="s">
        <v>158</v>
      </c>
      <c r="Q37" s="33" t="s">
        <v>94</v>
      </c>
      <c r="R37" s="33" t="s">
        <v>106</v>
      </c>
      <c r="S37" s="33" t="s">
        <v>100</v>
      </c>
      <c r="T37" s="33"/>
      <c r="U37" s="33"/>
      <c r="V37" s="33"/>
      <c r="W37" s="33"/>
      <c r="X37" s="33" t="s">
        <v>94</v>
      </c>
      <c r="Y37" s="33" t="s">
        <v>106</v>
      </c>
      <c r="Z37" s="33"/>
      <c r="AA37" s="33"/>
      <c r="AB37" s="33"/>
      <c r="AC37" s="33"/>
      <c r="AD37" s="33"/>
      <c r="AE37" s="33"/>
      <c r="AF37" s="33"/>
      <c r="AG37" s="70"/>
      <c r="AH37" s="123">
        <f t="shared" si="0"/>
        <v>8</v>
      </c>
      <c r="AI37" s="749"/>
      <c r="AJ37" s="769"/>
      <c r="AK37" s="744"/>
      <c r="AL37" s="807"/>
    </row>
    <row r="38" spans="2:38" ht="20.25" customHeight="1" thickBot="1" x14ac:dyDescent="0.3">
      <c r="B38" s="811" t="s">
        <v>134</v>
      </c>
      <c r="C38" s="812"/>
      <c r="D38" s="812"/>
      <c r="E38" s="637">
        <f t="shared" ref="E38:AG38" si="2">COUNTA(E5:E37)</f>
        <v>5</v>
      </c>
      <c r="F38" s="638">
        <f t="shared" si="2"/>
        <v>5</v>
      </c>
      <c r="G38" s="638">
        <f t="shared" si="2"/>
        <v>5</v>
      </c>
      <c r="H38" s="638">
        <f t="shared" si="2"/>
        <v>5</v>
      </c>
      <c r="I38" s="638">
        <f t="shared" si="2"/>
        <v>5</v>
      </c>
      <c r="J38" s="638">
        <f t="shared" si="2"/>
        <v>5</v>
      </c>
      <c r="K38" s="638">
        <f t="shared" si="2"/>
        <v>4</v>
      </c>
      <c r="L38" s="638">
        <f t="shared" si="2"/>
        <v>5</v>
      </c>
      <c r="M38" s="638">
        <f t="shared" si="2"/>
        <v>5</v>
      </c>
      <c r="N38" s="638">
        <f t="shared" si="2"/>
        <v>5</v>
      </c>
      <c r="O38" s="638">
        <f t="shared" si="2"/>
        <v>5</v>
      </c>
      <c r="P38" s="638">
        <f t="shared" si="2"/>
        <v>5</v>
      </c>
      <c r="Q38" s="638">
        <f t="shared" si="2"/>
        <v>5</v>
      </c>
      <c r="R38" s="638">
        <f t="shared" si="2"/>
        <v>5</v>
      </c>
      <c r="S38" s="638">
        <f t="shared" si="2"/>
        <v>5</v>
      </c>
      <c r="T38" s="638">
        <f t="shared" si="2"/>
        <v>4</v>
      </c>
      <c r="U38" s="638">
        <f t="shared" si="2"/>
        <v>5</v>
      </c>
      <c r="V38" s="638">
        <f t="shared" si="2"/>
        <v>5</v>
      </c>
      <c r="W38" s="638">
        <f t="shared" si="2"/>
        <v>5</v>
      </c>
      <c r="X38" s="638">
        <f t="shared" si="2"/>
        <v>5</v>
      </c>
      <c r="Y38" s="638">
        <f t="shared" si="2"/>
        <v>5</v>
      </c>
      <c r="Z38" s="638">
        <f t="shared" si="2"/>
        <v>5</v>
      </c>
      <c r="AA38" s="638">
        <f t="shared" si="2"/>
        <v>5</v>
      </c>
      <c r="AB38" s="638">
        <f t="shared" si="2"/>
        <v>5</v>
      </c>
      <c r="AC38" s="638">
        <f t="shared" si="2"/>
        <v>0</v>
      </c>
      <c r="AD38" s="638">
        <f t="shared" si="2"/>
        <v>0</v>
      </c>
      <c r="AE38" s="638">
        <f t="shared" si="2"/>
        <v>0</v>
      </c>
      <c r="AF38" s="638">
        <f t="shared" si="2"/>
        <v>0</v>
      </c>
      <c r="AG38" s="639">
        <f t="shared" si="2"/>
        <v>0</v>
      </c>
      <c r="AH38" s="752">
        <f>SUM(E38:AG38)</f>
        <v>118</v>
      </c>
      <c r="AI38" s="753"/>
      <c r="AJ38" s="753"/>
      <c r="AK38" s="754"/>
      <c r="AL38" s="807"/>
    </row>
    <row r="39" spans="2:38" ht="29.25" customHeight="1" thickBot="1" x14ac:dyDescent="0.3">
      <c r="B39" s="737" t="s">
        <v>510</v>
      </c>
      <c r="C39" s="738"/>
      <c r="D39" s="738"/>
      <c r="E39" s="738"/>
      <c r="F39" s="738"/>
      <c r="G39" s="738"/>
      <c r="H39" s="738"/>
      <c r="I39" s="738"/>
      <c r="J39" s="738"/>
      <c r="K39" s="738"/>
      <c r="L39" s="738"/>
      <c r="M39" s="738"/>
      <c r="N39" s="738"/>
      <c r="O39" s="738"/>
      <c r="P39" s="738"/>
      <c r="Q39" s="738"/>
      <c r="R39" s="738"/>
      <c r="S39" s="738"/>
      <c r="T39" s="738"/>
      <c r="U39" s="738"/>
      <c r="V39" s="738"/>
      <c r="W39" s="738"/>
      <c r="X39" s="738"/>
      <c r="Y39" s="738"/>
      <c r="Z39" s="738"/>
      <c r="AA39" s="738"/>
      <c r="AB39" s="738"/>
      <c r="AC39" s="738"/>
      <c r="AD39" s="738"/>
      <c r="AE39" s="738"/>
      <c r="AF39" s="738"/>
      <c r="AG39" s="738"/>
      <c r="AH39" s="122" t="s">
        <v>103</v>
      </c>
      <c r="AI39" s="137" t="s">
        <v>104</v>
      </c>
      <c r="AJ39" s="190" t="s">
        <v>121</v>
      </c>
      <c r="AK39" s="143" t="s">
        <v>122</v>
      </c>
      <c r="AL39" s="807"/>
    </row>
    <row r="40" spans="2:38" ht="36.75" customHeight="1" thickBot="1" x14ac:dyDescent="0.3">
      <c r="B40" s="755" t="s">
        <v>343</v>
      </c>
      <c r="C40" s="185" t="s">
        <v>357</v>
      </c>
      <c r="D40" s="185" t="s">
        <v>422</v>
      </c>
      <c r="E40" s="79"/>
      <c r="F40" s="60"/>
      <c r="G40" s="60"/>
      <c r="H40" s="60"/>
      <c r="I40" s="60"/>
      <c r="J40" s="60"/>
      <c r="K40" s="60"/>
      <c r="L40" s="60"/>
      <c r="M40" s="60"/>
      <c r="N40" s="60" t="s">
        <v>96</v>
      </c>
      <c r="O40" s="60" t="s">
        <v>106</v>
      </c>
      <c r="P40" s="60"/>
      <c r="Q40" s="60"/>
      <c r="R40" s="60" t="s">
        <v>106</v>
      </c>
      <c r="S40" s="60" t="s">
        <v>100</v>
      </c>
      <c r="T40" s="60"/>
      <c r="U40" s="60"/>
      <c r="V40" s="60" t="s">
        <v>106</v>
      </c>
      <c r="W40" s="60"/>
      <c r="X40" s="60" t="s">
        <v>100</v>
      </c>
      <c r="Y40" s="59" t="s">
        <v>106</v>
      </c>
      <c r="Z40" s="59"/>
      <c r="AA40" s="59" t="s">
        <v>106</v>
      </c>
      <c r="AB40" s="59" t="s">
        <v>106</v>
      </c>
      <c r="AC40" s="59"/>
      <c r="AD40" s="80"/>
      <c r="AE40" s="80"/>
      <c r="AF40" s="80"/>
      <c r="AG40" s="59"/>
      <c r="AH40" s="189">
        <f>COUNTA(E40:AG40)</f>
        <v>9</v>
      </c>
      <c r="AI40" s="186">
        <f>SUM(AH40)</f>
        <v>9</v>
      </c>
      <c r="AJ40" s="756">
        <f>SUM(AI40:AI43)</f>
        <v>26</v>
      </c>
      <c r="AK40" s="759">
        <f>SUM(AJ40:AJ48)</f>
        <v>49</v>
      </c>
      <c r="AL40" s="807"/>
    </row>
    <row r="41" spans="2:38" ht="21" customHeight="1" x14ac:dyDescent="0.25">
      <c r="B41" s="755"/>
      <c r="C41" s="762" t="s">
        <v>358</v>
      </c>
      <c r="D41" s="101" t="s">
        <v>392</v>
      </c>
      <c r="E41" s="71"/>
      <c r="F41" s="55"/>
      <c r="G41" s="55" t="s">
        <v>106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64"/>
      <c r="AH41" s="131">
        <f t="shared" ref="AH41:AH48" si="3">COUNTA(E41:AG41)</f>
        <v>1</v>
      </c>
      <c r="AI41" s="747">
        <f>SUM(AH41:AH43)</f>
        <v>17</v>
      </c>
      <c r="AJ41" s="757"/>
      <c r="AK41" s="760"/>
      <c r="AL41" s="807"/>
    </row>
    <row r="42" spans="2:38" ht="38.25" customHeight="1" x14ac:dyDescent="0.25">
      <c r="B42" s="755"/>
      <c r="C42" s="762"/>
      <c r="D42" s="10" t="s">
        <v>393</v>
      </c>
      <c r="E42" s="37" t="s">
        <v>100</v>
      </c>
      <c r="F42" s="30" t="s">
        <v>139</v>
      </c>
      <c r="G42" s="30"/>
      <c r="H42" s="30" t="s">
        <v>147</v>
      </c>
      <c r="I42" s="30" t="s">
        <v>100</v>
      </c>
      <c r="J42" s="30" t="s">
        <v>100</v>
      </c>
      <c r="K42" s="30"/>
      <c r="L42" s="30"/>
      <c r="M42" s="30" t="s">
        <v>106</v>
      </c>
      <c r="N42" s="30"/>
      <c r="O42" s="30"/>
      <c r="P42" s="30"/>
      <c r="Q42" s="30" t="s">
        <v>100</v>
      </c>
      <c r="R42" s="30"/>
      <c r="S42" s="30"/>
      <c r="T42" s="30" t="s">
        <v>100</v>
      </c>
      <c r="U42" s="30" t="s">
        <v>159</v>
      </c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69"/>
      <c r="AH42" s="132">
        <f t="shared" si="3"/>
        <v>9</v>
      </c>
      <c r="AI42" s="748"/>
      <c r="AJ42" s="757"/>
      <c r="AK42" s="760"/>
      <c r="AL42" s="807"/>
    </row>
    <row r="43" spans="2:38" ht="21.75" customHeight="1" thickBot="1" x14ac:dyDescent="0.3">
      <c r="B43" s="755"/>
      <c r="C43" s="762"/>
      <c r="D43" s="10" t="s">
        <v>394</v>
      </c>
      <c r="E43" s="37" t="s">
        <v>100</v>
      </c>
      <c r="F43" s="30"/>
      <c r="G43" s="30" t="s">
        <v>106</v>
      </c>
      <c r="H43" s="30"/>
      <c r="I43" s="30"/>
      <c r="J43" s="30"/>
      <c r="K43" s="30" t="s">
        <v>106</v>
      </c>
      <c r="L43" s="30" t="s">
        <v>155</v>
      </c>
      <c r="M43" s="30"/>
      <c r="N43" s="30"/>
      <c r="O43" s="30"/>
      <c r="P43" s="30" t="s">
        <v>158</v>
      </c>
      <c r="Q43" s="30"/>
      <c r="R43" s="30"/>
      <c r="S43" s="30"/>
      <c r="T43" s="30"/>
      <c r="U43" s="30"/>
      <c r="V43" s="30"/>
      <c r="W43" s="30" t="s">
        <v>106</v>
      </c>
      <c r="X43" s="30"/>
      <c r="Y43" s="30"/>
      <c r="Z43" s="30" t="s">
        <v>106</v>
      </c>
      <c r="AA43" s="30"/>
      <c r="AB43" s="30"/>
      <c r="AC43" s="30"/>
      <c r="AD43" s="30"/>
      <c r="AE43" s="30"/>
      <c r="AF43" s="30"/>
      <c r="AG43" s="69"/>
      <c r="AH43" s="132">
        <f t="shared" si="3"/>
        <v>7</v>
      </c>
      <c r="AI43" s="748"/>
      <c r="AJ43" s="757"/>
      <c r="AK43" s="760"/>
      <c r="AL43" s="807"/>
    </row>
    <row r="44" spans="2:38" ht="37.5" customHeight="1" x14ac:dyDescent="0.25">
      <c r="B44" s="763" t="s">
        <v>346</v>
      </c>
      <c r="C44" s="840" t="s">
        <v>359</v>
      </c>
      <c r="D44" s="6" t="s">
        <v>495</v>
      </c>
      <c r="E44" s="71" t="s">
        <v>100</v>
      </c>
      <c r="F44" s="55"/>
      <c r="G44" s="55"/>
      <c r="H44" s="55"/>
      <c r="I44" s="55"/>
      <c r="J44" s="55"/>
      <c r="K44" s="55" t="s">
        <v>100</v>
      </c>
      <c r="L44" s="55" t="s">
        <v>156</v>
      </c>
      <c r="M44" s="55" t="s">
        <v>106</v>
      </c>
      <c r="N44" s="55" t="s">
        <v>96</v>
      </c>
      <c r="O44" s="55" t="s">
        <v>157</v>
      </c>
      <c r="P44" s="55" t="s">
        <v>236</v>
      </c>
      <c r="Q44" s="55"/>
      <c r="R44" s="55" t="s">
        <v>106</v>
      </c>
      <c r="S44" s="55"/>
      <c r="T44" s="55" t="s">
        <v>100</v>
      </c>
      <c r="U44" s="55"/>
      <c r="V44" s="55"/>
      <c r="W44" s="55"/>
      <c r="X44" s="55" t="s">
        <v>100</v>
      </c>
      <c r="Y44" s="55" t="s">
        <v>106</v>
      </c>
      <c r="Z44" s="55" t="s">
        <v>106</v>
      </c>
      <c r="AA44" s="55"/>
      <c r="AB44" s="55"/>
      <c r="AC44" s="55"/>
      <c r="AD44" s="55"/>
      <c r="AE44" s="55"/>
      <c r="AF44" s="55"/>
      <c r="AG44" s="64"/>
      <c r="AH44" s="131">
        <f t="shared" si="3"/>
        <v>12</v>
      </c>
      <c r="AI44" s="747">
        <f>SUM(AH44:AH46)</f>
        <v>23</v>
      </c>
      <c r="AJ44" s="767">
        <f>SUM(AI44)</f>
        <v>23</v>
      </c>
      <c r="AK44" s="760"/>
      <c r="AL44" s="807"/>
    </row>
    <row r="45" spans="2:38" ht="36.75" customHeight="1" x14ac:dyDescent="0.25">
      <c r="B45" s="755"/>
      <c r="C45" s="776"/>
      <c r="D45" s="100" t="s">
        <v>88</v>
      </c>
      <c r="E45" s="3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69"/>
      <c r="AH45" s="132">
        <f t="shared" si="3"/>
        <v>0</v>
      </c>
      <c r="AI45" s="748"/>
      <c r="AJ45" s="768"/>
      <c r="AK45" s="760"/>
      <c r="AL45" s="807"/>
    </row>
    <row r="46" spans="2:38" ht="28.5" customHeight="1" thickBot="1" x14ac:dyDescent="0.3">
      <c r="B46" s="764"/>
      <c r="C46" s="829"/>
      <c r="D46" s="11" t="s">
        <v>89</v>
      </c>
      <c r="E46" s="72"/>
      <c r="F46" s="57" t="s">
        <v>139</v>
      </c>
      <c r="G46" s="57" t="s">
        <v>106</v>
      </c>
      <c r="H46" s="57" t="s">
        <v>147</v>
      </c>
      <c r="I46" s="57" t="s">
        <v>100</v>
      </c>
      <c r="J46" s="57" t="s">
        <v>230</v>
      </c>
      <c r="K46" s="57"/>
      <c r="L46" s="57"/>
      <c r="M46" s="57"/>
      <c r="N46" s="57"/>
      <c r="O46" s="57"/>
      <c r="P46" s="57" t="s">
        <v>158</v>
      </c>
      <c r="Q46" s="57"/>
      <c r="R46" s="57"/>
      <c r="S46" s="57"/>
      <c r="T46" s="57"/>
      <c r="U46" s="57" t="s">
        <v>237</v>
      </c>
      <c r="V46" s="57" t="s">
        <v>232</v>
      </c>
      <c r="W46" s="57" t="s">
        <v>232</v>
      </c>
      <c r="X46" s="57"/>
      <c r="Y46" s="57"/>
      <c r="Z46" s="57"/>
      <c r="AA46" s="57" t="s">
        <v>106</v>
      </c>
      <c r="AB46" s="57" t="s">
        <v>106</v>
      </c>
      <c r="AC46" s="57"/>
      <c r="AD46" s="57"/>
      <c r="AE46" s="57"/>
      <c r="AF46" s="57"/>
      <c r="AG46" s="65"/>
      <c r="AH46" s="134">
        <f t="shared" si="3"/>
        <v>11</v>
      </c>
      <c r="AI46" s="749"/>
      <c r="AJ46" s="769"/>
      <c r="AK46" s="760"/>
      <c r="AL46" s="807"/>
    </row>
    <row r="47" spans="2:38" ht="39.75" customHeight="1" x14ac:dyDescent="0.25">
      <c r="B47" s="755" t="s">
        <v>438</v>
      </c>
      <c r="C47" s="762" t="s">
        <v>360</v>
      </c>
      <c r="D47" s="101" t="s">
        <v>424</v>
      </c>
      <c r="E47" s="119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81"/>
      <c r="AH47" s="131">
        <f t="shared" si="3"/>
        <v>0</v>
      </c>
      <c r="AI47" s="748">
        <f>SUM(AH47:AH48)</f>
        <v>0</v>
      </c>
      <c r="AJ47" s="742">
        <f>SUM(AI47)</f>
        <v>0</v>
      </c>
      <c r="AK47" s="760"/>
      <c r="AL47" s="807"/>
    </row>
    <row r="48" spans="2:38" ht="48.75" customHeight="1" thickBot="1" x14ac:dyDescent="0.3">
      <c r="B48" s="764"/>
      <c r="C48" s="766"/>
      <c r="D48" s="102" t="s">
        <v>440</v>
      </c>
      <c r="E48" s="118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65"/>
      <c r="AH48" s="134">
        <f t="shared" si="3"/>
        <v>0</v>
      </c>
      <c r="AI48" s="749"/>
      <c r="AJ48" s="744"/>
      <c r="AK48" s="761"/>
      <c r="AL48" s="807"/>
    </row>
    <row r="49" spans="1:38" ht="20.25" customHeight="1" thickBot="1" x14ac:dyDescent="0.3">
      <c r="B49" s="811" t="s">
        <v>134</v>
      </c>
      <c r="C49" s="812"/>
      <c r="D49" s="812"/>
      <c r="E49" s="637">
        <f t="shared" ref="E49:AG49" si="4">COUNTA(E40:E48)</f>
        <v>3</v>
      </c>
      <c r="F49" s="638">
        <f t="shared" si="4"/>
        <v>2</v>
      </c>
      <c r="G49" s="638">
        <f t="shared" si="4"/>
        <v>3</v>
      </c>
      <c r="H49" s="638">
        <f t="shared" si="4"/>
        <v>2</v>
      </c>
      <c r="I49" s="638">
        <f t="shared" si="4"/>
        <v>2</v>
      </c>
      <c r="J49" s="638">
        <f t="shared" si="4"/>
        <v>2</v>
      </c>
      <c r="K49" s="638">
        <f t="shared" si="4"/>
        <v>2</v>
      </c>
      <c r="L49" s="638">
        <f t="shared" si="4"/>
        <v>2</v>
      </c>
      <c r="M49" s="638">
        <f t="shared" si="4"/>
        <v>2</v>
      </c>
      <c r="N49" s="638">
        <f t="shared" si="4"/>
        <v>2</v>
      </c>
      <c r="O49" s="638">
        <f t="shared" si="4"/>
        <v>2</v>
      </c>
      <c r="P49" s="638">
        <f t="shared" si="4"/>
        <v>3</v>
      </c>
      <c r="Q49" s="638">
        <f t="shared" si="4"/>
        <v>1</v>
      </c>
      <c r="R49" s="638">
        <f t="shared" si="4"/>
        <v>2</v>
      </c>
      <c r="S49" s="638">
        <f t="shared" si="4"/>
        <v>1</v>
      </c>
      <c r="T49" s="638">
        <f t="shared" si="4"/>
        <v>2</v>
      </c>
      <c r="U49" s="638">
        <f t="shared" si="4"/>
        <v>2</v>
      </c>
      <c r="V49" s="638">
        <f t="shared" si="4"/>
        <v>2</v>
      </c>
      <c r="W49" s="638">
        <f t="shared" si="4"/>
        <v>2</v>
      </c>
      <c r="X49" s="638">
        <f t="shared" si="4"/>
        <v>2</v>
      </c>
      <c r="Y49" s="638">
        <f t="shared" si="4"/>
        <v>2</v>
      </c>
      <c r="Z49" s="638">
        <f t="shared" si="4"/>
        <v>2</v>
      </c>
      <c r="AA49" s="638">
        <f t="shared" si="4"/>
        <v>2</v>
      </c>
      <c r="AB49" s="638">
        <f t="shared" si="4"/>
        <v>2</v>
      </c>
      <c r="AC49" s="638">
        <f t="shared" si="4"/>
        <v>0</v>
      </c>
      <c r="AD49" s="638">
        <f t="shared" si="4"/>
        <v>0</v>
      </c>
      <c r="AE49" s="638">
        <f t="shared" si="4"/>
        <v>0</v>
      </c>
      <c r="AF49" s="638">
        <f t="shared" si="4"/>
        <v>0</v>
      </c>
      <c r="AG49" s="639">
        <f t="shared" si="4"/>
        <v>0</v>
      </c>
      <c r="AH49" s="752">
        <f>SUM(E49:AG49)</f>
        <v>49</v>
      </c>
      <c r="AI49" s="753"/>
      <c r="AJ49" s="753"/>
      <c r="AK49" s="754"/>
      <c r="AL49" s="807"/>
    </row>
    <row r="50" spans="1:38" ht="33.75" customHeight="1" thickBot="1" x14ac:dyDescent="0.3">
      <c r="B50" s="737" t="s">
        <v>506</v>
      </c>
      <c r="C50" s="738"/>
      <c r="D50" s="738"/>
      <c r="E50" s="842"/>
      <c r="F50" s="842"/>
      <c r="G50" s="842"/>
      <c r="H50" s="842"/>
      <c r="I50" s="738"/>
      <c r="J50" s="738"/>
      <c r="K50" s="738"/>
      <c r="L50" s="738"/>
      <c r="M50" s="738"/>
      <c r="N50" s="738"/>
      <c r="O50" s="738"/>
      <c r="P50" s="738"/>
      <c r="Q50" s="738"/>
      <c r="R50" s="738"/>
      <c r="S50" s="738"/>
      <c r="T50" s="738"/>
      <c r="U50" s="738"/>
      <c r="V50" s="738"/>
      <c r="W50" s="738"/>
      <c r="X50" s="738"/>
      <c r="Y50" s="738"/>
      <c r="Z50" s="738"/>
      <c r="AA50" s="738"/>
      <c r="AB50" s="738"/>
      <c r="AC50" s="738"/>
      <c r="AD50" s="738"/>
      <c r="AE50" s="738"/>
      <c r="AF50" s="738"/>
      <c r="AG50" s="841"/>
      <c r="AH50" s="122" t="s">
        <v>103</v>
      </c>
      <c r="AI50" s="126" t="s">
        <v>105</v>
      </c>
      <c r="AJ50" s="191" t="s">
        <v>121</v>
      </c>
      <c r="AK50" s="143" t="s">
        <v>122</v>
      </c>
      <c r="AL50" s="807"/>
    </row>
    <row r="51" spans="1:38" ht="27" customHeight="1" thickBot="1" x14ac:dyDescent="0.3">
      <c r="A51" s="5"/>
      <c r="B51" s="813" t="s">
        <v>501</v>
      </c>
      <c r="C51" s="192" t="s">
        <v>361</v>
      </c>
      <c r="D51" s="324" t="s">
        <v>400</v>
      </c>
      <c r="E51" s="71" t="s">
        <v>100</v>
      </c>
      <c r="F51" s="55"/>
      <c r="G51" s="55" t="s">
        <v>106</v>
      </c>
      <c r="H51" s="120"/>
      <c r="I51" s="87"/>
      <c r="J51" s="87" t="s">
        <v>100</v>
      </c>
      <c r="K51" s="87" t="s">
        <v>100</v>
      </c>
      <c r="L51" s="87"/>
      <c r="M51" s="87"/>
      <c r="N51" s="87" t="s">
        <v>96</v>
      </c>
      <c r="O51" s="87" t="s">
        <v>102</v>
      </c>
      <c r="P51" s="87" t="s">
        <v>96</v>
      </c>
      <c r="Q51" s="87" t="s">
        <v>94</v>
      </c>
      <c r="R51" s="87"/>
      <c r="S51" s="87"/>
      <c r="T51" s="87" t="s">
        <v>100</v>
      </c>
      <c r="U51" s="87" t="s">
        <v>102</v>
      </c>
      <c r="V51" s="87" t="s">
        <v>106</v>
      </c>
      <c r="W51" s="87" t="s">
        <v>147</v>
      </c>
      <c r="X51" s="87"/>
      <c r="Y51" s="87"/>
      <c r="Z51" s="87" t="s">
        <v>106</v>
      </c>
      <c r="AA51" s="87" t="s">
        <v>106</v>
      </c>
      <c r="AB51" s="87" t="s">
        <v>106</v>
      </c>
      <c r="AC51" s="87"/>
      <c r="AD51" s="87"/>
      <c r="AE51" s="87"/>
      <c r="AF51" s="87"/>
      <c r="AG51" s="87"/>
      <c r="AH51" s="131">
        <f>COUNTA(E51:AG51)</f>
        <v>15</v>
      </c>
      <c r="AI51" s="321">
        <f>SUM(AH51)</f>
        <v>15</v>
      </c>
      <c r="AJ51" s="767">
        <f>SUM(AI51:AI55)</f>
        <v>22</v>
      </c>
      <c r="AK51" s="742">
        <f>SUM(AJ51)</f>
        <v>22</v>
      </c>
      <c r="AL51" s="807"/>
    </row>
    <row r="52" spans="1:38" ht="22.5" customHeight="1" x14ac:dyDescent="0.25">
      <c r="A52" s="5"/>
      <c r="B52" s="813"/>
      <c r="C52" s="745" t="s">
        <v>362</v>
      </c>
      <c r="D52" s="18" t="s">
        <v>402</v>
      </c>
      <c r="E52" s="37"/>
      <c r="F52" s="30"/>
      <c r="G52" s="30"/>
      <c r="H52" s="34"/>
      <c r="I52" s="39" t="s">
        <v>100</v>
      </c>
      <c r="J52" s="39"/>
      <c r="K52" s="39"/>
      <c r="L52" s="39"/>
      <c r="M52" s="39"/>
      <c r="N52" s="39" t="s">
        <v>96</v>
      </c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222">
        <f>COUNTA(E52:AG52)</f>
        <v>2</v>
      </c>
      <c r="AI52" s="748">
        <f>SUM(AH52:AH54)</f>
        <v>7</v>
      </c>
      <c r="AJ52" s="768"/>
      <c r="AK52" s="743"/>
      <c r="AL52" s="807"/>
    </row>
    <row r="53" spans="1:38" ht="22.5" customHeight="1" x14ac:dyDescent="0.25">
      <c r="A53" s="5"/>
      <c r="B53" s="813"/>
      <c r="C53" s="746"/>
      <c r="D53" s="18" t="s">
        <v>403</v>
      </c>
      <c r="E53" s="37"/>
      <c r="F53" s="30" t="s">
        <v>139</v>
      </c>
      <c r="G53" s="30"/>
      <c r="H53" s="34"/>
      <c r="I53" s="39"/>
      <c r="J53" s="39"/>
      <c r="K53" s="39"/>
      <c r="L53" s="39"/>
      <c r="M53" s="39"/>
      <c r="N53" s="39" t="s">
        <v>96</v>
      </c>
      <c r="O53" s="39"/>
      <c r="P53" s="39"/>
      <c r="Q53" s="39"/>
      <c r="R53" s="39"/>
      <c r="S53" s="39" t="s">
        <v>100</v>
      </c>
      <c r="T53" s="39" t="s">
        <v>100</v>
      </c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222">
        <f>COUNTA(E53:AG53)</f>
        <v>4</v>
      </c>
      <c r="AI53" s="748"/>
      <c r="AJ53" s="768"/>
      <c r="AK53" s="743"/>
      <c r="AL53" s="807"/>
    </row>
    <row r="54" spans="1:38" ht="21" customHeight="1" thickBot="1" x14ac:dyDescent="0.3">
      <c r="A54" s="5"/>
      <c r="B54" s="813"/>
      <c r="C54" s="746"/>
      <c r="D54" s="18" t="s">
        <v>455</v>
      </c>
      <c r="E54" s="37"/>
      <c r="F54" s="30"/>
      <c r="G54" s="41"/>
      <c r="H54" s="34"/>
      <c r="I54" s="41"/>
      <c r="J54" s="41"/>
      <c r="K54" s="41"/>
      <c r="L54" s="41"/>
      <c r="M54" s="41"/>
      <c r="N54" s="41" t="s">
        <v>96</v>
      </c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132">
        <f t="shared" ref="AH54:AH55" si="5">COUNTA(E54:AG54)</f>
        <v>1</v>
      </c>
      <c r="AI54" s="748"/>
      <c r="AJ54" s="768"/>
      <c r="AK54" s="743"/>
      <c r="AL54" s="807"/>
    </row>
    <row r="55" spans="1:38" ht="30.75" customHeight="1" thickBot="1" x14ac:dyDescent="0.3">
      <c r="A55" s="5"/>
      <c r="B55" s="813"/>
      <c r="C55" s="750" t="s">
        <v>363</v>
      </c>
      <c r="D55" s="751"/>
      <c r="E55" s="79"/>
      <c r="F55" s="326"/>
      <c r="G55" s="83"/>
      <c r="H55" s="120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135">
        <f t="shared" si="5"/>
        <v>0</v>
      </c>
      <c r="AI55" s="139">
        <f t="shared" ref="AI55" si="6">SUM(AH55)</f>
        <v>0</v>
      </c>
      <c r="AJ55" s="769"/>
      <c r="AK55" s="744"/>
      <c r="AL55" s="807"/>
    </row>
    <row r="56" spans="1:38" ht="22.5" customHeight="1" thickBot="1" x14ac:dyDescent="0.3">
      <c r="A56" s="5"/>
      <c r="B56" s="811" t="s">
        <v>134</v>
      </c>
      <c r="C56" s="812"/>
      <c r="D56" s="812"/>
      <c r="E56" s="637">
        <f t="shared" ref="E56:AG56" si="7">COUNTA(E51:E55)</f>
        <v>1</v>
      </c>
      <c r="F56" s="646">
        <f t="shared" si="7"/>
        <v>1</v>
      </c>
      <c r="G56" s="646">
        <f t="shared" si="7"/>
        <v>1</v>
      </c>
      <c r="H56" s="638">
        <f t="shared" si="7"/>
        <v>0</v>
      </c>
      <c r="I56" s="638">
        <f t="shared" si="7"/>
        <v>1</v>
      </c>
      <c r="J56" s="638">
        <f t="shared" si="7"/>
        <v>1</v>
      </c>
      <c r="K56" s="638">
        <f t="shared" si="7"/>
        <v>1</v>
      </c>
      <c r="L56" s="638">
        <f t="shared" si="7"/>
        <v>0</v>
      </c>
      <c r="M56" s="638">
        <f t="shared" si="7"/>
        <v>0</v>
      </c>
      <c r="N56" s="638">
        <f t="shared" si="7"/>
        <v>4</v>
      </c>
      <c r="O56" s="638">
        <f t="shared" si="7"/>
        <v>1</v>
      </c>
      <c r="P56" s="638">
        <f t="shared" si="7"/>
        <v>1</v>
      </c>
      <c r="Q56" s="638">
        <f t="shared" si="7"/>
        <v>1</v>
      </c>
      <c r="R56" s="638">
        <f t="shared" si="7"/>
        <v>0</v>
      </c>
      <c r="S56" s="638">
        <f t="shared" si="7"/>
        <v>1</v>
      </c>
      <c r="T56" s="638">
        <f t="shared" si="7"/>
        <v>2</v>
      </c>
      <c r="U56" s="638">
        <f t="shared" si="7"/>
        <v>1</v>
      </c>
      <c r="V56" s="638">
        <f t="shared" si="7"/>
        <v>1</v>
      </c>
      <c r="W56" s="638">
        <f t="shared" si="7"/>
        <v>1</v>
      </c>
      <c r="X56" s="638">
        <f t="shared" si="7"/>
        <v>0</v>
      </c>
      <c r="Y56" s="638">
        <f t="shared" si="7"/>
        <v>0</v>
      </c>
      <c r="Z56" s="638">
        <f t="shared" si="7"/>
        <v>1</v>
      </c>
      <c r="AA56" s="638">
        <f t="shared" si="7"/>
        <v>1</v>
      </c>
      <c r="AB56" s="638">
        <f t="shared" si="7"/>
        <v>1</v>
      </c>
      <c r="AC56" s="638">
        <f t="shared" si="7"/>
        <v>0</v>
      </c>
      <c r="AD56" s="638">
        <f t="shared" si="7"/>
        <v>0</v>
      </c>
      <c r="AE56" s="638">
        <f t="shared" si="7"/>
        <v>0</v>
      </c>
      <c r="AF56" s="638">
        <f t="shared" si="7"/>
        <v>0</v>
      </c>
      <c r="AG56" s="639">
        <f t="shared" si="7"/>
        <v>0</v>
      </c>
      <c r="AH56" s="734">
        <f>SUM(E56:AG56)</f>
        <v>22</v>
      </c>
      <c r="AI56" s="735"/>
      <c r="AJ56" s="735"/>
      <c r="AK56" s="736"/>
      <c r="AL56" s="807"/>
    </row>
    <row r="57" spans="1:38" ht="33" customHeight="1" thickBot="1" x14ac:dyDescent="0.3">
      <c r="B57" s="737" t="s">
        <v>507</v>
      </c>
      <c r="C57" s="738"/>
      <c r="D57" s="738"/>
      <c r="E57" s="738"/>
      <c r="F57" s="738"/>
      <c r="G57" s="738"/>
      <c r="H57" s="738"/>
      <c r="I57" s="738"/>
      <c r="J57" s="738"/>
      <c r="K57" s="738"/>
      <c r="L57" s="738"/>
      <c r="M57" s="738"/>
      <c r="N57" s="738"/>
      <c r="O57" s="738"/>
      <c r="P57" s="738"/>
      <c r="Q57" s="738"/>
      <c r="R57" s="738"/>
      <c r="S57" s="738"/>
      <c r="T57" s="738"/>
      <c r="U57" s="738"/>
      <c r="V57" s="738"/>
      <c r="W57" s="738"/>
      <c r="X57" s="738"/>
      <c r="Y57" s="738"/>
      <c r="Z57" s="738"/>
      <c r="AA57" s="738"/>
      <c r="AB57" s="738"/>
      <c r="AC57" s="738"/>
      <c r="AD57" s="738"/>
      <c r="AE57" s="738"/>
      <c r="AF57" s="738"/>
      <c r="AG57" s="841"/>
      <c r="AH57" s="122" t="s">
        <v>103</v>
      </c>
      <c r="AI57" s="126" t="s">
        <v>105</v>
      </c>
      <c r="AJ57" s="95" t="s">
        <v>105</v>
      </c>
      <c r="AK57" s="143" t="s">
        <v>122</v>
      </c>
      <c r="AL57" s="807"/>
    </row>
    <row r="58" spans="1:38" ht="19.5" customHeight="1" x14ac:dyDescent="0.25">
      <c r="B58" s="813" t="s">
        <v>347</v>
      </c>
      <c r="C58" s="746" t="s">
        <v>364</v>
      </c>
      <c r="D58" s="18" t="s">
        <v>405</v>
      </c>
      <c r="E58" s="86"/>
      <c r="F58" s="87"/>
      <c r="G58" s="87"/>
      <c r="H58" s="87" t="s">
        <v>147</v>
      </c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131">
        <f t="shared" ref="AH58:AH69" si="8">COUNTA(E58:AG58)</f>
        <v>1</v>
      </c>
      <c r="AI58" s="747">
        <f>SUM(AH58:AH60)</f>
        <v>2</v>
      </c>
      <c r="AJ58" s="767">
        <f>SUM(AI58:AI69)</f>
        <v>14</v>
      </c>
      <c r="AK58" s="742">
        <f>SUM(AJ58)</f>
        <v>14</v>
      </c>
      <c r="AL58" s="807"/>
    </row>
    <row r="59" spans="1:38" ht="30.75" customHeight="1" x14ac:dyDescent="0.25">
      <c r="B59" s="813"/>
      <c r="C59" s="798"/>
      <c r="D59" s="13" t="s">
        <v>406</v>
      </c>
      <c r="E59" s="88"/>
      <c r="F59" s="41" t="s">
        <v>139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132">
        <f t="shared" si="8"/>
        <v>1</v>
      </c>
      <c r="AI59" s="748"/>
      <c r="AJ59" s="768"/>
      <c r="AK59" s="743"/>
      <c r="AL59" s="807"/>
    </row>
    <row r="60" spans="1:38" ht="18" customHeight="1" thickBot="1" x14ac:dyDescent="0.3">
      <c r="B60" s="813"/>
      <c r="C60" s="799"/>
      <c r="D60" s="26" t="s">
        <v>407</v>
      </c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134">
        <f t="shared" si="8"/>
        <v>0</v>
      </c>
      <c r="AI60" s="749"/>
      <c r="AJ60" s="768"/>
      <c r="AK60" s="743"/>
      <c r="AL60" s="807"/>
    </row>
    <row r="61" spans="1:38" ht="41.25" customHeight="1" thickBot="1" x14ac:dyDescent="0.3">
      <c r="B61" s="813"/>
      <c r="C61" s="329" t="s">
        <v>426</v>
      </c>
      <c r="D61" s="324" t="s">
        <v>442</v>
      </c>
      <c r="E61" s="220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221">
        <f>COUNTA(E61:AG61)</f>
        <v>0</v>
      </c>
      <c r="AI61" s="327">
        <f>SUM(AH61:AH61)</f>
        <v>0</v>
      </c>
      <c r="AJ61" s="768"/>
      <c r="AK61" s="743"/>
      <c r="AL61" s="807"/>
    </row>
    <row r="62" spans="1:38" ht="24" customHeight="1" x14ac:dyDescent="0.25">
      <c r="B62" s="813"/>
      <c r="C62" s="746" t="s">
        <v>366</v>
      </c>
      <c r="D62" s="18" t="s">
        <v>410</v>
      </c>
      <c r="E62" s="86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131">
        <f t="shared" si="8"/>
        <v>0</v>
      </c>
      <c r="AI62" s="747">
        <f>SUM(AH62:AH67)</f>
        <v>7</v>
      </c>
      <c r="AJ62" s="768"/>
      <c r="AK62" s="743"/>
      <c r="AL62" s="807"/>
    </row>
    <row r="63" spans="1:38" ht="36" customHeight="1" x14ac:dyDescent="0.25">
      <c r="B63" s="813"/>
      <c r="C63" s="746"/>
      <c r="D63" s="18" t="s">
        <v>411</v>
      </c>
      <c r="E63" s="88"/>
      <c r="F63" s="41" t="s">
        <v>139</v>
      </c>
      <c r="G63" s="41"/>
      <c r="H63" s="41" t="s">
        <v>147</v>
      </c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132">
        <f>COUNTA(E63:AG63)</f>
        <v>2</v>
      </c>
      <c r="AI63" s="748"/>
      <c r="AJ63" s="768"/>
      <c r="AK63" s="743"/>
      <c r="AL63" s="807"/>
    </row>
    <row r="64" spans="1:38" ht="38.25" customHeight="1" x14ac:dyDescent="0.25">
      <c r="B64" s="813"/>
      <c r="C64" s="746"/>
      <c r="D64" s="18" t="s">
        <v>412</v>
      </c>
      <c r="E64" s="88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132">
        <f>COUNTA(E64:AG64)</f>
        <v>0</v>
      </c>
      <c r="AI64" s="748"/>
      <c r="AJ64" s="768"/>
      <c r="AK64" s="743"/>
      <c r="AL64" s="807"/>
    </row>
    <row r="65" spans="1:38" ht="30.75" customHeight="1" x14ac:dyDescent="0.25">
      <c r="B65" s="813"/>
      <c r="C65" s="746"/>
      <c r="D65" s="13" t="s">
        <v>525</v>
      </c>
      <c r="E65" s="88"/>
      <c r="F65" s="41"/>
      <c r="G65" s="41"/>
      <c r="H65" s="41"/>
      <c r="I65" s="41"/>
      <c r="J65" s="41"/>
      <c r="K65" s="41" t="s">
        <v>94</v>
      </c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132">
        <f t="shared" si="8"/>
        <v>1</v>
      </c>
      <c r="AI65" s="748"/>
      <c r="AJ65" s="768"/>
      <c r="AK65" s="743"/>
      <c r="AL65" s="807"/>
    </row>
    <row r="66" spans="1:38" ht="21" customHeight="1" x14ac:dyDescent="0.25">
      <c r="B66" s="813"/>
      <c r="C66" s="746"/>
      <c r="D66" s="13" t="s">
        <v>414</v>
      </c>
      <c r="E66" s="88"/>
      <c r="F66" s="41" t="s">
        <v>139</v>
      </c>
      <c r="G66" s="41"/>
      <c r="H66" s="41" t="s">
        <v>147</v>
      </c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132">
        <f t="shared" si="8"/>
        <v>2</v>
      </c>
      <c r="AI66" s="748"/>
      <c r="AJ66" s="768"/>
      <c r="AK66" s="743"/>
      <c r="AL66" s="807"/>
    </row>
    <row r="67" spans="1:38" ht="39" customHeight="1" thickBot="1" x14ac:dyDescent="0.3">
      <c r="B67" s="813"/>
      <c r="C67" s="800"/>
      <c r="D67" s="99" t="s">
        <v>415</v>
      </c>
      <c r="E67" s="89"/>
      <c r="F67" s="90" t="s">
        <v>139</v>
      </c>
      <c r="G67" s="90"/>
      <c r="H67" s="90" t="s">
        <v>147</v>
      </c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134">
        <f t="shared" si="8"/>
        <v>2</v>
      </c>
      <c r="AI67" s="749"/>
      <c r="AJ67" s="768"/>
      <c r="AK67" s="743"/>
      <c r="AL67" s="807"/>
    </row>
    <row r="68" spans="1:38" ht="29.25" customHeight="1" x14ac:dyDescent="0.25">
      <c r="B68" s="813"/>
      <c r="C68" s="801" t="s">
        <v>367</v>
      </c>
      <c r="D68" s="12" t="s">
        <v>416</v>
      </c>
      <c r="E68" s="91"/>
      <c r="F68" s="92"/>
      <c r="G68" s="92"/>
      <c r="H68" s="92"/>
      <c r="I68" s="92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131">
        <f t="shared" si="8"/>
        <v>0</v>
      </c>
      <c r="AI68" s="747">
        <f>SUM(AH68:AH69)</f>
        <v>5</v>
      </c>
      <c r="AJ68" s="768"/>
      <c r="AK68" s="743"/>
      <c r="AL68" s="807"/>
    </row>
    <row r="69" spans="1:38" ht="30.75" customHeight="1" thickBot="1" x14ac:dyDescent="0.3">
      <c r="B69" s="814"/>
      <c r="C69" s="800"/>
      <c r="D69" s="26" t="s">
        <v>417</v>
      </c>
      <c r="E69" s="93"/>
      <c r="F69" s="94" t="s">
        <v>139</v>
      </c>
      <c r="G69" s="94"/>
      <c r="H69" s="94" t="s">
        <v>147</v>
      </c>
      <c r="I69" s="94"/>
      <c r="J69" s="90"/>
      <c r="K69" s="90" t="s">
        <v>94</v>
      </c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 t="s">
        <v>94</v>
      </c>
      <c r="Y69" s="90" t="s">
        <v>106</v>
      </c>
      <c r="Z69" s="90"/>
      <c r="AA69" s="90"/>
      <c r="AB69" s="90"/>
      <c r="AC69" s="90"/>
      <c r="AD69" s="90"/>
      <c r="AE69" s="90"/>
      <c r="AF69" s="90"/>
      <c r="AG69" s="90"/>
      <c r="AH69" s="134">
        <f t="shared" si="8"/>
        <v>5</v>
      </c>
      <c r="AI69" s="749"/>
      <c r="AJ69" s="769"/>
      <c r="AK69" s="744"/>
      <c r="AL69" s="808"/>
    </row>
    <row r="70" spans="1:38" ht="23.25" customHeight="1" thickBot="1" x14ac:dyDescent="0.3">
      <c r="A70" s="5"/>
      <c r="B70" s="811" t="s">
        <v>134</v>
      </c>
      <c r="C70" s="812"/>
      <c r="D70" s="812"/>
      <c r="E70" s="640">
        <f t="shared" ref="E70:AG70" si="9">COUNTA(E58:E69)</f>
        <v>0</v>
      </c>
      <c r="F70" s="641">
        <f t="shared" si="9"/>
        <v>5</v>
      </c>
      <c r="G70" s="641">
        <f t="shared" si="9"/>
        <v>0</v>
      </c>
      <c r="H70" s="641">
        <f t="shared" si="9"/>
        <v>5</v>
      </c>
      <c r="I70" s="641">
        <f t="shared" si="9"/>
        <v>0</v>
      </c>
      <c r="J70" s="641">
        <f t="shared" si="9"/>
        <v>0</v>
      </c>
      <c r="K70" s="641">
        <f t="shared" si="9"/>
        <v>2</v>
      </c>
      <c r="L70" s="641">
        <f t="shared" si="9"/>
        <v>0</v>
      </c>
      <c r="M70" s="641">
        <f t="shared" si="9"/>
        <v>0</v>
      </c>
      <c r="N70" s="641">
        <f t="shared" si="9"/>
        <v>0</v>
      </c>
      <c r="O70" s="641">
        <f t="shared" si="9"/>
        <v>0</v>
      </c>
      <c r="P70" s="641">
        <f t="shared" si="9"/>
        <v>0</v>
      </c>
      <c r="Q70" s="641">
        <f t="shared" si="9"/>
        <v>0</v>
      </c>
      <c r="R70" s="641">
        <f t="shared" si="9"/>
        <v>0</v>
      </c>
      <c r="S70" s="641">
        <f t="shared" si="9"/>
        <v>0</v>
      </c>
      <c r="T70" s="641">
        <f t="shared" si="9"/>
        <v>0</v>
      </c>
      <c r="U70" s="641">
        <f t="shared" si="9"/>
        <v>0</v>
      </c>
      <c r="V70" s="641">
        <f t="shared" si="9"/>
        <v>0</v>
      </c>
      <c r="W70" s="641">
        <f t="shared" si="9"/>
        <v>0</v>
      </c>
      <c r="X70" s="641">
        <f t="shared" si="9"/>
        <v>1</v>
      </c>
      <c r="Y70" s="641">
        <f t="shared" si="9"/>
        <v>1</v>
      </c>
      <c r="Z70" s="641">
        <f t="shared" si="9"/>
        <v>0</v>
      </c>
      <c r="AA70" s="641">
        <f t="shared" si="9"/>
        <v>0</v>
      </c>
      <c r="AB70" s="641">
        <f t="shared" si="9"/>
        <v>0</v>
      </c>
      <c r="AC70" s="641">
        <f t="shared" si="9"/>
        <v>0</v>
      </c>
      <c r="AD70" s="641">
        <f t="shared" si="9"/>
        <v>0</v>
      </c>
      <c r="AE70" s="641">
        <f t="shared" si="9"/>
        <v>0</v>
      </c>
      <c r="AF70" s="641">
        <f t="shared" si="9"/>
        <v>0</v>
      </c>
      <c r="AG70" s="642">
        <f t="shared" si="9"/>
        <v>0</v>
      </c>
      <c r="AH70" s="734">
        <f>SUM(E70:AG70)</f>
        <v>14</v>
      </c>
      <c r="AI70" s="735"/>
      <c r="AJ70" s="735"/>
      <c r="AK70" s="736"/>
    </row>
    <row r="72" spans="1:38" x14ac:dyDescent="0.25">
      <c r="C72"/>
      <c r="D72"/>
    </row>
    <row r="73" spans="1:38" x14ac:dyDescent="0.25">
      <c r="C73"/>
      <c r="D73"/>
    </row>
    <row r="74" spans="1:38" x14ac:dyDescent="0.25">
      <c r="C74"/>
      <c r="D74"/>
    </row>
    <row r="75" spans="1:38" x14ac:dyDescent="0.25"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8" x14ac:dyDescent="0.25"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8" x14ac:dyDescent="0.25"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8" x14ac:dyDescent="0.25"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8" x14ac:dyDescent="0.25"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8" x14ac:dyDescent="0.25"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3:33" x14ac:dyDescent="0.25"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3:33" x14ac:dyDescent="0.25"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3:33" x14ac:dyDescent="0.25"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3:33" x14ac:dyDescent="0.25"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3:33" x14ac:dyDescent="0.25"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3:33" x14ac:dyDescent="0.25"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3:33" x14ac:dyDescent="0.25"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3:33" x14ac:dyDescent="0.25"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3:33" x14ac:dyDescent="0.25"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3:33" x14ac:dyDescent="0.25"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3:33" x14ac:dyDescent="0.25"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3:33" x14ac:dyDescent="0.25"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3:33" x14ac:dyDescent="0.25"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3:33" x14ac:dyDescent="0.25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8" spans="3:33" x14ac:dyDescent="0.25"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3:33" x14ac:dyDescent="0.25"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3:33" x14ac:dyDescent="0.25"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3:33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</sheetData>
  <mergeCells count="84">
    <mergeCell ref="AL3:AL4"/>
    <mergeCell ref="AL5:AL69"/>
    <mergeCell ref="B70:D70"/>
    <mergeCell ref="AH70:AK70"/>
    <mergeCell ref="B38:D38"/>
    <mergeCell ref="AH38:AK38"/>
    <mergeCell ref="B56:D56"/>
    <mergeCell ref="AH56:AK56"/>
    <mergeCell ref="B57:AG57"/>
    <mergeCell ref="B58:B69"/>
    <mergeCell ref="C58:C60"/>
    <mergeCell ref="AI58:AI60"/>
    <mergeCell ref="AI44:AI46"/>
    <mergeCell ref="AJ44:AJ46"/>
    <mergeCell ref="B47:B48"/>
    <mergeCell ref="AJ47:AJ48"/>
    <mergeCell ref="B39:AG39"/>
    <mergeCell ref="AJ27:AJ31"/>
    <mergeCell ref="C30:C31"/>
    <mergeCell ref="AI30:AI31"/>
    <mergeCell ref="B36:B37"/>
    <mergeCell ref="C36:D36"/>
    <mergeCell ref="AI36:AI37"/>
    <mergeCell ref="AJ36:AJ37"/>
    <mergeCell ref="C37:D37"/>
    <mergeCell ref="B27:B31"/>
    <mergeCell ref="C27:C29"/>
    <mergeCell ref="AI27:AI29"/>
    <mergeCell ref="B34:B35"/>
    <mergeCell ref="AJ34:AJ35"/>
    <mergeCell ref="C34:D34"/>
    <mergeCell ref="C35:D35"/>
    <mergeCell ref="B5:B6"/>
    <mergeCell ref="AI5:AI6"/>
    <mergeCell ref="B32:B33"/>
    <mergeCell ref="B7:B26"/>
    <mergeCell ref="C7:C8"/>
    <mergeCell ref="C5:D5"/>
    <mergeCell ref="C6:D6"/>
    <mergeCell ref="AJ5:AJ6"/>
    <mergeCell ref="AK5:AK37"/>
    <mergeCell ref="AJ7:AJ26"/>
    <mergeCell ref="C10:C12"/>
    <mergeCell ref="AI10:AI12"/>
    <mergeCell ref="C13:C14"/>
    <mergeCell ref="AI13:AI14"/>
    <mergeCell ref="C15:C20"/>
    <mergeCell ref="AI15:AI20"/>
    <mergeCell ref="C21:C23"/>
    <mergeCell ref="AI21:AI23"/>
    <mergeCell ref="C24:C26"/>
    <mergeCell ref="AI24:AI26"/>
    <mergeCell ref="AI7:AI8"/>
    <mergeCell ref="C32:D32"/>
    <mergeCell ref="C33:D33"/>
    <mergeCell ref="B1:AK1"/>
    <mergeCell ref="B2:AK2"/>
    <mergeCell ref="AI3:AI4"/>
    <mergeCell ref="AJ3:AJ4"/>
    <mergeCell ref="AK3:AK4"/>
    <mergeCell ref="AK40:AK48"/>
    <mergeCell ref="B49:D49"/>
    <mergeCell ref="AH49:AK49"/>
    <mergeCell ref="B50:AG50"/>
    <mergeCell ref="B40:B43"/>
    <mergeCell ref="AJ40:AJ43"/>
    <mergeCell ref="C41:C43"/>
    <mergeCell ref="AI41:AI43"/>
    <mergeCell ref="B44:B46"/>
    <mergeCell ref="C44:C46"/>
    <mergeCell ref="C47:C48"/>
    <mergeCell ref="AI47:AI48"/>
    <mergeCell ref="B51:B55"/>
    <mergeCell ref="AJ51:AJ55"/>
    <mergeCell ref="AK51:AK55"/>
    <mergeCell ref="C52:C54"/>
    <mergeCell ref="AI52:AI54"/>
    <mergeCell ref="C55:D55"/>
    <mergeCell ref="AJ58:AJ69"/>
    <mergeCell ref="AK58:AK69"/>
    <mergeCell ref="C62:C67"/>
    <mergeCell ref="AI62:AI67"/>
    <mergeCell ref="C68:C69"/>
    <mergeCell ref="AI68:AI69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1"/>
  <sheetViews>
    <sheetView zoomScale="80" zoomScaleNormal="80" workbookViewId="0">
      <pane ySplit="1575" topLeftCell="A40" activePane="bottomLeft"/>
      <selection activeCell="B2" sqref="B2:AL2"/>
      <selection pane="bottomLeft" activeCell="B2" sqref="B2:AL2"/>
    </sheetView>
  </sheetViews>
  <sheetFormatPr defaultRowHeight="15" x14ac:dyDescent="0.25"/>
  <cols>
    <col min="1" max="1" width="7.42578125" customWidth="1"/>
    <col min="2" max="2" width="10.5703125" customWidth="1"/>
    <col min="3" max="3" width="18.5703125" style="2" customWidth="1"/>
    <col min="4" max="4" width="23.7109375" style="3" customWidth="1"/>
    <col min="5" max="34" width="4.7109375" style="44" customWidth="1"/>
    <col min="35" max="35" width="12.5703125" customWidth="1"/>
    <col min="36" max="36" width="12.140625" customWidth="1"/>
    <col min="37" max="37" width="15.42578125" customWidth="1"/>
    <col min="38" max="38" width="12.5703125" customWidth="1"/>
  </cols>
  <sheetData>
    <row r="1" spans="2:39" ht="14.25" customHeight="1" thickBot="1" x14ac:dyDescent="0.3">
      <c r="B1" s="785" t="s">
        <v>133</v>
      </c>
      <c r="C1" s="786"/>
      <c r="D1" s="786"/>
      <c r="E1" s="786"/>
      <c r="F1" s="786"/>
      <c r="G1" s="786"/>
      <c r="H1" s="786"/>
      <c r="I1" s="786"/>
      <c r="J1" s="786"/>
      <c r="K1" s="786"/>
      <c r="L1" s="786"/>
      <c r="M1" s="786"/>
      <c r="N1" s="786"/>
      <c r="O1" s="786"/>
      <c r="P1" s="786"/>
      <c r="Q1" s="786"/>
      <c r="R1" s="786"/>
      <c r="S1" s="786"/>
      <c r="T1" s="786"/>
      <c r="U1" s="786"/>
      <c r="V1" s="786"/>
      <c r="W1" s="786"/>
      <c r="X1" s="786"/>
      <c r="Y1" s="786"/>
      <c r="Z1" s="786"/>
      <c r="AA1" s="786"/>
      <c r="AB1" s="786"/>
      <c r="AC1" s="786"/>
      <c r="AD1" s="786"/>
      <c r="AE1" s="786"/>
      <c r="AF1" s="786"/>
      <c r="AG1" s="786"/>
      <c r="AH1" s="786"/>
      <c r="AI1" s="786"/>
      <c r="AJ1" s="786"/>
      <c r="AK1" s="786"/>
      <c r="AL1" s="787"/>
    </row>
    <row r="2" spans="2:39" ht="18" customHeight="1" thickBot="1" x14ac:dyDescent="0.3">
      <c r="B2" s="788" t="s">
        <v>431</v>
      </c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  <c r="Q2" s="739"/>
      <c r="R2" s="739"/>
      <c r="S2" s="739"/>
      <c r="T2" s="739"/>
      <c r="U2" s="739"/>
      <c r="V2" s="739"/>
      <c r="W2" s="739"/>
      <c r="X2" s="739"/>
      <c r="Y2" s="739"/>
      <c r="Z2" s="739"/>
      <c r="AA2" s="739"/>
      <c r="AB2" s="739"/>
      <c r="AC2" s="739"/>
      <c r="AD2" s="739"/>
      <c r="AE2" s="739"/>
      <c r="AF2" s="739"/>
      <c r="AG2" s="739"/>
      <c r="AH2" s="739"/>
      <c r="AI2" s="739"/>
      <c r="AJ2" s="739"/>
      <c r="AK2" s="739"/>
      <c r="AL2" s="740"/>
    </row>
    <row r="3" spans="2:39" s="4" customFormat="1" ht="32.25" customHeight="1" thickBot="1" x14ac:dyDescent="0.3">
      <c r="B3" s="193" t="s">
        <v>1</v>
      </c>
      <c r="C3" s="193" t="s">
        <v>2</v>
      </c>
      <c r="D3" s="193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3" t="s">
        <v>7</v>
      </c>
      <c r="AD3" s="173" t="s">
        <v>7</v>
      </c>
      <c r="AE3" s="173" t="s">
        <v>7</v>
      </c>
      <c r="AF3" s="173" t="s">
        <v>7</v>
      </c>
      <c r="AG3" s="174" t="s">
        <v>7</v>
      </c>
      <c r="AH3" s="174" t="s">
        <v>7</v>
      </c>
      <c r="AI3" s="122" t="s">
        <v>103</v>
      </c>
      <c r="AJ3" s="789" t="s">
        <v>120</v>
      </c>
      <c r="AK3" s="791" t="s">
        <v>121</v>
      </c>
      <c r="AL3" s="759" t="s">
        <v>122</v>
      </c>
      <c r="AM3" s="805" t="s">
        <v>170</v>
      </c>
    </row>
    <row r="4" spans="2:39" ht="15.75" customHeight="1" thickBot="1" x14ac:dyDescent="0.3">
      <c r="B4" s="14"/>
      <c r="C4" s="15"/>
      <c r="D4" s="15"/>
      <c r="E4" s="175">
        <v>15</v>
      </c>
      <c r="F4" s="176">
        <v>35</v>
      </c>
      <c r="G4" s="176">
        <v>47</v>
      </c>
      <c r="H4" s="176">
        <v>62</v>
      </c>
      <c r="I4" s="176">
        <v>68</v>
      </c>
      <c r="J4" s="176">
        <v>94</v>
      </c>
      <c r="K4" s="176">
        <v>108</v>
      </c>
      <c r="L4" s="176">
        <v>115</v>
      </c>
      <c r="M4" s="176">
        <v>117</v>
      </c>
      <c r="N4" s="176">
        <v>127</v>
      </c>
      <c r="O4" s="176">
        <v>129</v>
      </c>
      <c r="P4" s="176">
        <v>141</v>
      </c>
      <c r="Q4" s="176">
        <v>151</v>
      </c>
      <c r="R4" s="176">
        <v>158</v>
      </c>
      <c r="S4" s="176">
        <v>164</v>
      </c>
      <c r="T4" s="176">
        <v>173</v>
      </c>
      <c r="U4" s="176">
        <v>174</v>
      </c>
      <c r="V4" s="176">
        <v>182</v>
      </c>
      <c r="W4" s="176">
        <v>190</v>
      </c>
      <c r="X4" s="176">
        <v>207</v>
      </c>
      <c r="Y4" s="176">
        <v>210</v>
      </c>
      <c r="Z4" s="176">
        <v>217</v>
      </c>
      <c r="AA4" s="176">
        <v>225</v>
      </c>
      <c r="AB4" s="176">
        <v>227</v>
      </c>
      <c r="AC4" s="176">
        <v>235</v>
      </c>
      <c r="AD4" s="176">
        <v>236</v>
      </c>
      <c r="AE4" s="176">
        <v>245</v>
      </c>
      <c r="AF4" s="176">
        <v>247</v>
      </c>
      <c r="AG4" s="195">
        <v>257</v>
      </c>
      <c r="AH4" s="177">
        <v>260</v>
      </c>
      <c r="AI4" s="123">
        <f>COUNTA(E4:AH4)</f>
        <v>30</v>
      </c>
      <c r="AJ4" s="790"/>
      <c r="AK4" s="792"/>
      <c r="AL4" s="761"/>
      <c r="AM4" s="806"/>
    </row>
    <row r="5" spans="2:39" s="1" customFormat="1" ht="36" customHeight="1" x14ac:dyDescent="0.25">
      <c r="B5" s="809" t="s">
        <v>330</v>
      </c>
      <c r="C5" s="847" t="s">
        <v>418</v>
      </c>
      <c r="D5" s="848"/>
      <c r="E5" s="48" t="s">
        <v>100</v>
      </c>
      <c r="F5" s="49" t="s">
        <v>102</v>
      </c>
      <c r="G5" s="49" t="s">
        <v>102</v>
      </c>
      <c r="H5" s="49" t="s">
        <v>106</v>
      </c>
      <c r="I5" s="49"/>
      <c r="J5" s="50"/>
      <c r="K5" s="50"/>
      <c r="L5" s="50"/>
      <c r="M5" s="50" t="s">
        <v>100</v>
      </c>
      <c r="N5" s="50"/>
      <c r="O5" s="50" t="s">
        <v>100</v>
      </c>
      <c r="P5" s="50" t="s">
        <v>100</v>
      </c>
      <c r="Q5" s="50" t="s">
        <v>106</v>
      </c>
      <c r="R5" s="50"/>
      <c r="S5" s="50"/>
      <c r="T5" s="50" t="s">
        <v>85</v>
      </c>
      <c r="U5" s="50" t="s">
        <v>106</v>
      </c>
      <c r="V5" s="50" t="s">
        <v>106</v>
      </c>
      <c r="W5" s="50"/>
      <c r="X5" s="50" t="s">
        <v>100</v>
      </c>
      <c r="Y5" s="50" t="s">
        <v>106</v>
      </c>
      <c r="Z5" s="50" t="s">
        <v>106</v>
      </c>
      <c r="AA5" s="50" t="s">
        <v>100</v>
      </c>
      <c r="AB5" s="50" t="s">
        <v>93</v>
      </c>
      <c r="AC5" s="50" t="s">
        <v>100</v>
      </c>
      <c r="AD5" s="50" t="s">
        <v>106</v>
      </c>
      <c r="AE5" s="50" t="s">
        <v>102</v>
      </c>
      <c r="AF5" s="50" t="s">
        <v>473</v>
      </c>
      <c r="AG5" s="62" t="s">
        <v>100</v>
      </c>
      <c r="AH5" s="62" t="s">
        <v>106</v>
      </c>
      <c r="AI5" s="124">
        <f>COUNTA(E5:AH5)</f>
        <v>22</v>
      </c>
      <c r="AJ5" s="747">
        <f>SUM(AI5:AI6)</f>
        <v>30</v>
      </c>
      <c r="AK5" s="767">
        <f>SUM(AJ5)</f>
        <v>30</v>
      </c>
      <c r="AL5" s="742">
        <f>SUM(AK5:AK37)</f>
        <v>147</v>
      </c>
      <c r="AM5" s="824">
        <f>SUM(AL5,AL40,AL51,AL58)</f>
        <v>282</v>
      </c>
    </row>
    <row r="6" spans="2:39" s="1" customFormat="1" ht="36" customHeight="1" thickBot="1" x14ac:dyDescent="0.3">
      <c r="B6" s="810"/>
      <c r="C6" s="843" t="s">
        <v>332</v>
      </c>
      <c r="D6" s="844"/>
      <c r="E6" s="178"/>
      <c r="F6" s="179"/>
      <c r="G6" s="179"/>
      <c r="H6" s="179"/>
      <c r="I6" s="179" t="s">
        <v>100</v>
      </c>
      <c r="J6" s="180" t="s">
        <v>102</v>
      </c>
      <c r="K6" s="180" t="s">
        <v>106</v>
      </c>
      <c r="L6" s="180" t="s">
        <v>94</v>
      </c>
      <c r="M6" s="180"/>
      <c r="N6" s="180" t="s">
        <v>102</v>
      </c>
      <c r="O6" s="180"/>
      <c r="P6" s="180"/>
      <c r="Q6" s="180"/>
      <c r="R6" s="180" t="s">
        <v>100</v>
      </c>
      <c r="S6" s="180" t="s">
        <v>106</v>
      </c>
      <c r="T6" s="180"/>
      <c r="U6" s="180"/>
      <c r="V6" s="180"/>
      <c r="W6" s="180" t="s">
        <v>100</v>
      </c>
      <c r="X6" s="180"/>
      <c r="Y6" s="180"/>
      <c r="Z6" s="180"/>
      <c r="AA6" s="180"/>
      <c r="AB6" s="180"/>
      <c r="AC6" s="180"/>
      <c r="AD6" s="180"/>
      <c r="AE6" s="180"/>
      <c r="AF6" s="180"/>
      <c r="AG6" s="181"/>
      <c r="AH6" s="181"/>
      <c r="AI6" s="123">
        <f>COUNTA(E6:AH6)</f>
        <v>8</v>
      </c>
      <c r="AJ6" s="748"/>
      <c r="AK6" s="768"/>
      <c r="AL6" s="743"/>
      <c r="AM6" s="824"/>
    </row>
    <row r="7" spans="2:39" ht="22.5" customHeight="1" x14ac:dyDescent="0.25">
      <c r="B7" s="778" t="s">
        <v>333</v>
      </c>
      <c r="C7" s="765" t="s">
        <v>334</v>
      </c>
      <c r="D7" s="7" t="s">
        <v>368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64" t="s">
        <v>100</v>
      </c>
      <c r="AH7" s="64"/>
      <c r="AI7" s="124">
        <f t="shared" ref="AI7:AI37" si="0">COUNTA(E7:AH7)</f>
        <v>1</v>
      </c>
      <c r="AJ7" s="747">
        <f>SUM(AI7:AI8)</f>
        <v>3</v>
      </c>
      <c r="AK7" s="767">
        <f>SUM(AJ7:AJ26)</f>
        <v>30</v>
      </c>
      <c r="AL7" s="743"/>
      <c r="AM7" s="824"/>
    </row>
    <row r="8" spans="2:39" ht="38.25" customHeight="1" thickBot="1" x14ac:dyDescent="0.3">
      <c r="B8" s="779"/>
      <c r="C8" s="766"/>
      <c r="D8" s="23" t="s">
        <v>369</v>
      </c>
      <c r="E8" s="56"/>
      <c r="F8" s="53"/>
      <c r="G8" s="53"/>
      <c r="H8" s="53"/>
      <c r="I8" s="53" t="s">
        <v>100</v>
      </c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 t="s">
        <v>100</v>
      </c>
      <c r="AD8" s="57"/>
      <c r="AE8" s="57"/>
      <c r="AF8" s="57"/>
      <c r="AG8" s="65"/>
      <c r="AH8" s="65"/>
      <c r="AI8" s="125">
        <f t="shared" si="0"/>
        <v>2</v>
      </c>
      <c r="AJ8" s="749"/>
      <c r="AK8" s="768"/>
      <c r="AL8" s="743"/>
      <c r="AM8" s="824"/>
    </row>
    <row r="9" spans="2:39" ht="24" customHeight="1" thickBot="1" x14ac:dyDescent="0.3">
      <c r="B9" s="779"/>
      <c r="C9" s="45" t="s">
        <v>335</v>
      </c>
      <c r="D9" s="20" t="s">
        <v>370</v>
      </c>
      <c r="E9" s="58"/>
      <c r="F9" s="59"/>
      <c r="G9" s="59"/>
      <c r="H9" s="59"/>
      <c r="I9" s="59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6"/>
      <c r="AH9" s="66"/>
      <c r="AI9" s="126">
        <f t="shared" si="0"/>
        <v>0</v>
      </c>
      <c r="AJ9" s="136">
        <f>SUM(AI9)</f>
        <v>0</v>
      </c>
      <c r="AK9" s="768"/>
      <c r="AL9" s="743"/>
      <c r="AM9" s="824"/>
    </row>
    <row r="10" spans="2:39" ht="27" customHeight="1" x14ac:dyDescent="0.25">
      <c r="B10" s="779"/>
      <c r="C10" s="765" t="s">
        <v>336</v>
      </c>
      <c r="D10" s="7" t="s">
        <v>371</v>
      </c>
      <c r="E10" s="54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 t="s">
        <v>85</v>
      </c>
      <c r="U10" s="50" t="s">
        <v>106</v>
      </c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62"/>
      <c r="AH10" s="62"/>
      <c r="AI10" s="124">
        <f t="shared" si="0"/>
        <v>2</v>
      </c>
      <c r="AJ10" s="747">
        <f>SUM(AI10:AI12)</f>
        <v>4</v>
      </c>
      <c r="AK10" s="768"/>
      <c r="AL10" s="743"/>
      <c r="AM10" s="824"/>
    </row>
    <row r="11" spans="2:39" ht="19.5" customHeight="1" x14ac:dyDescent="0.25">
      <c r="B11" s="779"/>
      <c r="C11" s="762"/>
      <c r="D11" s="8" t="s">
        <v>372</v>
      </c>
      <c r="E11" s="61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 t="s">
        <v>106</v>
      </c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67"/>
      <c r="AH11" s="67"/>
      <c r="AI11" s="127">
        <f t="shared" si="0"/>
        <v>1</v>
      </c>
      <c r="AJ11" s="748"/>
      <c r="AK11" s="768"/>
      <c r="AL11" s="743"/>
      <c r="AM11" s="824"/>
    </row>
    <row r="12" spans="2:39" ht="20.25" customHeight="1" thickBot="1" x14ac:dyDescent="0.3">
      <c r="B12" s="779"/>
      <c r="C12" s="766"/>
      <c r="D12" s="23" t="s">
        <v>373</v>
      </c>
      <c r="E12" s="56"/>
      <c r="F12" s="53"/>
      <c r="G12" s="53" t="s">
        <v>102</v>
      </c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63"/>
      <c r="AH12" s="63"/>
      <c r="AI12" s="128">
        <f t="shared" si="0"/>
        <v>1</v>
      </c>
      <c r="AJ12" s="749"/>
      <c r="AK12" s="768"/>
      <c r="AL12" s="743"/>
      <c r="AM12" s="824"/>
    </row>
    <row r="13" spans="2:39" ht="19.5" customHeight="1" x14ac:dyDescent="0.25">
      <c r="B13" s="779"/>
      <c r="C13" s="765" t="s">
        <v>337</v>
      </c>
      <c r="D13" s="9" t="s">
        <v>374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62"/>
      <c r="AH13" s="62"/>
      <c r="AI13" s="129">
        <f t="shared" si="0"/>
        <v>0</v>
      </c>
      <c r="AJ13" s="747">
        <f>SUM(AI13:AI14)</f>
        <v>2</v>
      </c>
      <c r="AK13" s="768"/>
      <c r="AL13" s="743"/>
      <c r="AM13" s="824"/>
    </row>
    <row r="14" spans="2:39" ht="21" customHeight="1" thickBot="1" x14ac:dyDescent="0.3">
      <c r="B14" s="779"/>
      <c r="C14" s="766"/>
      <c r="D14" s="23" t="s">
        <v>375</v>
      </c>
      <c r="E14" s="56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 t="s">
        <v>106</v>
      </c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 t="s">
        <v>100</v>
      </c>
      <c r="AG14" s="63"/>
      <c r="AH14" s="63"/>
      <c r="AI14" s="128">
        <f t="shared" si="0"/>
        <v>2</v>
      </c>
      <c r="AJ14" s="749"/>
      <c r="AK14" s="768"/>
      <c r="AL14" s="743"/>
      <c r="AM14" s="824"/>
    </row>
    <row r="15" spans="2:39" ht="27" customHeight="1" x14ac:dyDescent="0.25">
      <c r="B15" s="779"/>
      <c r="C15" s="765" t="s">
        <v>348</v>
      </c>
      <c r="D15" s="9" t="s">
        <v>376</v>
      </c>
      <c r="E15" s="54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 t="s">
        <v>93</v>
      </c>
      <c r="AC15" s="50"/>
      <c r="AD15" s="50"/>
      <c r="AE15" s="50"/>
      <c r="AF15" s="50"/>
      <c r="AG15" s="62"/>
      <c r="AH15" s="62"/>
      <c r="AI15" s="129">
        <f t="shared" si="0"/>
        <v>1</v>
      </c>
      <c r="AJ15" s="747">
        <f>SUM(AI15:AI20)</f>
        <v>4</v>
      </c>
      <c r="AK15" s="768"/>
      <c r="AL15" s="743"/>
      <c r="AM15" s="824"/>
    </row>
    <row r="16" spans="2:39" ht="36.75" customHeight="1" x14ac:dyDescent="0.25">
      <c r="B16" s="779"/>
      <c r="C16" s="762"/>
      <c r="D16" s="9" t="s">
        <v>377</v>
      </c>
      <c r="E16" s="61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67"/>
      <c r="AH16" s="67"/>
      <c r="AI16" s="127">
        <f t="shared" si="0"/>
        <v>0</v>
      </c>
      <c r="AJ16" s="748"/>
      <c r="AK16" s="768"/>
      <c r="AL16" s="743"/>
      <c r="AM16" s="824"/>
    </row>
    <row r="17" spans="2:39" ht="24.75" customHeight="1" x14ac:dyDescent="0.25">
      <c r="B17" s="779"/>
      <c r="C17" s="762"/>
      <c r="D17" s="7" t="s">
        <v>497</v>
      </c>
      <c r="E17" s="61"/>
      <c r="F17" s="28"/>
      <c r="G17" s="28"/>
      <c r="H17" s="28"/>
      <c r="I17" s="28"/>
      <c r="J17" s="28"/>
      <c r="K17" s="28"/>
      <c r="L17" s="28"/>
      <c r="M17" s="28" t="s">
        <v>100</v>
      </c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67"/>
      <c r="AH17" s="67"/>
      <c r="AI17" s="127">
        <f t="shared" si="0"/>
        <v>1</v>
      </c>
      <c r="AJ17" s="748"/>
      <c r="AK17" s="768"/>
      <c r="AL17" s="743"/>
      <c r="AM17" s="824"/>
    </row>
    <row r="18" spans="2:39" ht="27" customHeight="1" x14ac:dyDescent="0.25">
      <c r="B18" s="779"/>
      <c r="C18" s="762"/>
      <c r="D18" s="8" t="s">
        <v>434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67"/>
      <c r="AH18" s="67"/>
      <c r="AI18" s="127">
        <f t="shared" si="0"/>
        <v>0</v>
      </c>
      <c r="AJ18" s="748"/>
      <c r="AK18" s="768"/>
      <c r="AL18" s="743"/>
      <c r="AM18" s="824"/>
    </row>
    <row r="19" spans="2:39" ht="21" customHeight="1" x14ac:dyDescent="0.25">
      <c r="B19" s="779"/>
      <c r="C19" s="762"/>
      <c r="D19" s="21" t="s">
        <v>378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 t="s">
        <v>100</v>
      </c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67"/>
      <c r="AH19" s="67"/>
      <c r="AI19" s="127">
        <f t="shared" si="0"/>
        <v>1</v>
      </c>
      <c r="AJ19" s="748"/>
      <c r="AK19" s="768"/>
      <c r="AL19" s="743"/>
      <c r="AM19" s="824"/>
    </row>
    <row r="20" spans="2:39" ht="21" customHeight="1" thickBot="1" x14ac:dyDescent="0.3">
      <c r="B20" s="779"/>
      <c r="C20" s="766"/>
      <c r="D20" s="23" t="s">
        <v>380</v>
      </c>
      <c r="E20" s="56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 t="s">
        <v>106</v>
      </c>
      <c r="AA20" s="53"/>
      <c r="AB20" s="53"/>
      <c r="AC20" s="53"/>
      <c r="AD20" s="53"/>
      <c r="AE20" s="53"/>
      <c r="AF20" s="53"/>
      <c r="AG20" s="63"/>
      <c r="AH20" s="63"/>
      <c r="AI20" s="125">
        <f t="shared" si="0"/>
        <v>1</v>
      </c>
      <c r="AJ20" s="749"/>
      <c r="AK20" s="768"/>
      <c r="AL20" s="743"/>
      <c r="AM20" s="824"/>
    </row>
    <row r="21" spans="2:39" ht="21" customHeight="1" x14ac:dyDescent="0.25">
      <c r="B21" s="779"/>
      <c r="C21" s="765" t="s">
        <v>338</v>
      </c>
      <c r="D21" s="24" t="s">
        <v>381</v>
      </c>
      <c r="E21" s="47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68"/>
      <c r="AH21" s="68"/>
      <c r="AI21" s="124">
        <f t="shared" si="0"/>
        <v>0</v>
      </c>
      <c r="AJ21" s="747">
        <f>SUM(AI21:AI23)</f>
        <v>4</v>
      </c>
      <c r="AK21" s="768"/>
      <c r="AL21" s="743"/>
      <c r="AM21" s="824"/>
    </row>
    <row r="22" spans="2:39" ht="22.5" customHeight="1" x14ac:dyDescent="0.25">
      <c r="B22" s="779"/>
      <c r="C22" s="762"/>
      <c r="D22" s="22" t="s">
        <v>435</v>
      </c>
      <c r="E22" s="29"/>
      <c r="F22" s="28"/>
      <c r="G22" s="28"/>
      <c r="H22" s="28"/>
      <c r="I22" s="28"/>
      <c r="J22" s="28"/>
      <c r="K22" s="28"/>
      <c r="L22" s="28"/>
      <c r="M22" s="28"/>
      <c r="N22" s="28" t="s">
        <v>102</v>
      </c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67"/>
      <c r="AH22" s="67"/>
      <c r="AI22" s="127">
        <f t="shared" si="0"/>
        <v>1</v>
      </c>
      <c r="AJ22" s="748"/>
      <c r="AK22" s="768"/>
      <c r="AL22" s="743"/>
      <c r="AM22" s="824"/>
    </row>
    <row r="23" spans="2:39" ht="21.75" customHeight="1" thickBot="1" x14ac:dyDescent="0.3">
      <c r="B23" s="779"/>
      <c r="C23" s="784"/>
      <c r="D23" s="25" t="s">
        <v>383</v>
      </c>
      <c r="E23" s="29"/>
      <c r="F23" s="28"/>
      <c r="G23" s="28"/>
      <c r="H23" s="28"/>
      <c r="I23" s="28"/>
      <c r="J23" s="28"/>
      <c r="K23" s="28"/>
      <c r="L23" s="28" t="s">
        <v>94</v>
      </c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 t="s">
        <v>100</v>
      </c>
      <c r="Y23" s="28"/>
      <c r="Z23" s="28"/>
      <c r="AA23" s="28" t="s">
        <v>100</v>
      </c>
      <c r="AB23" s="28"/>
      <c r="AC23" s="28"/>
      <c r="AD23" s="28"/>
      <c r="AE23" s="28"/>
      <c r="AF23" s="28"/>
      <c r="AG23" s="67"/>
      <c r="AH23" s="67"/>
      <c r="AI23" s="128">
        <f t="shared" si="0"/>
        <v>3</v>
      </c>
      <c r="AJ23" s="749"/>
      <c r="AK23" s="768"/>
      <c r="AL23" s="743"/>
      <c r="AM23" s="824"/>
    </row>
    <row r="24" spans="2:39" ht="22.5" customHeight="1" x14ac:dyDescent="0.25">
      <c r="B24" s="779"/>
      <c r="C24" s="780" t="s">
        <v>339</v>
      </c>
      <c r="D24" s="8" t="s">
        <v>384</v>
      </c>
      <c r="E24" s="54" t="s">
        <v>100</v>
      </c>
      <c r="F24" s="50"/>
      <c r="G24" s="50"/>
      <c r="H24" s="50" t="s">
        <v>106</v>
      </c>
      <c r="I24" s="50"/>
      <c r="J24" s="50" t="s">
        <v>102</v>
      </c>
      <c r="K24" s="50" t="s">
        <v>106</v>
      </c>
      <c r="L24" s="50"/>
      <c r="M24" s="50"/>
      <c r="N24" s="50"/>
      <c r="O24" s="50" t="s">
        <v>100</v>
      </c>
      <c r="P24" s="50"/>
      <c r="Q24" s="50"/>
      <c r="R24" s="50" t="s">
        <v>100</v>
      </c>
      <c r="S24" s="50" t="s">
        <v>106</v>
      </c>
      <c r="T24" s="50"/>
      <c r="U24" s="50"/>
      <c r="V24" s="50"/>
      <c r="W24" s="50" t="s">
        <v>100</v>
      </c>
      <c r="X24" s="50"/>
      <c r="Y24" s="50" t="s">
        <v>106</v>
      </c>
      <c r="Z24" s="50"/>
      <c r="AA24" s="50"/>
      <c r="AB24" s="50"/>
      <c r="AC24" s="50"/>
      <c r="AD24" s="50"/>
      <c r="AE24" s="50"/>
      <c r="AF24" s="50"/>
      <c r="AG24" s="62"/>
      <c r="AH24" s="75" t="s">
        <v>106</v>
      </c>
      <c r="AI24" s="124">
        <f t="shared" si="0"/>
        <v>10</v>
      </c>
      <c r="AJ24" s="747">
        <f>SUM(AI24:AI26)</f>
        <v>13</v>
      </c>
      <c r="AK24" s="768"/>
      <c r="AL24" s="743"/>
      <c r="AM24" s="824"/>
    </row>
    <row r="25" spans="2:39" ht="20.25" customHeight="1" x14ac:dyDescent="0.25">
      <c r="B25" s="779"/>
      <c r="C25" s="762"/>
      <c r="D25" s="8" t="s">
        <v>385</v>
      </c>
      <c r="E25" s="61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67"/>
      <c r="AH25" s="77"/>
      <c r="AI25" s="127">
        <f t="shared" si="0"/>
        <v>0</v>
      </c>
      <c r="AJ25" s="748"/>
      <c r="AK25" s="768"/>
      <c r="AL25" s="743"/>
      <c r="AM25" s="824"/>
    </row>
    <row r="26" spans="2:39" ht="20.25" customHeight="1" thickBot="1" x14ac:dyDescent="0.3">
      <c r="B26" s="779"/>
      <c r="C26" s="762"/>
      <c r="D26" s="46" t="s">
        <v>436</v>
      </c>
      <c r="E26" s="61"/>
      <c r="F26" s="28" t="s">
        <v>102</v>
      </c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 t="s">
        <v>106</v>
      </c>
      <c r="AE26" s="28" t="s">
        <v>102</v>
      </c>
      <c r="AF26" s="28"/>
      <c r="AG26" s="67"/>
      <c r="AH26" s="77"/>
      <c r="AI26" s="127">
        <f t="shared" si="0"/>
        <v>3</v>
      </c>
      <c r="AJ26" s="748"/>
      <c r="AK26" s="768"/>
      <c r="AL26" s="743"/>
      <c r="AM26" s="824"/>
    </row>
    <row r="27" spans="2:39" ht="21.75" customHeight="1" x14ac:dyDescent="0.25">
      <c r="B27" s="763" t="s">
        <v>420</v>
      </c>
      <c r="C27" s="765" t="s">
        <v>349</v>
      </c>
      <c r="D27" s="6" t="s">
        <v>386</v>
      </c>
      <c r="E27" s="71" t="s">
        <v>100</v>
      </c>
      <c r="F27" s="55" t="s">
        <v>102</v>
      </c>
      <c r="G27" s="55" t="s">
        <v>102</v>
      </c>
      <c r="H27" s="55" t="s">
        <v>106</v>
      </c>
      <c r="I27" s="55" t="s">
        <v>100</v>
      </c>
      <c r="J27" s="55" t="s">
        <v>102</v>
      </c>
      <c r="K27" s="55" t="s">
        <v>106</v>
      </c>
      <c r="L27" s="55" t="s">
        <v>94</v>
      </c>
      <c r="M27" s="55"/>
      <c r="N27" s="55" t="s">
        <v>102</v>
      </c>
      <c r="O27" s="55" t="s">
        <v>100</v>
      </c>
      <c r="P27" s="55" t="s">
        <v>100</v>
      </c>
      <c r="Q27" s="55"/>
      <c r="R27" s="55" t="s">
        <v>100</v>
      </c>
      <c r="S27" s="55" t="s">
        <v>106</v>
      </c>
      <c r="T27" s="55" t="s">
        <v>85</v>
      </c>
      <c r="U27" s="55"/>
      <c r="V27" s="55" t="s">
        <v>106</v>
      </c>
      <c r="W27" s="55" t="s">
        <v>100</v>
      </c>
      <c r="X27" s="55" t="s">
        <v>100</v>
      </c>
      <c r="Y27" s="50" t="s">
        <v>106</v>
      </c>
      <c r="Z27" s="50" t="s">
        <v>106</v>
      </c>
      <c r="AA27" s="50" t="s">
        <v>100</v>
      </c>
      <c r="AB27" s="50" t="s">
        <v>93</v>
      </c>
      <c r="AC27" s="50" t="s">
        <v>100</v>
      </c>
      <c r="AD27" s="50" t="s">
        <v>106</v>
      </c>
      <c r="AE27" s="50" t="s">
        <v>102</v>
      </c>
      <c r="AF27" s="50"/>
      <c r="AG27" s="62"/>
      <c r="AH27" s="75" t="s">
        <v>106</v>
      </c>
      <c r="AI27" s="124">
        <f t="shared" si="0"/>
        <v>25</v>
      </c>
      <c r="AJ27" s="747">
        <f>SUM(AI27:AI29)</f>
        <v>28</v>
      </c>
      <c r="AK27" s="767">
        <f>SUM(AJ27:AJ31)</f>
        <v>31</v>
      </c>
      <c r="AL27" s="743"/>
      <c r="AM27" s="824"/>
    </row>
    <row r="28" spans="2:39" ht="25.5" customHeight="1" x14ac:dyDescent="0.25">
      <c r="B28" s="755"/>
      <c r="C28" s="762"/>
      <c r="D28" s="96" t="s">
        <v>387</v>
      </c>
      <c r="E28" s="37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69"/>
      <c r="AH28" s="76"/>
      <c r="AI28" s="127">
        <f t="shared" si="0"/>
        <v>0</v>
      </c>
      <c r="AJ28" s="748"/>
      <c r="AK28" s="768"/>
      <c r="AL28" s="743"/>
      <c r="AM28" s="824"/>
    </row>
    <row r="29" spans="2:39" ht="32.25" customHeight="1" thickBot="1" x14ac:dyDescent="0.3">
      <c r="B29" s="755"/>
      <c r="C29" s="766"/>
      <c r="D29" s="11" t="s">
        <v>388</v>
      </c>
      <c r="E29" s="72"/>
      <c r="F29" s="57"/>
      <c r="G29" s="57"/>
      <c r="H29" s="57"/>
      <c r="I29" s="57"/>
      <c r="J29" s="57"/>
      <c r="K29" s="57"/>
      <c r="L29" s="57"/>
      <c r="M29" s="57" t="s">
        <v>100</v>
      </c>
      <c r="N29" s="57"/>
      <c r="O29" s="57"/>
      <c r="P29" s="57"/>
      <c r="Q29" s="57"/>
      <c r="R29" s="57"/>
      <c r="S29" s="57"/>
      <c r="T29" s="57"/>
      <c r="U29" s="57" t="s">
        <v>106</v>
      </c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65" t="s">
        <v>100</v>
      </c>
      <c r="AH29" s="74"/>
      <c r="AI29" s="128">
        <f t="shared" si="0"/>
        <v>3</v>
      </c>
      <c r="AJ29" s="749"/>
      <c r="AK29" s="768"/>
      <c r="AL29" s="743"/>
      <c r="AM29" s="824"/>
    </row>
    <row r="30" spans="2:39" ht="39" customHeight="1" x14ac:dyDescent="0.25">
      <c r="B30" s="755"/>
      <c r="C30" s="765" t="s">
        <v>350</v>
      </c>
      <c r="D30" s="96" t="s">
        <v>457</v>
      </c>
      <c r="E30" s="71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 t="s">
        <v>106</v>
      </c>
      <c r="R30" s="55"/>
      <c r="S30" s="55" t="s">
        <v>106</v>
      </c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64"/>
      <c r="AH30" s="73"/>
      <c r="AI30" s="124">
        <f t="shared" si="0"/>
        <v>2</v>
      </c>
      <c r="AJ30" s="747">
        <f>SUM(AI30:AI31)</f>
        <v>3</v>
      </c>
      <c r="AK30" s="768"/>
      <c r="AL30" s="743"/>
      <c r="AM30" s="824"/>
    </row>
    <row r="31" spans="2:39" ht="39.75" customHeight="1" thickBot="1" x14ac:dyDescent="0.3">
      <c r="B31" s="764"/>
      <c r="C31" s="766"/>
      <c r="D31" s="11" t="s">
        <v>456</v>
      </c>
      <c r="E31" s="72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 t="s">
        <v>100</v>
      </c>
      <c r="AG31" s="65"/>
      <c r="AH31" s="74"/>
      <c r="AI31" s="128">
        <f t="shared" si="0"/>
        <v>1</v>
      </c>
      <c r="AJ31" s="749"/>
      <c r="AK31" s="769"/>
      <c r="AL31" s="743"/>
      <c r="AM31" s="824"/>
    </row>
    <row r="32" spans="2:39" ht="19.5" customHeight="1" x14ac:dyDescent="0.25">
      <c r="B32" s="763" t="s">
        <v>341</v>
      </c>
      <c r="C32" s="774" t="s">
        <v>351</v>
      </c>
      <c r="D32" s="775"/>
      <c r="E32" s="71" t="s">
        <v>100</v>
      </c>
      <c r="F32" s="55" t="s">
        <v>102</v>
      </c>
      <c r="G32" s="55" t="s">
        <v>102</v>
      </c>
      <c r="H32" s="55" t="s">
        <v>106</v>
      </c>
      <c r="I32" s="55" t="s">
        <v>100</v>
      </c>
      <c r="J32" s="55" t="s">
        <v>102</v>
      </c>
      <c r="K32" s="55" t="s">
        <v>106</v>
      </c>
      <c r="L32" s="55" t="s">
        <v>94</v>
      </c>
      <c r="M32" s="55"/>
      <c r="N32" s="55" t="s">
        <v>102</v>
      </c>
      <c r="O32" s="55" t="s">
        <v>100</v>
      </c>
      <c r="P32" s="55" t="s">
        <v>100</v>
      </c>
      <c r="Q32" s="55" t="s">
        <v>106</v>
      </c>
      <c r="R32" s="55" t="s">
        <v>100</v>
      </c>
      <c r="S32" s="55" t="s">
        <v>106</v>
      </c>
      <c r="T32" s="55" t="s">
        <v>85</v>
      </c>
      <c r="U32" s="55" t="s">
        <v>106</v>
      </c>
      <c r="V32" s="55" t="s">
        <v>106</v>
      </c>
      <c r="W32" s="55" t="s">
        <v>100</v>
      </c>
      <c r="X32" s="55" t="s">
        <v>100</v>
      </c>
      <c r="Y32" s="55" t="s">
        <v>106</v>
      </c>
      <c r="Z32" s="55" t="s">
        <v>106</v>
      </c>
      <c r="AA32" s="55" t="s">
        <v>100</v>
      </c>
      <c r="AB32" s="55" t="s">
        <v>93</v>
      </c>
      <c r="AC32" s="55" t="s">
        <v>100</v>
      </c>
      <c r="AD32" s="55" t="s">
        <v>106</v>
      </c>
      <c r="AE32" s="55" t="s">
        <v>102</v>
      </c>
      <c r="AF32" s="55" t="s">
        <v>100</v>
      </c>
      <c r="AG32" s="64"/>
      <c r="AH32" s="73" t="s">
        <v>106</v>
      </c>
      <c r="AI32" s="123">
        <f t="shared" ref="AI32:AI33" si="1">COUNTA(J32:AH32)</f>
        <v>23</v>
      </c>
      <c r="AJ32" s="747">
        <f>SUM(AI32:AI33)</f>
        <v>25</v>
      </c>
      <c r="AK32" s="742">
        <f>SUM(AJ32:AJ33)</f>
        <v>25</v>
      </c>
      <c r="AL32" s="743"/>
      <c r="AM32" s="824"/>
    </row>
    <row r="33" spans="2:39" ht="37.5" customHeight="1" thickBot="1" x14ac:dyDescent="0.3">
      <c r="B33" s="764"/>
      <c r="C33" s="781" t="s">
        <v>352</v>
      </c>
      <c r="D33" s="782"/>
      <c r="E33" s="182"/>
      <c r="F33" s="183"/>
      <c r="G33" s="183"/>
      <c r="H33" s="183"/>
      <c r="I33" s="183"/>
      <c r="J33" s="183"/>
      <c r="K33" s="183"/>
      <c r="L33" s="183"/>
      <c r="M33" s="183" t="s">
        <v>100</v>
      </c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4" t="s">
        <v>100</v>
      </c>
      <c r="AH33" s="184"/>
      <c r="AI33" s="128">
        <f t="shared" si="1"/>
        <v>2</v>
      </c>
      <c r="AJ33" s="749"/>
      <c r="AK33" s="744"/>
      <c r="AL33" s="743"/>
      <c r="AM33" s="824"/>
    </row>
    <row r="34" spans="2:39" ht="30" customHeight="1" x14ac:dyDescent="0.25">
      <c r="B34" s="763" t="s">
        <v>494</v>
      </c>
      <c r="C34" s="845" t="s">
        <v>454</v>
      </c>
      <c r="D34" s="846"/>
      <c r="E34" s="223"/>
      <c r="F34" s="224"/>
      <c r="G34" s="224"/>
      <c r="H34" s="224"/>
      <c r="I34" s="224"/>
      <c r="J34" s="224"/>
      <c r="K34" s="224"/>
      <c r="L34" s="224"/>
      <c r="M34" s="224" t="s">
        <v>100</v>
      </c>
      <c r="N34" s="224"/>
      <c r="O34" s="224"/>
      <c r="P34" s="224"/>
      <c r="Q34" s="224"/>
      <c r="R34" s="224"/>
      <c r="S34" s="224"/>
      <c r="T34" s="224"/>
      <c r="U34" s="224"/>
      <c r="V34" s="224"/>
      <c r="W34" s="224"/>
      <c r="X34" s="224"/>
      <c r="Y34" s="224"/>
      <c r="Z34" s="224"/>
      <c r="AA34" s="224"/>
      <c r="AB34" s="224"/>
      <c r="AC34" s="224"/>
      <c r="AD34" s="224"/>
      <c r="AE34" s="224"/>
      <c r="AF34" s="224"/>
      <c r="AG34" s="225"/>
      <c r="AH34" s="225"/>
      <c r="AI34" s="129">
        <f t="shared" si="0"/>
        <v>1</v>
      </c>
      <c r="AJ34" s="747">
        <f>SUM(AI34:AI35)</f>
        <v>1</v>
      </c>
      <c r="AK34" s="767">
        <f>SUM(AJ34:AJ35)</f>
        <v>1</v>
      </c>
      <c r="AL34" s="743"/>
      <c r="AM34" s="824"/>
    </row>
    <row r="35" spans="2:39" ht="39" customHeight="1" thickBot="1" x14ac:dyDescent="0.3">
      <c r="B35" s="755"/>
      <c r="C35" s="836" t="s">
        <v>437</v>
      </c>
      <c r="D35" s="837"/>
      <c r="E35" s="72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65"/>
      <c r="AH35" s="74"/>
      <c r="AI35" s="127">
        <f t="shared" si="0"/>
        <v>0</v>
      </c>
      <c r="AJ35" s="749"/>
      <c r="AK35" s="768"/>
      <c r="AL35" s="743"/>
      <c r="AM35" s="824"/>
    </row>
    <row r="36" spans="2:39" ht="27" customHeight="1" x14ac:dyDescent="0.25">
      <c r="B36" s="763" t="s">
        <v>342</v>
      </c>
      <c r="C36" s="770" t="s">
        <v>355</v>
      </c>
      <c r="D36" s="771"/>
      <c r="E36" s="34" t="s">
        <v>100</v>
      </c>
      <c r="F36" s="35" t="s">
        <v>102</v>
      </c>
      <c r="G36" s="35" t="s">
        <v>102</v>
      </c>
      <c r="H36" s="35" t="s">
        <v>106</v>
      </c>
      <c r="I36" s="35" t="s">
        <v>100</v>
      </c>
      <c r="J36" s="35" t="s">
        <v>102</v>
      </c>
      <c r="K36" s="35" t="s">
        <v>106</v>
      </c>
      <c r="L36" s="35" t="s">
        <v>94</v>
      </c>
      <c r="M36" s="35" t="s">
        <v>100</v>
      </c>
      <c r="N36" s="35" t="s">
        <v>102</v>
      </c>
      <c r="O36" s="35" t="s">
        <v>100</v>
      </c>
      <c r="P36" s="35" t="s">
        <v>100</v>
      </c>
      <c r="Q36" s="35" t="s">
        <v>106</v>
      </c>
      <c r="R36" s="35" t="s">
        <v>100</v>
      </c>
      <c r="S36" s="35" t="s">
        <v>106</v>
      </c>
      <c r="T36" s="35" t="s">
        <v>85</v>
      </c>
      <c r="U36" s="35"/>
      <c r="V36" s="35" t="s">
        <v>106</v>
      </c>
      <c r="W36" s="35" t="s">
        <v>100</v>
      </c>
      <c r="X36" s="35" t="s">
        <v>100</v>
      </c>
      <c r="Y36" s="36" t="s">
        <v>106</v>
      </c>
      <c r="Z36" s="36" t="s">
        <v>106</v>
      </c>
      <c r="AA36" s="36" t="s">
        <v>100</v>
      </c>
      <c r="AB36" s="36" t="s">
        <v>93</v>
      </c>
      <c r="AC36" s="36" t="s">
        <v>100</v>
      </c>
      <c r="AD36" s="36" t="s">
        <v>102</v>
      </c>
      <c r="AE36" s="36" t="s">
        <v>102</v>
      </c>
      <c r="AF36" s="36" t="s">
        <v>100</v>
      </c>
      <c r="AG36" s="68"/>
      <c r="AH36" s="68" t="s">
        <v>106</v>
      </c>
      <c r="AI36" s="124">
        <f t="shared" si="0"/>
        <v>28</v>
      </c>
      <c r="AJ36" s="747">
        <f>SUM(AI36:AI37)</f>
        <v>30</v>
      </c>
      <c r="AK36" s="767">
        <f>SUM(AJ36)</f>
        <v>30</v>
      </c>
      <c r="AL36" s="743"/>
      <c r="AM36" s="824"/>
    </row>
    <row r="37" spans="2:39" ht="36" customHeight="1" thickBot="1" x14ac:dyDescent="0.3">
      <c r="B37" s="764"/>
      <c r="C37" s="772" t="s">
        <v>458</v>
      </c>
      <c r="D37" s="773"/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 t="s">
        <v>106</v>
      </c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70" t="s">
        <v>100</v>
      </c>
      <c r="AH37" s="70"/>
      <c r="AI37" s="123">
        <f t="shared" si="0"/>
        <v>2</v>
      </c>
      <c r="AJ37" s="749"/>
      <c r="AK37" s="769"/>
      <c r="AL37" s="744"/>
      <c r="AM37" s="824"/>
    </row>
    <row r="38" spans="2:39" ht="20.25" customHeight="1" thickBot="1" x14ac:dyDescent="0.3">
      <c r="B38" s="811" t="s">
        <v>134</v>
      </c>
      <c r="C38" s="812"/>
      <c r="D38" s="812"/>
      <c r="E38" s="637">
        <f t="shared" ref="E38:AH38" si="2">COUNTA(E5:E37)</f>
        <v>5</v>
      </c>
      <c r="F38" s="638">
        <f t="shared" si="2"/>
        <v>5</v>
      </c>
      <c r="G38" s="638">
        <f t="shared" si="2"/>
        <v>5</v>
      </c>
      <c r="H38" s="638">
        <f t="shared" si="2"/>
        <v>5</v>
      </c>
      <c r="I38" s="638">
        <f t="shared" si="2"/>
        <v>5</v>
      </c>
      <c r="J38" s="638">
        <f t="shared" si="2"/>
        <v>5</v>
      </c>
      <c r="K38" s="638">
        <f t="shared" si="2"/>
        <v>5</v>
      </c>
      <c r="L38" s="638">
        <f t="shared" si="2"/>
        <v>5</v>
      </c>
      <c r="M38" s="638">
        <f t="shared" si="2"/>
        <v>6</v>
      </c>
      <c r="N38" s="638">
        <f t="shared" si="2"/>
        <v>5</v>
      </c>
      <c r="O38" s="638">
        <f t="shared" si="2"/>
        <v>5</v>
      </c>
      <c r="P38" s="638">
        <f t="shared" si="2"/>
        <v>5</v>
      </c>
      <c r="Q38" s="638">
        <f t="shared" si="2"/>
        <v>5</v>
      </c>
      <c r="R38" s="638">
        <f t="shared" si="2"/>
        <v>5</v>
      </c>
      <c r="S38" s="638">
        <f t="shared" si="2"/>
        <v>6</v>
      </c>
      <c r="T38" s="638">
        <f t="shared" si="2"/>
        <v>5</v>
      </c>
      <c r="U38" s="638">
        <f t="shared" si="2"/>
        <v>5</v>
      </c>
      <c r="V38" s="638">
        <f t="shared" si="2"/>
        <v>5</v>
      </c>
      <c r="W38" s="638">
        <f t="shared" si="2"/>
        <v>5</v>
      </c>
      <c r="X38" s="638">
        <f t="shared" si="2"/>
        <v>5</v>
      </c>
      <c r="Y38" s="638">
        <f t="shared" si="2"/>
        <v>5</v>
      </c>
      <c r="Z38" s="638">
        <f t="shared" si="2"/>
        <v>5</v>
      </c>
      <c r="AA38" s="638">
        <f t="shared" si="2"/>
        <v>5</v>
      </c>
      <c r="AB38" s="638">
        <f t="shared" si="2"/>
        <v>5</v>
      </c>
      <c r="AC38" s="638">
        <f t="shared" si="2"/>
        <v>5</v>
      </c>
      <c r="AD38" s="638">
        <f t="shared" si="2"/>
        <v>5</v>
      </c>
      <c r="AE38" s="638">
        <f t="shared" si="2"/>
        <v>5</v>
      </c>
      <c r="AF38" s="638">
        <f t="shared" si="2"/>
        <v>5</v>
      </c>
      <c r="AG38" s="638">
        <f t="shared" si="2"/>
        <v>5</v>
      </c>
      <c r="AH38" s="639">
        <f t="shared" si="2"/>
        <v>5</v>
      </c>
      <c r="AI38" s="752">
        <f>SUM(E38:AH38)</f>
        <v>152</v>
      </c>
      <c r="AJ38" s="753"/>
      <c r="AK38" s="753"/>
      <c r="AL38" s="754"/>
      <c r="AM38" s="824"/>
    </row>
    <row r="39" spans="2:39" ht="30" customHeight="1" thickBot="1" x14ac:dyDescent="0.3">
      <c r="B39" s="737" t="s">
        <v>508</v>
      </c>
      <c r="C39" s="738"/>
      <c r="D39" s="738"/>
      <c r="E39" s="738"/>
      <c r="F39" s="738"/>
      <c r="G39" s="738"/>
      <c r="H39" s="738"/>
      <c r="I39" s="738"/>
      <c r="J39" s="738"/>
      <c r="K39" s="738"/>
      <c r="L39" s="738"/>
      <c r="M39" s="738"/>
      <c r="N39" s="738"/>
      <c r="O39" s="738"/>
      <c r="P39" s="738"/>
      <c r="Q39" s="738"/>
      <c r="R39" s="738"/>
      <c r="S39" s="738"/>
      <c r="T39" s="738"/>
      <c r="U39" s="738"/>
      <c r="V39" s="738"/>
      <c r="W39" s="738"/>
      <c r="X39" s="738"/>
      <c r="Y39" s="738"/>
      <c r="Z39" s="738"/>
      <c r="AA39" s="738"/>
      <c r="AB39" s="738"/>
      <c r="AC39" s="738"/>
      <c r="AD39" s="738"/>
      <c r="AE39" s="738"/>
      <c r="AF39" s="738"/>
      <c r="AG39" s="738"/>
      <c r="AH39" s="738"/>
      <c r="AI39" s="122" t="s">
        <v>103</v>
      </c>
      <c r="AJ39" s="137" t="s">
        <v>104</v>
      </c>
      <c r="AK39" s="190" t="s">
        <v>121</v>
      </c>
      <c r="AL39" s="143" t="s">
        <v>122</v>
      </c>
      <c r="AM39" s="824"/>
    </row>
    <row r="40" spans="2:39" ht="36.75" customHeight="1" thickBot="1" x14ac:dyDescent="0.3">
      <c r="B40" s="755" t="s">
        <v>343</v>
      </c>
      <c r="C40" s="185" t="s">
        <v>357</v>
      </c>
      <c r="D40" s="185" t="s">
        <v>422</v>
      </c>
      <c r="E40" s="79" t="s">
        <v>100</v>
      </c>
      <c r="F40" s="60" t="s">
        <v>102</v>
      </c>
      <c r="G40" s="60" t="s">
        <v>102</v>
      </c>
      <c r="H40" s="60" t="s">
        <v>106</v>
      </c>
      <c r="I40" s="60"/>
      <c r="J40" s="60"/>
      <c r="K40" s="60"/>
      <c r="L40" s="60"/>
      <c r="M40" s="60" t="s">
        <v>100</v>
      </c>
      <c r="N40" s="60"/>
      <c r="O40" s="60" t="s">
        <v>100</v>
      </c>
      <c r="P40" s="60" t="s">
        <v>100</v>
      </c>
      <c r="Q40" s="60" t="s">
        <v>106</v>
      </c>
      <c r="R40" s="60" t="s">
        <v>100</v>
      </c>
      <c r="S40" s="60"/>
      <c r="T40" s="60" t="s">
        <v>85</v>
      </c>
      <c r="U40" s="60"/>
      <c r="V40" s="60"/>
      <c r="W40" s="60"/>
      <c r="X40" s="60"/>
      <c r="Y40" s="59"/>
      <c r="Z40" s="59"/>
      <c r="AA40" s="59"/>
      <c r="AB40" s="59"/>
      <c r="AC40" s="59" t="s">
        <v>100</v>
      </c>
      <c r="AD40" s="59" t="s">
        <v>106</v>
      </c>
      <c r="AE40" s="59" t="s">
        <v>102</v>
      </c>
      <c r="AF40" s="59" t="s">
        <v>100</v>
      </c>
      <c r="AG40" s="80" t="s">
        <v>169</v>
      </c>
      <c r="AH40" s="59" t="s">
        <v>106</v>
      </c>
      <c r="AI40" s="189">
        <f>COUNTA(E40:AH40)</f>
        <v>16</v>
      </c>
      <c r="AJ40" s="186">
        <f>SUM(AI40)</f>
        <v>16</v>
      </c>
      <c r="AK40" s="756">
        <f>SUM(AJ40:AJ43)</f>
        <v>30</v>
      </c>
      <c r="AL40" s="759">
        <f>SUM(AK40:AK48)</f>
        <v>52</v>
      </c>
      <c r="AM40" s="824"/>
    </row>
    <row r="41" spans="2:39" ht="21" customHeight="1" x14ac:dyDescent="0.25">
      <c r="B41" s="755"/>
      <c r="C41" s="762" t="s">
        <v>358</v>
      </c>
      <c r="D41" s="101" t="s">
        <v>392</v>
      </c>
      <c r="E41" s="71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64"/>
      <c r="AH41" s="64"/>
      <c r="AI41" s="131">
        <f t="shared" ref="AI41:AI48" si="3">COUNTA(E41:AH41)</f>
        <v>0</v>
      </c>
      <c r="AJ41" s="747">
        <f>SUM(AI41:AI43)</f>
        <v>14</v>
      </c>
      <c r="AK41" s="757"/>
      <c r="AL41" s="760"/>
      <c r="AM41" s="824"/>
    </row>
    <row r="42" spans="2:39" ht="24" customHeight="1" x14ac:dyDescent="0.25">
      <c r="B42" s="755"/>
      <c r="C42" s="762"/>
      <c r="D42" s="10" t="s">
        <v>393</v>
      </c>
      <c r="E42" s="37"/>
      <c r="F42" s="30"/>
      <c r="G42" s="30"/>
      <c r="H42" s="30"/>
      <c r="I42" s="30" t="s">
        <v>100</v>
      </c>
      <c r="J42" s="30" t="s">
        <v>102</v>
      </c>
      <c r="K42" s="30"/>
      <c r="L42" s="30" t="s">
        <v>94</v>
      </c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 t="s">
        <v>100</v>
      </c>
      <c r="X42" s="30" t="s">
        <v>100</v>
      </c>
      <c r="Y42" s="30"/>
      <c r="Z42" s="30" t="s">
        <v>106</v>
      </c>
      <c r="AA42" s="30" t="s">
        <v>100</v>
      </c>
      <c r="AB42" s="30" t="s">
        <v>93</v>
      </c>
      <c r="AC42" s="30"/>
      <c r="AD42" s="30"/>
      <c r="AE42" s="30"/>
      <c r="AF42" s="30"/>
      <c r="AG42" s="69"/>
      <c r="AH42" s="69"/>
      <c r="AI42" s="132">
        <f t="shared" si="3"/>
        <v>8</v>
      </c>
      <c r="AJ42" s="748"/>
      <c r="AK42" s="757"/>
      <c r="AL42" s="760"/>
      <c r="AM42" s="824"/>
    </row>
    <row r="43" spans="2:39" ht="21.75" customHeight="1" thickBot="1" x14ac:dyDescent="0.3">
      <c r="B43" s="755"/>
      <c r="C43" s="762"/>
      <c r="D43" s="10" t="s">
        <v>394</v>
      </c>
      <c r="E43" s="37"/>
      <c r="F43" s="30"/>
      <c r="G43" s="30"/>
      <c r="H43" s="30"/>
      <c r="I43" s="30"/>
      <c r="J43" s="30"/>
      <c r="K43" s="30" t="s">
        <v>106</v>
      </c>
      <c r="L43" s="30"/>
      <c r="M43" s="30"/>
      <c r="N43" s="30" t="s">
        <v>102</v>
      </c>
      <c r="O43" s="30"/>
      <c r="P43" s="30"/>
      <c r="Q43" s="30"/>
      <c r="R43" s="30"/>
      <c r="S43" s="30" t="s">
        <v>106</v>
      </c>
      <c r="T43" s="30"/>
      <c r="U43" s="30" t="s">
        <v>106</v>
      </c>
      <c r="V43" s="30" t="s">
        <v>106</v>
      </c>
      <c r="W43" s="30"/>
      <c r="X43" s="30"/>
      <c r="Y43" s="30" t="s">
        <v>106</v>
      </c>
      <c r="Z43" s="30"/>
      <c r="AA43" s="30"/>
      <c r="AB43" s="30"/>
      <c r="AC43" s="30"/>
      <c r="AD43" s="30"/>
      <c r="AE43" s="30"/>
      <c r="AF43" s="30"/>
      <c r="AG43" s="69"/>
      <c r="AH43" s="69"/>
      <c r="AI43" s="132">
        <f t="shared" si="3"/>
        <v>6</v>
      </c>
      <c r="AJ43" s="748"/>
      <c r="AK43" s="757"/>
      <c r="AL43" s="760"/>
      <c r="AM43" s="824"/>
    </row>
    <row r="44" spans="2:39" ht="37.5" customHeight="1" x14ac:dyDescent="0.25">
      <c r="B44" s="763" t="s">
        <v>346</v>
      </c>
      <c r="C44" s="840" t="s">
        <v>359</v>
      </c>
      <c r="D44" s="6" t="s">
        <v>512</v>
      </c>
      <c r="E44" s="71"/>
      <c r="F44" s="55"/>
      <c r="G44" s="55"/>
      <c r="H44" s="55"/>
      <c r="I44" s="55" t="s">
        <v>100</v>
      </c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 t="s">
        <v>106</v>
      </c>
      <c r="V44" s="55"/>
      <c r="W44" s="55" t="s">
        <v>100</v>
      </c>
      <c r="X44" s="55"/>
      <c r="Y44" s="55"/>
      <c r="Z44" s="55"/>
      <c r="AA44" s="55"/>
      <c r="AB44" s="55"/>
      <c r="AC44" s="55"/>
      <c r="AD44" s="55"/>
      <c r="AE44" s="55"/>
      <c r="AF44" s="55"/>
      <c r="AG44" s="64"/>
      <c r="AH44" s="64"/>
      <c r="AI44" s="131">
        <f t="shared" si="3"/>
        <v>3</v>
      </c>
      <c r="AJ44" s="747">
        <f>SUM(AI44:AI46)</f>
        <v>22</v>
      </c>
      <c r="AK44" s="767">
        <f>SUM(AJ44)</f>
        <v>22</v>
      </c>
      <c r="AL44" s="760"/>
      <c r="AM44" s="824"/>
    </row>
    <row r="45" spans="2:39" ht="36.75" customHeight="1" x14ac:dyDescent="0.25">
      <c r="B45" s="755"/>
      <c r="C45" s="776"/>
      <c r="D45" s="100" t="s">
        <v>396</v>
      </c>
      <c r="E45" s="3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69"/>
      <c r="AH45" s="69"/>
      <c r="AI45" s="132">
        <f t="shared" si="3"/>
        <v>0</v>
      </c>
      <c r="AJ45" s="748"/>
      <c r="AK45" s="768"/>
      <c r="AL45" s="760"/>
      <c r="AM45" s="824"/>
    </row>
    <row r="46" spans="2:39" ht="28.5" customHeight="1" thickBot="1" x14ac:dyDescent="0.3">
      <c r="B46" s="764"/>
      <c r="C46" s="829"/>
      <c r="D46" s="11" t="s">
        <v>423</v>
      </c>
      <c r="E46" s="72" t="s">
        <v>230</v>
      </c>
      <c r="F46" s="57"/>
      <c r="G46" s="57" t="s">
        <v>238</v>
      </c>
      <c r="H46" s="57" t="s">
        <v>106</v>
      </c>
      <c r="I46" s="57"/>
      <c r="J46" s="57"/>
      <c r="K46" s="57" t="s">
        <v>106</v>
      </c>
      <c r="L46" s="57"/>
      <c r="M46" s="57" t="s">
        <v>230</v>
      </c>
      <c r="N46" s="57"/>
      <c r="O46" s="57" t="s">
        <v>230</v>
      </c>
      <c r="P46" s="57" t="s">
        <v>230</v>
      </c>
      <c r="Q46" s="57" t="s">
        <v>232</v>
      </c>
      <c r="R46" s="57"/>
      <c r="S46" s="57" t="s">
        <v>106</v>
      </c>
      <c r="T46" s="57" t="s">
        <v>226</v>
      </c>
      <c r="U46" s="57"/>
      <c r="V46" s="57" t="s">
        <v>232</v>
      </c>
      <c r="W46" s="57"/>
      <c r="X46" s="57" t="s">
        <v>100</v>
      </c>
      <c r="Y46" s="57" t="s">
        <v>106</v>
      </c>
      <c r="Z46" s="57" t="s">
        <v>232</v>
      </c>
      <c r="AA46" s="57"/>
      <c r="AB46" s="57" t="s">
        <v>240</v>
      </c>
      <c r="AC46" s="57"/>
      <c r="AD46" s="57" t="s">
        <v>232</v>
      </c>
      <c r="AE46" s="57" t="s">
        <v>238</v>
      </c>
      <c r="AF46" s="57"/>
      <c r="AG46" s="65" t="s">
        <v>230</v>
      </c>
      <c r="AH46" s="65" t="s">
        <v>232</v>
      </c>
      <c r="AI46" s="134">
        <f t="shared" si="3"/>
        <v>19</v>
      </c>
      <c r="AJ46" s="749"/>
      <c r="AK46" s="769"/>
      <c r="AL46" s="760"/>
      <c r="AM46" s="824"/>
    </row>
    <row r="47" spans="2:39" ht="39.75" customHeight="1" x14ac:dyDescent="0.25">
      <c r="B47" s="755" t="s">
        <v>345</v>
      </c>
      <c r="C47" s="762" t="s">
        <v>360</v>
      </c>
      <c r="D47" s="101" t="s">
        <v>459</v>
      </c>
      <c r="E47" s="119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81"/>
      <c r="AH47" s="81"/>
      <c r="AI47" s="131">
        <f t="shared" si="3"/>
        <v>0</v>
      </c>
      <c r="AJ47" s="748">
        <f>SUM(AI47:AI48)</f>
        <v>0</v>
      </c>
      <c r="AK47" s="742">
        <f>SUM(AJ47)</f>
        <v>0</v>
      </c>
      <c r="AL47" s="760"/>
      <c r="AM47" s="824"/>
    </row>
    <row r="48" spans="2:39" ht="48.75" customHeight="1" thickBot="1" x14ac:dyDescent="0.3">
      <c r="B48" s="764"/>
      <c r="C48" s="766"/>
      <c r="D48" s="102" t="s">
        <v>425</v>
      </c>
      <c r="E48" s="118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65"/>
      <c r="AH48" s="65"/>
      <c r="AI48" s="134">
        <f t="shared" si="3"/>
        <v>0</v>
      </c>
      <c r="AJ48" s="749"/>
      <c r="AK48" s="744"/>
      <c r="AL48" s="761"/>
      <c r="AM48" s="824"/>
    </row>
    <row r="49" spans="1:39" ht="20.25" customHeight="1" thickBot="1" x14ac:dyDescent="0.3">
      <c r="B49" s="811" t="s">
        <v>134</v>
      </c>
      <c r="C49" s="812"/>
      <c r="D49" s="812"/>
      <c r="E49" s="637">
        <f t="shared" ref="E49:AH49" si="4">COUNTA(E40:E48)</f>
        <v>2</v>
      </c>
      <c r="F49" s="638">
        <f t="shared" si="4"/>
        <v>1</v>
      </c>
      <c r="G49" s="638">
        <f t="shared" si="4"/>
        <v>2</v>
      </c>
      <c r="H49" s="638">
        <f t="shared" si="4"/>
        <v>2</v>
      </c>
      <c r="I49" s="638">
        <f t="shared" si="4"/>
        <v>2</v>
      </c>
      <c r="J49" s="638">
        <f t="shared" si="4"/>
        <v>1</v>
      </c>
      <c r="K49" s="638">
        <f t="shared" si="4"/>
        <v>2</v>
      </c>
      <c r="L49" s="638">
        <f t="shared" si="4"/>
        <v>1</v>
      </c>
      <c r="M49" s="638">
        <f t="shared" si="4"/>
        <v>2</v>
      </c>
      <c r="N49" s="638">
        <f t="shared" si="4"/>
        <v>1</v>
      </c>
      <c r="O49" s="638">
        <f t="shared" si="4"/>
        <v>2</v>
      </c>
      <c r="P49" s="638">
        <f t="shared" si="4"/>
        <v>2</v>
      </c>
      <c r="Q49" s="638">
        <f t="shared" si="4"/>
        <v>2</v>
      </c>
      <c r="R49" s="638">
        <f t="shared" si="4"/>
        <v>1</v>
      </c>
      <c r="S49" s="638">
        <f t="shared" si="4"/>
        <v>2</v>
      </c>
      <c r="T49" s="638">
        <f t="shared" si="4"/>
        <v>2</v>
      </c>
      <c r="U49" s="638">
        <f t="shared" si="4"/>
        <v>2</v>
      </c>
      <c r="V49" s="638">
        <f t="shared" si="4"/>
        <v>2</v>
      </c>
      <c r="W49" s="638">
        <f t="shared" si="4"/>
        <v>2</v>
      </c>
      <c r="X49" s="638">
        <f t="shared" si="4"/>
        <v>2</v>
      </c>
      <c r="Y49" s="638">
        <f t="shared" si="4"/>
        <v>2</v>
      </c>
      <c r="Z49" s="638">
        <f t="shared" si="4"/>
        <v>2</v>
      </c>
      <c r="AA49" s="638">
        <f t="shared" si="4"/>
        <v>1</v>
      </c>
      <c r="AB49" s="638">
        <f t="shared" si="4"/>
        <v>2</v>
      </c>
      <c r="AC49" s="638">
        <f t="shared" si="4"/>
        <v>1</v>
      </c>
      <c r="AD49" s="638">
        <f t="shared" si="4"/>
        <v>2</v>
      </c>
      <c r="AE49" s="638">
        <f t="shared" si="4"/>
        <v>2</v>
      </c>
      <c r="AF49" s="638">
        <f t="shared" si="4"/>
        <v>1</v>
      </c>
      <c r="AG49" s="638">
        <f t="shared" si="4"/>
        <v>2</v>
      </c>
      <c r="AH49" s="161">
        <f t="shared" si="4"/>
        <v>2</v>
      </c>
      <c r="AI49" s="752">
        <f>SUM(E49:AH49)</f>
        <v>52</v>
      </c>
      <c r="AJ49" s="753"/>
      <c r="AK49" s="753"/>
      <c r="AL49" s="754"/>
      <c r="AM49" s="824"/>
    </row>
    <row r="50" spans="1:39" ht="33.75" customHeight="1" thickBot="1" x14ac:dyDescent="0.3">
      <c r="B50" s="737" t="s">
        <v>498</v>
      </c>
      <c r="C50" s="738"/>
      <c r="D50" s="738"/>
      <c r="E50" s="738"/>
      <c r="F50" s="738"/>
      <c r="G50" s="738"/>
      <c r="H50" s="738"/>
      <c r="I50" s="738"/>
      <c r="J50" s="738"/>
      <c r="K50" s="738"/>
      <c r="L50" s="738"/>
      <c r="M50" s="738"/>
      <c r="N50" s="738"/>
      <c r="O50" s="738"/>
      <c r="P50" s="738"/>
      <c r="Q50" s="738"/>
      <c r="R50" s="738"/>
      <c r="S50" s="738"/>
      <c r="T50" s="738"/>
      <c r="U50" s="738"/>
      <c r="V50" s="738"/>
      <c r="W50" s="738"/>
      <c r="X50" s="738"/>
      <c r="Y50" s="738"/>
      <c r="Z50" s="738"/>
      <c r="AA50" s="738"/>
      <c r="AB50" s="738"/>
      <c r="AC50" s="738"/>
      <c r="AD50" s="738"/>
      <c r="AE50" s="738"/>
      <c r="AF50" s="738"/>
      <c r="AG50" s="738"/>
      <c r="AH50" s="841"/>
      <c r="AI50" s="122" t="s">
        <v>103</v>
      </c>
      <c r="AJ50" s="126" t="s">
        <v>105</v>
      </c>
      <c r="AK50" s="191" t="s">
        <v>121</v>
      </c>
      <c r="AL50" s="143" t="s">
        <v>122</v>
      </c>
      <c r="AM50" s="824"/>
    </row>
    <row r="51" spans="1:39" ht="27" customHeight="1" thickBot="1" x14ac:dyDescent="0.3">
      <c r="A51" s="5"/>
      <c r="B51" s="813" t="s">
        <v>501</v>
      </c>
      <c r="C51" s="192" t="s">
        <v>361</v>
      </c>
      <c r="D51" s="99" t="s">
        <v>401</v>
      </c>
      <c r="E51" s="79" t="s">
        <v>100</v>
      </c>
      <c r="F51" s="60"/>
      <c r="G51" s="60"/>
      <c r="H51" s="60" t="s">
        <v>106</v>
      </c>
      <c r="I51" s="83"/>
      <c r="J51" s="83"/>
      <c r="K51" s="83" t="s">
        <v>106</v>
      </c>
      <c r="L51" s="83"/>
      <c r="M51" s="83" t="s">
        <v>100</v>
      </c>
      <c r="N51" s="83"/>
      <c r="O51" s="83" t="s">
        <v>100</v>
      </c>
      <c r="P51" s="83" t="s">
        <v>100</v>
      </c>
      <c r="Q51" s="83" t="s">
        <v>106</v>
      </c>
      <c r="R51" s="83"/>
      <c r="S51" s="83" t="s">
        <v>106</v>
      </c>
      <c r="T51" s="83" t="s">
        <v>85</v>
      </c>
      <c r="U51" s="83"/>
      <c r="V51" s="83" t="s">
        <v>106</v>
      </c>
      <c r="W51" s="83" t="s">
        <v>100</v>
      </c>
      <c r="X51" s="83" t="s">
        <v>100</v>
      </c>
      <c r="Y51" s="83" t="s">
        <v>106</v>
      </c>
      <c r="Z51" s="83"/>
      <c r="AA51" s="83"/>
      <c r="AB51" s="83"/>
      <c r="AC51" s="83"/>
      <c r="AD51" s="83"/>
      <c r="AE51" s="83"/>
      <c r="AF51" s="83"/>
      <c r="AG51" s="83"/>
      <c r="AH51" s="83"/>
      <c r="AI51" s="135">
        <f>COUNTA(E51:AH51)</f>
        <v>13</v>
      </c>
      <c r="AJ51" s="139">
        <f>SUM(AI51)</f>
        <v>13</v>
      </c>
      <c r="AK51" s="767">
        <f>SUM(AJ51:AJ55)</f>
        <v>20</v>
      </c>
      <c r="AL51" s="742">
        <f>SUM(AK51)</f>
        <v>20</v>
      </c>
      <c r="AM51" s="824"/>
    </row>
    <row r="52" spans="1:39" ht="22.5" customHeight="1" x14ac:dyDescent="0.25">
      <c r="A52" s="5"/>
      <c r="B52" s="813"/>
      <c r="C52" s="745" t="s">
        <v>362</v>
      </c>
      <c r="D52" s="18" t="s">
        <v>402</v>
      </c>
      <c r="E52" s="71"/>
      <c r="F52" s="55"/>
      <c r="G52" s="55" t="s">
        <v>94</v>
      </c>
      <c r="H52" s="55"/>
      <c r="I52" s="39" t="s">
        <v>100</v>
      </c>
      <c r="J52" s="39"/>
      <c r="K52" s="39"/>
      <c r="L52" s="39"/>
      <c r="M52" s="39" t="s">
        <v>100</v>
      </c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 t="s">
        <v>106</v>
      </c>
      <c r="AA52" s="39"/>
      <c r="AB52" s="39"/>
      <c r="AC52" s="39"/>
      <c r="AD52" s="39"/>
      <c r="AE52" s="39"/>
      <c r="AF52" s="39"/>
      <c r="AG52" s="39"/>
      <c r="AH52" s="39"/>
      <c r="AI52" s="131">
        <f>COUNTA(E52:AH52)</f>
        <v>4</v>
      </c>
      <c r="AJ52" s="747">
        <f>SUM(AI52:AI54)</f>
        <v>6</v>
      </c>
      <c r="AK52" s="768"/>
      <c r="AL52" s="743"/>
      <c r="AM52" s="824"/>
    </row>
    <row r="53" spans="1:39" ht="22.5" customHeight="1" x14ac:dyDescent="0.25">
      <c r="A53" s="5"/>
      <c r="B53" s="813"/>
      <c r="C53" s="746"/>
      <c r="D53" s="19" t="s">
        <v>460</v>
      </c>
      <c r="E53" s="332"/>
      <c r="F53" s="183"/>
      <c r="G53" s="183"/>
      <c r="H53" s="183"/>
      <c r="I53" s="39"/>
      <c r="J53" s="39"/>
      <c r="K53" s="39"/>
      <c r="L53" s="39" t="s">
        <v>94</v>
      </c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222">
        <f>COUNTA(E53:AH53)</f>
        <v>1</v>
      </c>
      <c r="AJ53" s="748"/>
      <c r="AK53" s="768"/>
      <c r="AL53" s="743"/>
      <c r="AM53" s="824"/>
    </row>
    <row r="54" spans="1:39" ht="21" customHeight="1" thickBot="1" x14ac:dyDescent="0.3">
      <c r="A54" s="5"/>
      <c r="B54" s="813"/>
      <c r="C54" s="746"/>
      <c r="D54" s="19" t="s">
        <v>404</v>
      </c>
      <c r="E54" s="330"/>
      <c r="F54" s="33"/>
      <c r="G54" s="43"/>
      <c r="H54" s="33"/>
      <c r="I54" s="41"/>
      <c r="J54" s="41"/>
      <c r="K54" s="41"/>
      <c r="L54" s="41"/>
      <c r="M54" s="41" t="s">
        <v>100</v>
      </c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132">
        <f t="shared" ref="AI54:AI55" si="5">COUNTA(E54:AH54)</f>
        <v>1</v>
      </c>
      <c r="AJ54" s="748"/>
      <c r="AK54" s="768"/>
      <c r="AL54" s="743"/>
      <c r="AM54" s="824"/>
    </row>
    <row r="55" spans="1:39" ht="30.75" customHeight="1" thickBot="1" x14ac:dyDescent="0.3">
      <c r="A55" s="5"/>
      <c r="B55" s="813"/>
      <c r="C55" s="750" t="s">
        <v>363</v>
      </c>
      <c r="D55" s="751"/>
      <c r="E55" s="331"/>
      <c r="F55" s="60"/>
      <c r="G55" s="83"/>
      <c r="H55" s="326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 t="s">
        <v>93</v>
      </c>
      <c r="AC55" s="83"/>
      <c r="AD55" s="83"/>
      <c r="AE55" s="83"/>
      <c r="AF55" s="83"/>
      <c r="AG55" s="83"/>
      <c r="AH55" s="83"/>
      <c r="AI55" s="135">
        <f t="shared" si="5"/>
        <v>1</v>
      </c>
      <c r="AJ55" s="139">
        <f t="shared" ref="AJ55" si="6">SUM(AI55)</f>
        <v>1</v>
      </c>
      <c r="AK55" s="769"/>
      <c r="AL55" s="744"/>
      <c r="AM55" s="824"/>
    </row>
    <row r="56" spans="1:39" ht="22.5" customHeight="1" thickBot="1" x14ac:dyDescent="0.3">
      <c r="A56" s="5"/>
      <c r="B56" s="811" t="s">
        <v>134</v>
      </c>
      <c r="C56" s="812"/>
      <c r="D56" s="812"/>
      <c r="E56" s="637">
        <f t="shared" ref="E56:AH56" si="7">COUNTA(E51:E55)</f>
        <v>1</v>
      </c>
      <c r="F56" s="638">
        <f t="shared" si="7"/>
        <v>0</v>
      </c>
      <c r="G56" s="638">
        <f t="shared" si="7"/>
        <v>1</v>
      </c>
      <c r="H56" s="638">
        <f t="shared" si="7"/>
        <v>1</v>
      </c>
      <c r="I56" s="638">
        <f t="shared" si="7"/>
        <v>1</v>
      </c>
      <c r="J56" s="638">
        <f t="shared" si="7"/>
        <v>0</v>
      </c>
      <c r="K56" s="638">
        <f t="shared" si="7"/>
        <v>1</v>
      </c>
      <c r="L56" s="638">
        <f t="shared" si="7"/>
        <v>1</v>
      </c>
      <c r="M56" s="638">
        <f t="shared" si="7"/>
        <v>3</v>
      </c>
      <c r="N56" s="638">
        <f t="shared" si="7"/>
        <v>0</v>
      </c>
      <c r="O56" s="638">
        <f t="shared" si="7"/>
        <v>1</v>
      </c>
      <c r="P56" s="638">
        <f t="shared" si="7"/>
        <v>1</v>
      </c>
      <c r="Q56" s="638">
        <f t="shared" si="7"/>
        <v>1</v>
      </c>
      <c r="R56" s="638">
        <f t="shared" si="7"/>
        <v>0</v>
      </c>
      <c r="S56" s="638">
        <f t="shared" si="7"/>
        <v>1</v>
      </c>
      <c r="T56" s="638">
        <f t="shared" si="7"/>
        <v>1</v>
      </c>
      <c r="U56" s="638">
        <f t="shared" si="7"/>
        <v>0</v>
      </c>
      <c r="V56" s="638">
        <f t="shared" si="7"/>
        <v>1</v>
      </c>
      <c r="W56" s="638">
        <f t="shared" si="7"/>
        <v>1</v>
      </c>
      <c r="X56" s="638">
        <f t="shared" si="7"/>
        <v>1</v>
      </c>
      <c r="Y56" s="638">
        <f t="shared" si="7"/>
        <v>1</v>
      </c>
      <c r="Z56" s="638">
        <f t="shared" si="7"/>
        <v>1</v>
      </c>
      <c r="AA56" s="638">
        <f t="shared" si="7"/>
        <v>0</v>
      </c>
      <c r="AB56" s="638">
        <f t="shared" si="7"/>
        <v>1</v>
      </c>
      <c r="AC56" s="638">
        <f t="shared" si="7"/>
        <v>0</v>
      </c>
      <c r="AD56" s="638">
        <f t="shared" si="7"/>
        <v>0</v>
      </c>
      <c r="AE56" s="638">
        <f t="shared" si="7"/>
        <v>0</v>
      </c>
      <c r="AF56" s="638">
        <f t="shared" si="7"/>
        <v>0</v>
      </c>
      <c r="AG56" s="638">
        <f t="shared" si="7"/>
        <v>0</v>
      </c>
      <c r="AH56" s="639">
        <f t="shared" si="7"/>
        <v>0</v>
      </c>
      <c r="AI56" s="734">
        <f>SUM(E56:AH56)</f>
        <v>20</v>
      </c>
      <c r="AJ56" s="735"/>
      <c r="AK56" s="735"/>
      <c r="AL56" s="736"/>
      <c r="AM56" s="824"/>
    </row>
    <row r="57" spans="1:39" ht="33" customHeight="1" thickBot="1" x14ac:dyDescent="0.3">
      <c r="B57" s="737" t="s">
        <v>509</v>
      </c>
      <c r="C57" s="738"/>
      <c r="D57" s="738"/>
      <c r="E57" s="738"/>
      <c r="F57" s="738"/>
      <c r="G57" s="738"/>
      <c r="H57" s="738"/>
      <c r="I57" s="738"/>
      <c r="J57" s="738"/>
      <c r="K57" s="738"/>
      <c r="L57" s="738"/>
      <c r="M57" s="738"/>
      <c r="N57" s="738"/>
      <c r="O57" s="738"/>
      <c r="P57" s="738"/>
      <c r="Q57" s="738"/>
      <c r="R57" s="738"/>
      <c r="S57" s="738"/>
      <c r="T57" s="738"/>
      <c r="U57" s="738"/>
      <c r="V57" s="738"/>
      <c r="W57" s="738"/>
      <c r="X57" s="738"/>
      <c r="Y57" s="738"/>
      <c r="Z57" s="738"/>
      <c r="AA57" s="738"/>
      <c r="AB57" s="738"/>
      <c r="AC57" s="738"/>
      <c r="AD57" s="738"/>
      <c r="AE57" s="738"/>
      <c r="AF57" s="738"/>
      <c r="AG57" s="738"/>
      <c r="AH57" s="841"/>
      <c r="AI57" s="122" t="s">
        <v>103</v>
      </c>
      <c r="AJ57" s="126" t="s">
        <v>105</v>
      </c>
      <c r="AK57" s="95" t="s">
        <v>105</v>
      </c>
      <c r="AL57" s="143" t="s">
        <v>122</v>
      </c>
      <c r="AM57" s="824"/>
    </row>
    <row r="58" spans="1:39" ht="19.5" customHeight="1" x14ac:dyDescent="0.25">
      <c r="B58" s="813" t="s">
        <v>347</v>
      </c>
      <c r="C58" s="746" t="s">
        <v>364</v>
      </c>
      <c r="D58" s="18" t="s">
        <v>405</v>
      </c>
      <c r="E58" s="86"/>
      <c r="F58" s="87"/>
      <c r="G58" s="87"/>
      <c r="H58" s="87" t="s">
        <v>106</v>
      </c>
      <c r="I58" s="87"/>
      <c r="J58" s="87"/>
      <c r="K58" s="87" t="s">
        <v>106</v>
      </c>
      <c r="L58" s="87"/>
      <c r="M58" s="87" t="s">
        <v>100</v>
      </c>
      <c r="N58" s="87"/>
      <c r="O58" s="87"/>
      <c r="P58" s="87" t="s">
        <v>100</v>
      </c>
      <c r="Q58" s="87"/>
      <c r="R58" s="87"/>
      <c r="S58" s="87" t="s">
        <v>106</v>
      </c>
      <c r="T58" s="87"/>
      <c r="U58" s="87"/>
      <c r="V58" s="87"/>
      <c r="W58" s="87" t="s">
        <v>100</v>
      </c>
      <c r="X58" s="87" t="s">
        <v>100</v>
      </c>
      <c r="Y58" s="87" t="s">
        <v>106</v>
      </c>
      <c r="Z58" s="87"/>
      <c r="AA58" s="87"/>
      <c r="AB58" s="87"/>
      <c r="AC58" s="87" t="s">
        <v>100</v>
      </c>
      <c r="AD58" s="87"/>
      <c r="AE58" s="87"/>
      <c r="AF58" s="87"/>
      <c r="AG58" s="87"/>
      <c r="AH58" s="87"/>
      <c r="AI58" s="131">
        <f t="shared" ref="AI58:AI69" si="8">COUNTA(E58:AH58)</f>
        <v>9</v>
      </c>
      <c r="AJ58" s="747">
        <f>SUM(AI58:AI60)</f>
        <v>10</v>
      </c>
      <c r="AK58" s="767">
        <f>SUM(AJ58:AJ69)</f>
        <v>63</v>
      </c>
      <c r="AL58" s="742">
        <f>SUM(AK58)</f>
        <v>63</v>
      </c>
      <c r="AM58" s="824"/>
    </row>
    <row r="59" spans="1:39" ht="27.75" customHeight="1" x14ac:dyDescent="0.25">
      <c r="B59" s="813"/>
      <c r="C59" s="798"/>
      <c r="D59" s="13" t="s">
        <v>461</v>
      </c>
      <c r="E59" s="88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 t="s">
        <v>106</v>
      </c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132">
        <f t="shared" si="8"/>
        <v>1</v>
      </c>
      <c r="AJ59" s="748"/>
      <c r="AK59" s="768"/>
      <c r="AL59" s="743"/>
      <c r="AM59" s="824"/>
    </row>
    <row r="60" spans="1:39" ht="18" customHeight="1" thickBot="1" x14ac:dyDescent="0.3">
      <c r="B60" s="813"/>
      <c r="C60" s="799"/>
      <c r="D60" s="26" t="s">
        <v>407</v>
      </c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134">
        <f t="shared" si="8"/>
        <v>0</v>
      </c>
      <c r="AJ60" s="749"/>
      <c r="AK60" s="768"/>
      <c r="AL60" s="743"/>
      <c r="AM60" s="824"/>
    </row>
    <row r="61" spans="1:39" ht="42" customHeight="1" thickBot="1" x14ac:dyDescent="0.3">
      <c r="B61" s="813"/>
      <c r="C61" s="329" t="s">
        <v>426</v>
      </c>
      <c r="D61" s="324" t="s">
        <v>442</v>
      </c>
      <c r="E61" s="220"/>
      <c r="F61" s="166"/>
      <c r="G61" s="166"/>
      <c r="H61" s="166" t="s">
        <v>106</v>
      </c>
      <c r="I61" s="166"/>
      <c r="J61" s="166"/>
      <c r="K61" s="166" t="s">
        <v>106</v>
      </c>
      <c r="L61" s="166"/>
      <c r="M61" s="166"/>
      <c r="N61" s="166"/>
      <c r="O61" s="166"/>
      <c r="P61" s="166" t="s">
        <v>100</v>
      </c>
      <c r="Q61" s="166"/>
      <c r="R61" s="166"/>
      <c r="S61" s="166" t="s">
        <v>106</v>
      </c>
      <c r="T61" s="166"/>
      <c r="U61" s="166"/>
      <c r="V61" s="166"/>
      <c r="W61" s="166" t="s">
        <v>100</v>
      </c>
      <c r="X61" s="166"/>
      <c r="Y61" s="166" t="s">
        <v>106</v>
      </c>
      <c r="Z61" s="166"/>
      <c r="AA61" s="166"/>
      <c r="AB61" s="166"/>
      <c r="AC61" s="166" t="s">
        <v>100</v>
      </c>
      <c r="AD61" s="166"/>
      <c r="AE61" s="166"/>
      <c r="AF61" s="166"/>
      <c r="AG61" s="166"/>
      <c r="AH61" s="166"/>
      <c r="AI61" s="221">
        <f>COUNTA(E61:AH61)</f>
        <v>7</v>
      </c>
      <c r="AJ61" s="327">
        <f>SUM(AI61:AI61)</f>
        <v>7</v>
      </c>
      <c r="AK61" s="768"/>
      <c r="AL61" s="743"/>
      <c r="AM61" s="824"/>
    </row>
    <row r="62" spans="1:39" ht="27.75" customHeight="1" x14ac:dyDescent="0.25">
      <c r="B62" s="813"/>
      <c r="C62" s="746" t="s">
        <v>366</v>
      </c>
      <c r="D62" s="18" t="s">
        <v>410</v>
      </c>
      <c r="E62" s="86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131">
        <f t="shared" si="8"/>
        <v>0</v>
      </c>
      <c r="AJ62" s="747">
        <f>SUM(AI62:AI67)</f>
        <v>34</v>
      </c>
      <c r="AK62" s="768"/>
      <c r="AL62" s="743"/>
      <c r="AM62" s="824"/>
    </row>
    <row r="63" spans="1:39" ht="36" customHeight="1" x14ac:dyDescent="0.25">
      <c r="B63" s="813"/>
      <c r="C63" s="746"/>
      <c r="D63" s="18" t="s">
        <v>462</v>
      </c>
      <c r="E63" s="88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132">
        <f>COUNTA(E63:AH63)</f>
        <v>0</v>
      </c>
      <c r="AJ63" s="748"/>
      <c r="AK63" s="768"/>
      <c r="AL63" s="743"/>
      <c r="AM63" s="824"/>
    </row>
    <row r="64" spans="1:39" ht="36" customHeight="1" x14ac:dyDescent="0.25">
      <c r="B64" s="813"/>
      <c r="C64" s="746"/>
      <c r="D64" s="18" t="s">
        <v>412</v>
      </c>
      <c r="E64" s="88"/>
      <c r="F64" s="41"/>
      <c r="G64" s="41"/>
      <c r="H64" s="41" t="s">
        <v>106</v>
      </c>
      <c r="I64" s="41"/>
      <c r="J64" s="41"/>
      <c r="K64" s="41" t="s">
        <v>106</v>
      </c>
      <c r="L64" s="41"/>
      <c r="M64" s="41"/>
      <c r="N64" s="41"/>
      <c r="O64" s="41"/>
      <c r="P64" s="41" t="s">
        <v>100</v>
      </c>
      <c r="Q64" s="41"/>
      <c r="R64" s="41"/>
      <c r="S64" s="41" t="s">
        <v>106</v>
      </c>
      <c r="T64" s="41"/>
      <c r="U64" s="41"/>
      <c r="V64" s="41"/>
      <c r="W64" s="41" t="s">
        <v>100</v>
      </c>
      <c r="X64" s="41" t="s">
        <v>100</v>
      </c>
      <c r="Y64" s="41" t="s">
        <v>106</v>
      </c>
      <c r="Z64" s="41"/>
      <c r="AA64" s="41"/>
      <c r="AB64" s="41"/>
      <c r="AC64" s="41" t="s">
        <v>100</v>
      </c>
      <c r="AD64" s="41"/>
      <c r="AE64" s="41"/>
      <c r="AF64" s="41"/>
      <c r="AG64" s="41"/>
      <c r="AH64" s="41"/>
      <c r="AI64" s="132">
        <f>COUNTA(E64:AH64)</f>
        <v>8</v>
      </c>
      <c r="AJ64" s="748"/>
      <c r="AK64" s="768"/>
      <c r="AL64" s="743"/>
      <c r="AM64" s="824"/>
    </row>
    <row r="65" spans="1:39" ht="30.75" customHeight="1" x14ac:dyDescent="0.25">
      <c r="B65" s="813"/>
      <c r="C65" s="746"/>
      <c r="D65" s="13" t="s">
        <v>463</v>
      </c>
      <c r="E65" s="88"/>
      <c r="F65" s="41"/>
      <c r="G65" s="41"/>
      <c r="H65" s="41" t="s">
        <v>106</v>
      </c>
      <c r="I65" s="41"/>
      <c r="J65" s="41"/>
      <c r="K65" s="41" t="s">
        <v>106</v>
      </c>
      <c r="L65" s="41"/>
      <c r="M65" s="41"/>
      <c r="N65" s="41"/>
      <c r="O65" s="41"/>
      <c r="P65" s="41" t="s">
        <v>100</v>
      </c>
      <c r="Q65" s="41"/>
      <c r="R65" s="41"/>
      <c r="S65" s="41" t="s">
        <v>106</v>
      </c>
      <c r="T65" s="41"/>
      <c r="U65" s="41"/>
      <c r="V65" s="41"/>
      <c r="W65" s="41" t="s">
        <v>100</v>
      </c>
      <c r="X65" s="41" t="s">
        <v>100</v>
      </c>
      <c r="Y65" s="41" t="s">
        <v>106</v>
      </c>
      <c r="Z65" s="41"/>
      <c r="AA65" s="41"/>
      <c r="AB65" s="41"/>
      <c r="AC65" s="41" t="s">
        <v>100</v>
      </c>
      <c r="AD65" s="41"/>
      <c r="AE65" s="41"/>
      <c r="AF65" s="41"/>
      <c r="AG65" s="41"/>
      <c r="AH65" s="41"/>
      <c r="AI65" s="132">
        <f t="shared" si="8"/>
        <v>8</v>
      </c>
      <c r="AJ65" s="748"/>
      <c r="AK65" s="768"/>
      <c r="AL65" s="743"/>
      <c r="AM65" s="824"/>
    </row>
    <row r="66" spans="1:39" ht="21" customHeight="1" x14ac:dyDescent="0.25">
      <c r="B66" s="813"/>
      <c r="C66" s="746"/>
      <c r="D66" s="13" t="s">
        <v>414</v>
      </c>
      <c r="E66" s="88"/>
      <c r="F66" s="41"/>
      <c r="G66" s="41"/>
      <c r="H66" s="41" t="s">
        <v>106</v>
      </c>
      <c r="I66" s="41"/>
      <c r="J66" s="41"/>
      <c r="K66" s="41" t="s">
        <v>106</v>
      </c>
      <c r="L66" s="41"/>
      <c r="M66" s="41" t="s">
        <v>100</v>
      </c>
      <c r="N66" s="41"/>
      <c r="O66" s="41"/>
      <c r="P66" s="41" t="s">
        <v>100</v>
      </c>
      <c r="Q66" s="41"/>
      <c r="R66" s="41"/>
      <c r="S66" s="41" t="s">
        <v>106</v>
      </c>
      <c r="T66" s="41"/>
      <c r="U66" s="41"/>
      <c r="V66" s="41"/>
      <c r="W66" s="41" t="s">
        <v>100</v>
      </c>
      <c r="X66" s="41" t="s">
        <v>100</v>
      </c>
      <c r="Y66" s="41" t="s">
        <v>106</v>
      </c>
      <c r="Z66" s="41"/>
      <c r="AA66" s="41"/>
      <c r="AB66" s="41"/>
      <c r="AC66" s="41" t="s">
        <v>100</v>
      </c>
      <c r="AD66" s="41"/>
      <c r="AE66" s="41"/>
      <c r="AF66" s="41"/>
      <c r="AG66" s="41"/>
      <c r="AH66" s="41"/>
      <c r="AI66" s="132">
        <f t="shared" si="8"/>
        <v>9</v>
      </c>
      <c r="AJ66" s="748"/>
      <c r="AK66" s="768"/>
      <c r="AL66" s="743"/>
      <c r="AM66" s="824"/>
    </row>
    <row r="67" spans="1:39" ht="39" customHeight="1" thickBot="1" x14ac:dyDescent="0.3">
      <c r="B67" s="813"/>
      <c r="C67" s="800"/>
      <c r="D67" s="99" t="s">
        <v>415</v>
      </c>
      <c r="E67" s="89"/>
      <c r="F67" s="90"/>
      <c r="G67" s="90"/>
      <c r="H67" s="90" t="s">
        <v>106</v>
      </c>
      <c r="I67" s="90"/>
      <c r="J67" s="90"/>
      <c r="K67" s="90" t="s">
        <v>106</v>
      </c>
      <c r="L67" s="90"/>
      <c r="M67" s="90" t="s">
        <v>100</v>
      </c>
      <c r="N67" s="90"/>
      <c r="O67" s="90"/>
      <c r="P67" s="90" t="s">
        <v>100</v>
      </c>
      <c r="Q67" s="90"/>
      <c r="R67" s="90"/>
      <c r="S67" s="90" t="s">
        <v>106</v>
      </c>
      <c r="T67" s="90"/>
      <c r="U67" s="90"/>
      <c r="V67" s="90"/>
      <c r="W67" s="90" t="s">
        <v>100</v>
      </c>
      <c r="X67" s="90" t="s">
        <v>100</v>
      </c>
      <c r="Y67" s="90" t="s">
        <v>106</v>
      </c>
      <c r="Z67" s="90"/>
      <c r="AA67" s="90"/>
      <c r="AB67" s="90"/>
      <c r="AC67" s="90" t="s">
        <v>100</v>
      </c>
      <c r="AD67" s="90"/>
      <c r="AE67" s="90"/>
      <c r="AF67" s="90"/>
      <c r="AG67" s="90"/>
      <c r="AH67" s="90"/>
      <c r="AI67" s="134">
        <f t="shared" si="8"/>
        <v>9</v>
      </c>
      <c r="AJ67" s="749"/>
      <c r="AK67" s="768"/>
      <c r="AL67" s="743"/>
      <c r="AM67" s="824"/>
    </row>
    <row r="68" spans="1:39" ht="29.25" customHeight="1" x14ac:dyDescent="0.25">
      <c r="B68" s="813"/>
      <c r="C68" s="801" t="s">
        <v>367</v>
      </c>
      <c r="D68" s="12" t="s">
        <v>416</v>
      </c>
      <c r="E68" s="91"/>
      <c r="F68" s="92"/>
      <c r="G68" s="92"/>
      <c r="H68" s="92"/>
      <c r="I68" s="92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131">
        <f t="shared" si="8"/>
        <v>0</v>
      </c>
      <c r="AJ68" s="747">
        <f>SUM(AI68:AI69)</f>
        <v>12</v>
      </c>
      <c r="AK68" s="768"/>
      <c r="AL68" s="743"/>
      <c r="AM68" s="824"/>
    </row>
    <row r="69" spans="1:39" ht="30.75" customHeight="1" thickBot="1" x14ac:dyDescent="0.3">
      <c r="B69" s="814"/>
      <c r="C69" s="800"/>
      <c r="D69" s="26" t="s">
        <v>417</v>
      </c>
      <c r="E69" s="93"/>
      <c r="F69" s="94"/>
      <c r="G69" s="94"/>
      <c r="H69" s="94" t="s">
        <v>106</v>
      </c>
      <c r="I69" s="94"/>
      <c r="J69" s="90"/>
      <c r="K69" s="90" t="s">
        <v>106</v>
      </c>
      <c r="L69" s="90"/>
      <c r="M69" s="90" t="s">
        <v>100</v>
      </c>
      <c r="N69" s="90"/>
      <c r="O69" s="90"/>
      <c r="P69" s="90" t="s">
        <v>100</v>
      </c>
      <c r="Q69" s="90"/>
      <c r="R69" s="90"/>
      <c r="S69" s="90" t="s">
        <v>106</v>
      </c>
      <c r="T69" s="90"/>
      <c r="U69" s="90" t="s">
        <v>106</v>
      </c>
      <c r="V69" s="90" t="s">
        <v>106</v>
      </c>
      <c r="W69" s="90" t="s">
        <v>100</v>
      </c>
      <c r="X69" s="90" t="s">
        <v>100</v>
      </c>
      <c r="Y69" s="90" t="s">
        <v>106</v>
      </c>
      <c r="Z69" s="90"/>
      <c r="AA69" s="90"/>
      <c r="AB69" s="90"/>
      <c r="AC69" s="90" t="s">
        <v>100</v>
      </c>
      <c r="AD69" s="90"/>
      <c r="AE69" s="90"/>
      <c r="AF69" s="90"/>
      <c r="AG69" s="90"/>
      <c r="AH69" s="90" t="s">
        <v>106</v>
      </c>
      <c r="AI69" s="134">
        <f t="shared" si="8"/>
        <v>12</v>
      </c>
      <c r="AJ69" s="749"/>
      <c r="AK69" s="769"/>
      <c r="AL69" s="744"/>
      <c r="AM69" s="825"/>
    </row>
    <row r="70" spans="1:39" ht="23.25" customHeight="1" thickBot="1" x14ac:dyDescent="0.3">
      <c r="A70" s="5"/>
      <c r="B70" s="811" t="s">
        <v>134</v>
      </c>
      <c r="C70" s="812"/>
      <c r="D70" s="812"/>
      <c r="E70" s="640">
        <f t="shared" ref="E70:AH70" si="9">COUNTA(E58:E69)</f>
        <v>0</v>
      </c>
      <c r="F70" s="641">
        <f t="shared" si="9"/>
        <v>0</v>
      </c>
      <c r="G70" s="641">
        <f t="shared" si="9"/>
        <v>0</v>
      </c>
      <c r="H70" s="641">
        <f t="shared" si="9"/>
        <v>7</v>
      </c>
      <c r="I70" s="641">
        <f t="shared" si="9"/>
        <v>0</v>
      </c>
      <c r="J70" s="641">
        <f t="shared" si="9"/>
        <v>0</v>
      </c>
      <c r="K70" s="641">
        <f t="shared" si="9"/>
        <v>7</v>
      </c>
      <c r="L70" s="641">
        <f t="shared" si="9"/>
        <v>0</v>
      </c>
      <c r="M70" s="641">
        <f t="shared" si="9"/>
        <v>4</v>
      </c>
      <c r="N70" s="641">
        <f t="shared" si="9"/>
        <v>0</v>
      </c>
      <c r="O70" s="641">
        <f t="shared" si="9"/>
        <v>0</v>
      </c>
      <c r="P70" s="641">
        <f t="shared" si="9"/>
        <v>7</v>
      </c>
      <c r="Q70" s="641">
        <f t="shared" si="9"/>
        <v>0</v>
      </c>
      <c r="R70" s="641">
        <f t="shared" si="9"/>
        <v>0</v>
      </c>
      <c r="S70" s="641">
        <f t="shared" si="9"/>
        <v>7</v>
      </c>
      <c r="T70" s="641">
        <f t="shared" si="9"/>
        <v>0</v>
      </c>
      <c r="U70" s="641">
        <f t="shared" si="9"/>
        <v>2</v>
      </c>
      <c r="V70" s="641">
        <f t="shared" si="9"/>
        <v>1</v>
      </c>
      <c r="W70" s="641">
        <f t="shared" si="9"/>
        <v>7</v>
      </c>
      <c r="X70" s="641">
        <f t="shared" si="9"/>
        <v>6</v>
      </c>
      <c r="Y70" s="641">
        <f t="shared" si="9"/>
        <v>7</v>
      </c>
      <c r="Z70" s="641">
        <f t="shared" si="9"/>
        <v>0</v>
      </c>
      <c r="AA70" s="641">
        <f t="shared" si="9"/>
        <v>0</v>
      </c>
      <c r="AB70" s="641">
        <f t="shared" si="9"/>
        <v>0</v>
      </c>
      <c r="AC70" s="641">
        <f t="shared" si="9"/>
        <v>7</v>
      </c>
      <c r="AD70" s="641">
        <f t="shared" si="9"/>
        <v>0</v>
      </c>
      <c r="AE70" s="641">
        <f t="shared" si="9"/>
        <v>0</v>
      </c>
      <c r="AF70" s="641">
        <f t="shared" si="9"/>
        <v>0</v>
      </c>
      <c r="AG70" s="641">
        <f t="shared" si="9"/>
        <v>0</v>
      </c>
      <c r="AH70" s="642">
        <f t="shared" si="9"/>
        <v>1</v>
      </c>
      <c r="AI70" s="734">
        <f>SUM(E70:AH70)</f>
        <v>63</v>
      </c>
      <c r="AJ70" s="735"/>
      <c r="AK70" s="735"/>
      <c r="AL70" s="736"/>
    </row>
    <row r="72" spans="1:39" x14ac:dyDescent="0.25">
      <c r="C72"/>
      <c r="D72"/>
    </row>
    <row r="73" spans="1:39" x14ac:dyDescent="0.25">
      <c r="C73"/>
      <c r="D73"/>
    </row>
    <row r="74" spans="1:39" x14ac:dyDescent="0.25">
      <c r="C74"/>
      <c r="D74"/>
    </row>
    <row r="75" spans="1:39" x14ac:dyDescent="0.25"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</row>
    <row r="76" spans="1:39" x14ac:dyDescent="0.25"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</row>
    <row r="77" spans="1:39" x14ac:dyDescent="0.25"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</row>
    <row r="78" spans="1:39" x14ac:dyDescent="0.25"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</row>
    <row r="79" spans="1:39" x14ac:dyDescent="0.25"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</row>
    <row r="80" spans="1:39" x14ac:dyDescent="0.25"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</row>
    <row r="81" spans="3:34" x14ac:dyDescent="0.25"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3:34" x14ac:dyDescent="0.25"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</row>
    <row r="83" spans="3:34" x14ac:dyDescent="0.25"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</row>
    <row r="84" spans="3:34" x14ac:dyDescent="0.25"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</row>
    <row r="85" spans="3:34" x14ac:dyDescent="0.25"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</row>
    <row r="86" spans="3:34" x14ac:dyDescent="0.25"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</row>
    <row r="87" spans="3:34" x14ac:dyDescent="0.25"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3:34" x14ac:dyDescent="0.25"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3:34" x14ac:dyDescent="0.25"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</row>
    <row r="90" spans="3:34" x14ac:dyDescent="0.25"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</row>
    <row r="91" spans="3:34" x14ac:dyDescent="0.25"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</row>
    <row r="92" spans="3:34" x14ac:dyDescent="0.25"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</row>
    <row r="93" spans="3:34" x14ac:dyDescent="0.25"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</row>
    <row r="94" spans="3:34" x14ac:dyDescent="0.25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</row>
    <row r="98" spans="3:34" x14ac:dyDescent="0.25"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</row>
    <row r="99" spans="3:34" x14ac:dyDescent="0.25"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</row>
    <row r="100" spans="3:34" x14ac:dyDescent="0.25"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</row>
    <row r="101" spans="3:34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</row>
  </sheetData>
  <mergeCells count="87">
    <mergeCell ref="C62:C67"/>
    <mergeCell ref="C68:C69"/>
    <mergeCell ref="C5:D5"/>
    <mergeCell ref="C6:D6"/>
    <mergeCell ref="C15:C20"/>
    <mergeCell ref="C21:C23"/>
    <mergeCell ref="C7:C8"/>
    <mergeCell ref="C34:D34"/>
    <mergeCell ref="C35:D35"/>
    <mergeCell ref="B5:B6"/>
    <mergeCell ref="AJ5:AJ6"/>
    <mergeCell ref="B38:D38"/>
    <mergeCell ref="AI38:AL38"/>
    <mergeCell ref="C24:C26"/>
    <mergeCell ref="AJ24:AJ26"/>
    <mergeCell ref="B7:B26"/>
    <mergeCell ref="C30:C31"/>
    <mergeCell ref="B34:B35"/>
    <mergeCell ref="C10:C12"/>
    <mergeCell ref="C13:C14"/>
    <mergeCell ref="B27:B31"/>
    <mergeCell ref="C27:C29"/>
    <mergeCell ref="B32:B33"/>
    <mergeCell ref="C32:D32"/>
    <mergeCell ref="C33:D33"/>
    <mergeCell ref="AL58:AL69"/>
    <mergeCell ref="AK5:AK6"/>
    <mergeCell ref="AJ10:AJ12"/>
    <mergeCell ref="AL40:AL48"/>
    <mergeCell ref="AJ36:AJ37"/>
    <mergeCell ref="AK44:AK46"/>
    <mergeCell ref="AJ30:AJ31"/>
    <mergeCell ref="AJ7:AJ8"/>
    <mergeCell ref="AK7:AK26"/>
    <mergeCell ref="AJ27:AJ29"/>
    <mergeCell ref="AM3:AM4"/>
    <mergeCell ref="AM5:AM69"/>
    <mergeCell ref="AJ34:AJ35"/>
    <mergeCell ref="AJ32:AJ33"/>
    <mergeCell ref="AK32:AK33"/>
    <mergeCell ref="AK27:AK31"/>
    <mergeCell ref="AJ21:AJ23"/>
    <mergeCell ref="AL5:AL37"/>
    <mergeCell ref="AK34:AK35"/>
    <mergeCell ref="AK36:AK37"/>
    <mergeCell ref="AJ58:AJ60"/>
    <mergeCell ref="AK58:AK69"/>
    <mergeCell ref="AJ13:AJ14"/>
    <mergeCell ref="AJ15:AJ20"/>
    <mergeCell ref="AJ62:AJ67"/>
    <mergeCell ref="AJ68:AJ69"/>
    <mergeCell ref="B1:AL1"/>
    <mergeCell ref="B2:AL2"/>
    <mergeCell ref="AJ3:AJ4"/>
    <mergeCell ref="AK3:AK4"/>
    <mergeCell ref="AL3:AL4"/>
    <mergeCell ref="B70:D70"/>
    <mergeCell ref="AI70:AL70"/>
    <mergeCell ref="B49:D49"/>
    <mergeCell ref="AI49:AL49"/>
    <mergeCell ref="B50:AH50"/>
    <mergeCell ref="B51:B55"/>
    <mergeCell ref="AK51:AK55"/>
    <mergeCell ref="AL51:AL55"/>
    <mergeCell ref="C52:C54"/>
    <mergeCell ref="AJ52:AJ54"/>
    <mergeCell ref="C55:D55"/>
    <mergeCell ref="B56:D56"/>
    <mergeCell ref="AI56:AL56"/>
    <mergeCell ref="B57:AH57"/>
    <mergeCell ref="B58:B69"/>
    <mergeCell ref="C58:C60"/>
    <mergeCell ref="B47:B48"/>
    <mergeCell ref="C47:C48"/>
    <mergeCell ref="AJ47:AJ48"/>
    <mergeCell ref="AK47:AK48"/>
    <mergeCell ref="C37:D37"/>
    <mergeCell ref="AK40:AK43"/>
    <mergeCell ref="B44:B46"/>
    <mergeCell ref="C44:C46"/>
    <mergeCell ref="AJ44:AJ46"/>
    <mergeCell ref="B39:AH39"/>
    <mergeCell ref="B40:B43"/>
    <mergeCell ref="C41:C43"/>
    <mergeCell ref="AJ41:AJ43"/>
    <mergeCell ref="B36:B37"/>
    <mergeCell ref="C36:D36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01"/>
  <sheetViews>
    <sheetView zoomScale="81" zoomScaleNormal="81" workbookViewId="0">
      <pane ySplit="1485" topLeftCell="A43" activePane="bottomLeft"/>
      <selection activeCell="B2" sqref="B2:AN2"/>
      <selection pane="bottomLeft" activeCell="B2" sqref="B2:AN2"/>
    </sheetView>
  </sheetViews>
  <sheetFormatPr defaultRowHeight="15" x14ac:dyDescent="0.25"/>
  <cols>
    <col min="1" max="1" width="7.42578125" style="237" customWidth="1"/>
    <col min="2" max="2" width="10.5703125" style="237" customWidth="1"/>
    <col min="3" max="3" width="18.5703125" style="285" customWidth="1"/>
    <col min="4" max="4" width="23.7109375" style="286" customWidth="1"/>
    <col min="5" max="36" width="4.7109375" style="237" customWidth="1"/>
    <col min="37" max="37" width="12.5703125" style="237" customWidth="1"/>
    <col min="38" max="38" width="12.140625" style="237" customWidth="1"/>
    <col min="39" max="39" width="15.42578125" style="237" customWidth="1"/>
    <col min="40" max="40" width="12.5703125" style="237" customWidth="1"/>
    <col min="42" max="16384" width="9.140625" style="237"/>
  </cols>
  <sheetData>
    <row r="1" spans="2:41" ht="14.25" customHeight="1" thickBot="1" x14ac:dyDescent="0.3">
      <c r="B1" s="883" t="s">
        <v>171</v>
      </c>
      <c r="C1" s="884"/>
      <c r="D1" s="884"/>
      <c r="E1" s="884"/>
      <c r="F1" s="884"/>
      <c r="G1" s="884"/>
      <c r="H1" s="884"/>
      <c r="I1" s="884"/>
      <c r="J1" s="884"/>
      <c r="K1" s="884"/>
      <c r="L1" s="884"/>
      <c r="M1" s="884"/>
      <c r="N1" s="884"/>
      <c r="O1" s="884"/>
      <c r="P1" s="884"/>
      <c r="Q1" s="884"/>
      <c r="R1" s="884"/>
      <c r="S1" s="884"/>
      <c r="T1" s="884"/>
      <c r="U1" s="884"/>
      <c r="V1" s="884"/>
      <c r="W1" s="884"/>
      <c r="X1" s="884"/>
      <c r="Y1" s="884"/>
      <c r="Z1" s="884"/>
      <c r="AA1" s="884"/>
      <c r="AB1" s="884"/>
      <c r="AC1" s="884"/>
      <c r="AD1" s="884"/>
      <c r="AE1" s="884"/>
      <c r="AF1" s="884"/>
      <c r="AG1" s="884"/>
      <c r="AH1" s="884"/>
      <c r="AI1" s="884"/>
      <c r="AJ1" s="884"/>
      <c r="AK1" s="884"/>
      <c r="AL1" s="884"/>
      <c r="AM1" s="884"/>
      <c r="AN1" s="885"/>
    </row>
    <row r="2" spans="2:41" ht="18" customHeight="1" thickBot="1" x14ac:dyDescent="0.3">
      <c r="B2" s="886" t="s">
        <v>431</v>
      </c>
      <c r="C2" s="887"/>
      <c r="D2" s="887"/>
      <c r="E2" s="887"/>
      <c r="F2" s="887"/>
      <c r="G2" s="887"/>
      <c r="H2" s="887"/>
      <c r="I2" s="887"/>
      <c r="J2" s="887"/>
      <c r="K2" s="887"/>
      <c r="L2" s="887"/>
      <c r="M2" s="887"/>
      <c r="N2" s="887"/>
      <c r="O2" s="887"/>
      <c r="P2" s="887"/>
      <c r="Q2" s="887"/>
      <c r="R2" s="887"/>
      <c r="S2" s="887"/>
      <c r="T2" s="887"/>
      <c r="U2" s="887"/>
      <c r="V2" s="887"/>
      <c r="W2" s="887"/>
      <c r="X2" s="887"/>
      <c r="Y2" s="887"/>
      <c r="Z2" s="887"/>
      <c r="AA2" s="887"/>
      <c r="AB2" s="887"/>
      <c r="AC2" s="887"/>
      <c r="AD2" s="887"/>
      <c r="AE2" s="887"/>
      <c r="AF2" s="887"/>
      <c r="AG2" s="887"/>
      <c r="AH2" s="887"/>
      <c r="AI2" s="887"/>
      <c r="AJ2" s="887"/>
      <c r="AK2" s="887"/>
      <c r="AL2" s="887"/>
      <c r="AM2" s="887"/>
      <c r="AN2" s="888"/>
    </row>
    <row r="3" spans="2:41" s="238" customFormat="1" ht="32.25" customHeight="1" thickBot="1" x14ac:dyDescent="0.25">
      <c r="B3" s="233" t="s">
        <v>1</v>
      </c>
      <c r="C3" s="233" t="s">
        <v>2</v>
      </c>
      <c r="D3" s="233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3" t="s">
        <v>7</v>
      </c>
      <c r="AD3" s="173" t="s">
        <v>7</v>
      </c>
      <c r="AE3" s="173" t="s">
        <v>7</v>
      </c>
      <c r="AF3" s="173" t="s">
        <v>7</v>
      </c>
      <c r="AG3" s="174" t="s">
        <v>7</v>
      </c>
      <c r="AH3" s="293" t="s">
        <v>181</v>
      </c>
      <c r="AI3" s="294" t="s">
        <v>181</v>
      </c>
      <c r="AJ3" s="295" t="s">
        <v>7</v>
      </c>
      <c r="AK3" s="122" t="s">
        <v>189</v>
      </c>
      <c r="AL3" s="873" t="s">
        <v>190</v>
      </c>
      <c r="AM3" s="889" t="s">
        <v>121</v>
      </c>
      <c r="AN3" s="873" t="s">
        <v>122</v>
      </c>
      <c r="AO3" s="805" t="s">
        <v>170</v>
      </c>
    </row>
    <row r="4" spans="2:41" ht="15.75" customHeight="1" thickBot="1" x14ac:dyDescent="0.25">
      <c r="B4" s="14"/>
      <c r="C4" s="14"/>
      <c r="D4" s="14"/>
      <c r="E4" s="175">
        <v>27</v>
      </c>
      <c r="F4" s="176">
        <v>32</v>
      </c>
      <c r="G4" s="176">
        <v>34</v>
      </c>
      <c r="H4" s="176">
        <v>36</v>
      </c>
      <c r="I4" s="176">
        <v>39</v>
      </c>
      <c r="J4" s="176">
        <v>42</v>
      </c>
      <c r="K4" s="176">
        <v>45</v>
      </c>
      <c r="L4" s="176">
        <v>48</v>
      </c>
      <c r="M4" s="176">
        <v>53</v>
      </c>
      <c r="N4" s="176">
        <v>58</v>
      </c>
      <c r="O4" s="176">
        <v>62</v>
      </c>
      <c r="P4" s="176">
        <v>65</v>
      </c>
      <c r="Q4" s="176">
        <v>68</v>
      </c>
      <c r="R4" s="176">
        <v>71</v>
      </c>
      <c r="S4" s="176">
        <v>72</v>
      </c>
      <c r="T4" s="176">
        <v>73</v>
      </c>
      <c r="U4" s="176">
        <v>73</v>
      </c>
      <c r="V4" s="176">
        <v>73</v>
      </c>
      <c r="W4" s="176">
        <v>101</v>
      </c>
      <c r="X4" s="176">
        <v>109</v>
      </c>
      <c r="Y4" s="176">
        <v>113</v>
      </c>
      <c r="Z4" s="176">
        <v>117</v>
      </c>
      <c r="AA4" s="176">
        <v>121</v>
      </c>
      <c r="AB4" s="176">
        <v>124</v>
      </c>
      <c r="AC4" s="176">
        <v>128</v>
      </c>
      <c r="AD4" s="176">
        <v>133</v>
      </c>
      <c r="AE4" s="176">
        <v>137</v>
      </c>
      <c r="AF4" s="176">
        <v>141</v>
      </c>
      <c r="AG4" s="195">
        <v>177</v>
      </c>
      <c r="AH4" s="195">
        <v>181</v>
      </c>
      <c r="AI4" s="195">
        <v>187</v>
      </c>
      <c r="AJ4" s="177">
        <v>212</v>
      </c>
      <c r="AK4" s="267">
        <f t="shared" ref="AK4:AK37" si="0">COUNTA(E4:AJ4)</f>
        <v>32</v>
      </c>
      <c r="AL4" s="875"/>
      <c r="AM4" s="890"/>
      <c r="AN4" s="875"/>
      <c r="AO4" s="806"/>
    </row>
    <row r="5" spans="2:41" s="242" customFormat="1" ht="36" customHeight="1" x14ac:dyDescent="0.2">
      <c r="B5" s="809" t="s">
        <v>330</v>
      </c>
      <c r="C5" s="847" t="s">
        <v>331</v>
      </c>
      <c r="D5" s="848"/>
      <c r="E5" s="48" t="s">
        <v>106</v>
      </c>
      <c r="F5" s="49" t="s">
        <v>182</v>
      </c>
      <c r="G5" s="49"/>
      <c r="H5" s="49"/>
      <c r="I5" s="49"/>
      <c r="J5" s="50" t="s">
        <v>98</v>
      </c>
      <c r="K5" s="50" t="s">
        <v>98</v>
      </c>
      <c r="L5" s="50"/>
      <c r="M5" s="50"/>
      <c r="N5" s="50" t="s">
        <v>80</v>
      </c>
      <c r="O5" s="50" t="s">
        <v>186</v>
      </c>
      <c r="P5" s="50" t="s">
        <v>85</v>
      </c>
      <c r="Q5" s="50" t="s">
        <v>186</v>
      </c>
      <c r="R5" s="50" t="s">
        <v>96</v>
      </c>
      <c r="S5" s="50" t="s">
        <v>93</v>
      </c>
      <c r="T5" s="50" t="s">
        <v>139</v>
      </c>
      <c r="U5" s="50" t="s">
        <v>94</v>
      </c>
      <c r="V5" s="50" t="s">
        <v>183</v>
      </c>
      <c r="W5" s="50" t="s">
        <v>187</v>
      </c>
      <c r="X5" s="50" t="s">
        <v>186</v>
      </c>
      <c r="Y5" s="50"/>
      <c r="Z5" s="50" t="s">
        <v>186</v>
      </c>
      <c r="AA5" s="50" t="s">
        <v>85</v>
      </c>
      <c r="AB5" s="50" t="s">
        <v>186</v>
      </c>
      <c r="AC5" s="50" t="s">
        <v>98</v>
      </c>
      <c r="AD5" s="50" t="s">
        <v>186</v>
      </c>
      <c r="AE5" s="50" t="s">
        <v>94</v>
      </c>
      <c r="AF5" s="50" t="s">
        <v>102</v>
      </c>
      <c r="AG5" s="62"/>
      <c r="AH5" s="62" t="s">
        <v>184</v>
      </c>
      <c r="AI5" s="62"/>
      <c r="AJ5" s="62"/>
      <c r="AK5" s="241">
        <f t="shared" si="0"/>
        <v>23</v>
      </c>
      <c r="AL5" s="852">
        <f>SUM(AK5:AK6)</f>
        <v>32</v>
      </c>
      <c r="AM5" s="865">
        <f>SUM(AL5)</f>
        <v>32</v>
      </c>
      <c r="AN5" s="865">
        <f>SUM(AM5:AM37)</f>
        <v>159</v>
      </c>
      <c r="AO5" s="849">
        <f>SUM(AN5,AN40,AN51,AN58)</f>
        <v>229</v>
      </c>
    </row>
    <row r="6" spans="2:41" s="242" customFormat="1" ht="36" customHeight="1" thickBot="1" x14ac:dyDescent="0.25">
      <c r="B6" s="810"/>
      <c r="C6" s="843" t="s">
        <v>332</v>
      </c>
      <c r="D6" s="844"/>
      <c r="E6" s="178"/>
      <c r="F6" s="179"/>
      <c r="G6" s="179" t="s">
        <v>186</v>
      </c>
      <c r="H6" s="179" t="s">
        <v>98</v>
      </c>
      <c r="I6" s="179" t="s">
        <v>185</v>
      </c>
      <c r="J6" s="180"/>
      <c r="K6" s="180"/>
      <c r="L6" s="180" t="s">
        <v>84</v>
      </c>
      <c r="M6" s="180" t="s">
        <v>95</v>
      </c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 t="s">
        <v>188</v>
      </c>
      <c r="Z6" s="180"/>
      <c r="AA6" s="180"/>
      <c r="AB6" s="180"/>
      <c r="AC6" s="180"/>
      <c r="AD6" s="180"/>
      <c r="AE6" s="180"/>
      <c r="AF6" s="180"/>
      <c r="AG6" s="181" t="s">
        <v>182</v>
      </c>
      <c r="AH6" s="292"/>
      <c r="AI6" s="181" t="s">
        <v>95</v>
      </c>
      <c r="AJ6" s="181" t="s">
        <v>98</v>
      </c>
      <c r="AK6" s="267">
        <f t="shared" si="0"/>
        <v>9</v>
      </c>
      <c r="AL6" s="861"/>
      <c r="AM6" s="867"/>
      <c r="AN6" s="866"/>
      <c r="AO6" s="850"/>
    </row>
    <row r="7" spans="2:41" ht="22.5" customHeight="1" x14ac:dyDescent="0.2">
      <c r="B7" s="912" t="s">
        <v>333</v>
      </c>
      <c r="C7" s="903" t="s">
        <v>334</v>
      </c>
      <c r="D7" s="245" t="s">
        <v>368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64"/>
      <c r="AH7" s="64"/>
      <c r="AI7" s="64"/>
      <c r="AJ7" s="64"/>
      <c r="AK7" s="241">
        <f t="shared" si="0"/>
        <v>0</v>
      </c>
      <c r="AL7" s="852">
        <f>SUM(AK7:AK8)</f>
        <v>0</v>
      </c>
      <c r="AM7" s="862">
        <f>SUM(AL7:AL26)</f>
        <v>31</v>
      </c>
      <c r="AN7" s="866"/>
      <c r="AO7" s="850"/>
    </row>
    <row r="8" spans="2:41" ht="38.25" customHeight="1" thickBot="1" x14ac:dyDescent="0.25">
      <c r="B8" s="913"/>
      <c r="C8" s="895"/>
      <c r="D8" s="246" t="s">
        <v>369</v>
      </c>
      <c r="E8" s="56"/>
      <c r="F8" s="53"/>
      <c r="G8" s="53"/>
      <c r="H8" s="53"/>
      <c r="I8" s="53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65"/>
      <c r="AH8" s="65"/>
      <c r="AI8" s="65"/>
      <c r="AJ8" s="65"/>
      <c r="AK8" s="244">
        <f t="shared" si="0"/>
        <v>0</v>
      </c>
      <c r="AL8" s="853"/>
      <c r="AM8" s="863"/>
      <c r="AN8" s="866"/>
      <c r="AO8" s="850"/>
    </row>
    <row r="9" spans="2:41" ht="24" customHeight="1" thickBot="1" x14ac:dyDescent="0.25">
      <c r="B9" s="913"/>
      <c r="C9" s="247" t="s">
        <v>335</v>
      </c>
      <c r="D9" s="248" t="s">
        <v>370</v>
      </c>
      <c r="E9" s="58"/>
      <c r="F9" s="59"/>
      <c r="G9" s="59"/>
      <c r="H9" s="59"/>
      <c r="I9" s="59"/>
      <c r="J9" s="60"/>
      <c r="K9" s="60"/>
      <c r="L9" s="60"/>
      <c r="M9" s="60"/>
      <c r="N9" s="60"/>
      <c r="O9" s="60" t="s">
        <v>186</v>
      </c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6"/>
      <c r="AH9" s="66"/>
      <c r="AI9" s="66"/>
      <c r="AJ9" s="66"/>
      <c r="AK9" s="122">
        <f t="shared" si="0"/>
        <v>1</v>
      </c>
      <c r="AL9" s="249">
        <f>SUM(AK9)</f>
        <v>1</v>
      </c>
      <c r="AM9" s="863"/>
      <c r="AN9" s="866"/>
      <c r="AO9" s="850"/>
    </row>
    <row r="10" spans="2:41" ht="27" customHeight="1" x14ac:dyDescent="0.2">
      <c r="B10" s="913"/>
      <c r="C10" s="903" t="s">
        <v>336</v>
      </c>
      <c r="D10" s="245" t="s">
        <v>371</v>
      </c>
      <c r="E10" s="54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 t="s">
        <v>85</v>
      </c>
      <c r="AB10" s="50" t="s">
        <v>186</v>
      </c>
      <c r="AC10" s="50"/>
      <c r="AD10" s="50"/>
      <c r="AE10" s="50"/>
      <c r="AF10" s="50"/>
      <c r="AG10" s="62"/>
      <c r="AH10" s="62"/>
      <c r="AI10" s="62"/>
      <c r="AJ10" s="62"/>
      <c r="AK10" s="241">
        <f t="shared" si="0"/>
        <v>2</v>
      </c>
      <c r="AL10" s="852">
        <f>SUM(AK10:AK12)</f>
        <v>4</v>
      </c>
      <c r="AM10" s="863"/>
      <c r="AN10" s="866"/>
      <c r="AO10" s="850"/>
    </row>
    <row r="11" spans="2:41" ht="19.5" customHeight="1" x14ac:dyDescent="0.2">
      <c r="B11" s="913"/>
      <c r="C11" s="877"/>
      <c r="D11" s="250" t="s">
        <v>372</v>
      </c>
      <c r="E11" s="61" t="s">
        <v>106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67"/>
      <c r="AH11" s="67"/>
      <c r="AI11" s="67"/>
      <c r="AJ11" s="67"/>
      <c r="AK11" s="251">
        <f t="shared" si="0"/>
        <v>1</v>
      </c>
      <c r="AL11" s="861"/>
      <c r="AM11" s="863"/>
      <c r="AN11" s="866"/>
      <c r="AO11" s="850"/>
    </row>
    <row r="12" spans="2:41" ht="20.25" customHeight="1" thickBot="1" x14ac:dyDescent="0.25">
      <c r="B12" s="913"/>
      <c r="C12" s="895"/>
      <c r="D12" s="246" t="s">
        <v>373</v>
      </c>
      <c r="E12" s="56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 t="s">
        <v>98</v>
      </c>
      <c r="AD12" s="53"/>
      <c r="AE12" s="53"/>
      <c r="AF12" s="53"/>
      <c r="AG12" s="63"/>
      <c r="AH12" s="63"/>
      <c r="AI12" s="63"/>
      <c r="AJ12" s="63"/>
      <c r="AK12" s="252">
        <f t="shared" si="0"/>
        <v>1</v>
      </c>
      <c r="AL12" s="853"/>
      <c r="AM12" s="863"/>
      <c r="AN12" s="866"/>
      <c r="AO12" s="850"/>
    </row>
    <row r="13" spans="2:41" ht="19.5" customHeight="1" x14ac:dyDescent="0.2">
      <c r="B13" s="913"/>
      <c r="C13" s="903" t="s">
        <v>464</v>
      </c>
      <c r="D13" s="253" t="s">
        <v>374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62"/>
      <c r="AH13" s="62"/>
      <c r="AI13" s="62"/>
      <c r="AJ13" s="62"/>
      <c r="AK13" s="254">
        <f t="shared" si="0"/>
        <v>0</v>
      </c>
      <c r="AL13" s="852">
        <f>SUM(AK13:AK14)</f>
        <v>3</v>
      </c>
      <c r="AM13" s="863"/>
      <c r="AN13" s="866"/>
      <c r="AO13" s="850"/>
    </row>
    <row r="14" spans="2:41" ht="21" customHeight="1" thickBot="1" x14ac:dyDescent="0.25">
      <c r="B14" s="913"/>
      <c r="C14" s="895"/>
      <c r="D14" s="246" t="s">
        <v>375</v>
      </c>
      <c r="E14" s="56"/>
      <c r="F14" s="53"/>
      <c r="G14" s="53"/>
      <c r="H14" s="53"/>
      <c r="I14" s="53"/>
      <c r="J14" s="53"/>
      <c r="K14" s="53"/>
      <c r="L14" s="53"/>
      <c r="M14" s="53" t="s">
        <v>95</v>
      </c>
      <c r="N14" s="53" t="s">
        <v>80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 t="s">
        <v>186</v>
      </c>
      <c r="AA14" s="53"/>
      <c r="AB14" s="53"/>
      <c r="AC14" s="53"/>
      <c r="AD14" s="53"/>
      <c r="AE14" s="53"/>
      <c r="AF14" s="53"/>
      <c r="AG14" s="63"/>
      <c r="AH14" s="63"/>
      <c r="AI14" s="63"/>
      <c r="AJ14" s="63"/>
      <c r="AK14" s="252">
        <f t="shared" si="0"/>
        <v>3</v>
      </c>
      <c r="AL14" s="853"/>
      <c r="AM14" s="863"/>
      <c r="AN14" s="866"/>
      <c r="AO14" s="850"/>
    </row>
    <row r="15" spans="2:41" ht="29.25" customHeight="1" x14ac:dyDescent="0.2">
      <c r="B15" s="913"/>
      <c r="C15" s="903" t="s">
        <v>348</v>
      </c>
      <c r="D15" s="253" t="s">
        <v>376</v>
      </c>
      <c r="E15" s="54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 t="s">
        <v>102</v>
      </c>
      <c r="AG15" s="62"/>
      <c r="AH15" s="62"/>
      <c r="AI15" s="62"/>
      <c r="AJ15" s="62"/>
      <c r="AK15" s="254">
        <f t="shared" si="0"/>
        <v>1</v>
      </c>
      <c r="AL15" s="852">
        <f>SUM(AK15:AK20)</f>
        <v>6</v>
      </c>
      <c r="AM15" s="863"/>
      <c r="AN15" s="866"/>
      <c r="AO15" s="850"/>
    </row>
    <row r="16" spans="2:41" ht="36.75" customHeight="1" x14ac:dyDescent="0.2">
      <c r="B16" s="913"/>
      <c r="C16" s="877"/>
      <c r="D16" s="253" t="s">
        <v>377</v>
      </c>
      <c r="E16" s="61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67"/>
      <c r="AH16" s="67"/>
      <c r="AI16" s="67"/>
      <c r="AJ16" s="67"/>
      <c r="AK16" s="251">
        <f t="shared" si="0"/>
        <v>0</v>
      </c>
      <c r="AL16" s="861"/>
      <c r="AM16" s="863"/>
      <c r="AN16" s="866"/>
      <c r="AO16" s="850"/>
    </row>
    <row r="17" spans="2:41" ht="24.75" customHeight="1" x14ac:dyDescent="0.2">
      <c r="B17" s="913"/>
      <c r="C17" s="877"/>
      <c r="D17" s="245" t="s">
        <v>497</v>
      </c>
      <c r="E17" s="61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 t="s">
        <v>139</v>
      </c>
      <c r="U17" s="28" t="s">
        <v>94</v>
      </c>
      <c r="V17" s="28" t="s">
        <v>183</v>
      </c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67"/>
      <c r="AH17" s="67"/>
      <c r="AI17" s="67"/>
      <c r="AJ17" s="67"/>
      <c r="AK17" s="251">
        <f t="shared" si="0"/>
        <v>3</v>
      </c>
      <c r="AL17" s="861"/>
      <c r="AM17" s="863"/>
      <c r="AN17" s="866"/>
      <c r="AO17" s="850"/>
    </row>
    <row r="18" spans="2:41" ht="27" customHeight="1" x14ac:dyDescent="0.2">
      <c r="B18" s="913"/>
      <c r="C18" s="877"/>
      <c r="D18" s="250" t="s">
        <v>434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67"/>
      <c r="AH18" s="67"/>
      <c r="AI18" s="67"/>
      <c r="AJ18" s="67"/>
      <c r="AK18" s="251">
        <f t="shared" si="0"/>
        <v>0</v>
      </c>
      <c r="AL18" s="861"/>
      <c r="AM18" s="863"/>
      <c r="AN18" s="866"/>
      <c r="AO18" s="850"/>
    </row>
    <row r="19" spans="2:41" ht="21" customHeight="1" x14ac:dyDescent="0.2">
      <c r="B19" s="913"/>
      <c r="C19" s="877"/>
      <c r="D19" s="255" t="s">
        <v>378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67"/>
      <c r="AH19" s="67"/>
      <c r="AI19" s="67"/>
      <c r="AJ19" s="67"/>
      <c r="AK19" s="251">
        <f t="shared" si="0"/>
        <v>0</v>
      </c>
      <c r="AL19" s="861"/>
      <c r="AM19" s="863"/>
      <c r="AN19" s="866"/>
      <c r="AO19" s="850"/>
    </row>
    <row r="20" spans="2:41" ht="21" customHeight="1" thickBot="1" x14ac:dyDescent="0.25">
      <c r="B20" s="913"/>
      <c r="C20" s="895"/>
      <c r="D20" s="246" t="s">
        <v>380</v>
      </c>
      <c r="E20" s="56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 t="s">
        <v>93</v>
      </c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63"/>
      <c r="AH20" s="63" t="s">
        <v>184</v>
      </c>
      <c r="AI20" s="63"/>
      <c r="AJ20" s="63"/>
      <c r="AK20" s="244">
        <f t="shared" si="0"/>
        <v>2</v>
      </c>
      <c r="AL20" s="853"/>
      <c r="AM20" s="863"/>
      <c r="AN20" s="866"/>
      <c r="AO20" s="850"/>
    </row>
    <row r="21" spans="2:41" ht="21" customHeight="1" x14ac:dyDescent="0.2">
      <c r="B21" s="913"/>
      <c r="C21" s="903" t="s">
        <v>338</v>
      </c>
      <c r="D21" s="256" t="s">
        <v>381</v>
      </c>
      <c r="E21" s="47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68"/>
      <c r="AH21" s="68"/>
      <c r="AI21" s="68"/>
      <c r="AJ21" s="68"/>
      <c r="AK21" s="241">
        <f t="shared" si="0"/>
        <v>0</v>
      </c>
      <c r="AL21" s="852">
        <f>SUM(AK21:AK23)</f>
        <v>3</v>
      </c>
      <c r="AM21" s="863"/>
      <c r="AN21" s="866"/>
      <c r="AO21" s="850"/>
    </row>
    <row r="22" spans="2:41" ht="22.5" customHeight="1" x14ac:dyDescent="0.2">
      <c r="B22" s="913"/>
      <c r="C22" s="877"/>
      <c r="D22" s="257" t="s">
        <v>382</v>
      </c>
      <c r="E22" s="29"/>
      <c r="F22" s="28"/>
      <c r="G22" s="28"/>
      <c r="H22" s="28"/>
      <c r="I22" s="28"/>
      <c r="J22" s="28"/>
      <c r="K22" s="28" t="s">
        <v>98</v>
      </c>
      <c r="L22" s="28" t="s">
        <v>84</v>
      </c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67"/>
      <c r="AH22" s="67"/>
      <c r="AI22" s="67" t="s">
        <v>95</v>
      </c>
      <c r="AJ22" s="67"/>
      <c r="AK22" s="251">
        <f t="shared" si="0"/>
        <v>3</v>
      </c>
      <c r="AL22" s="861"/>
      <c r="AM22" s="863"/>
      <c r="AN22" s="866"/>
      <c r="AO22" s="850"/>
    </row>
    <row r="23" spans="2:41" ht="21.75" customHeight="1" thickBot="1" x14ac:dyDescent="0.25">
      <c r="B23" s="913"/>
      <c r="C23" s="915"/>
      <c r="D23" s="258" t="s">
        <v>383</v>
      </c>
      <c r="E23" s="29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67"/>
      <c r="AH23" s="67"/>
      <c r="AI23" s="67"/>
      <c r="AJ23" s="67"/>
      <c r="AK23" s="252">
        <f t="shared" si="0"/>
        <v>0</v>
      </c>
      <c r="AL23" s="853"/>
      <c r="AM23" s="863"/>
      <c r="AN23" s="866"/>
      <c r="AO23" s="850"/>
    </row>
    <row r="24" spans="2:41" ht="22.5" customHeight="1" x14ac:dyDescent="0.2">
      <c r="B24" s="913"/>
      <c r="C24" s="914" t="s">
        <v>339</v>
      </c>
      <c r="D24" s="250" t="s">
        <v>384</v>
      </c>
      <c r="E24" s="54"/>
      <c r="F24" s="50" t="s">
        <v>182</v>
      </c>
      <c r="G24" s="50"/>
      <c r="H24" s="50"/>
      <c r="I24" s="50"/>
      <c r="J24" s="50" t="s">
        <v>98</v>
      </c>
      <c r="K24" s="50"/>
      <c r="L24" s="50"/>
      <c r="M24" s="50"/>
      <c r="N24" s="50"/>
      <c r="O24" s="50"/>
      <c r="P24" s="50" t="s">
        <v>85</v>
      </c>
      <c r="Q24" s="50" t="s">
        <v>186</v>
      </c>
      <c r="R24" s="50" t="s">
        <v>96</v>
      </c>
      <c r="S24" s="50"/>
      <c r="T24" s="50"/>
      <c r="U24" s="50"/>
      <c r="V24" s="50"/>
      <c r="W24" s="50" t="s">
        <v>187</v>
      </c>
      <c r="X24" s="50" t="s">
        <v>186</v>
      </c>
      <c r="Y24" s="50" t="s">
        <v>188</v>
      </c>
      <c r="Z24" s="50"/>
      <c r="AA24" s="50"/>
      <c r="AB24" s="50"/>
      <c r="AC24" s="50"/>
      <c r="AD24" s="50" t="s">
        <v>186</v>
      </c>
      <c r="AE24" s="50" t="s">
        <v>94</v>
      </c>
      <c r="AF24" s="50"/>
      <c r="AG24" s="62"/>
      <c r="AH24" s="62"/>
      <c r="AI24" s="62"/>
      <c r="AJ24" s="75"/>
      <c r="AK24" s="241">
        <f t="shared" si="0"/>
        <v>10</v>
      </c>
      <c r="AL24" s="852">
        <f>SUM(AK24:AK26)</f>
        <v>14</v>
      </c>
      <c r="AM24" s="863"/>
      <c r="AN24" s="866"/>
      <c r="AO24" s="850"/>
    </row>
    <row r="25" spans="2:41" ht="20.25" customHeight="1" x14ac:dyDescent="0.2">
      <c r="B25" s="913"/>
      <c r="C25" s="877"/>
      <c r="D25" s="250" t="s">
        <v>385</v>
      </c>
      <c r="E25" s="61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67"/>
      <c r="AH25" s="67"/>
      <c r="AI25" s="67"/>
      <c r="AJ25" s="77"/>
      <c r="AK25" s="251">
        <f t="shared" si="0"/>
        <v>0</v>
      </c>
      <c r="AL25" s="861"/>
      <c r="AM25" s="863"/>
      <c r="AN25" s="866"/>
      <c r="AO25" s="850"/>
    </row>
    <row r="26" spans="2:41" ht="20.25" customHeight="1" thickBot="1" x14ac:dyDescent="0.25">
      <c r="B26" s="913"/>
      <c r="C26" s="877"/>
      <c r="D26" s="259" t="s">
        <v>436</v>
      </c>
      <c r="E26" s="61"/>
      <c r="F26" s="28"/>
      <c r="G26" s="28" t="s">
        <v>186</v>
      </c>
      <c r="H26" s="28" t="s">
        <v>98</v>
      </c>
      <c r="I26" s="28" t="s">
        <v>185</v>
      </c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67"/>
      <c r="AH26" s="67"/>
      <c r="AI26" s="67"/>
      <c r="AJ26" s="77" t="s">
        <v>98</v>
      </c>
      <c r="AK26" s="251">
        <f t="shared" si="0"/>
        <v>4</v>
      </c>
      <c r="AL26" s="861"/>
      <c r="AM26" s="863"/>
      <c r="AN26" s="866"/>
      <c r="AO26" s="850"/>
    </row>
    <row r="27" spans="2:41" ht="21.75" customHeight="1" x14ac:dyDescent="0.2">
      <c r="B27" s="878" t="s">
        <v>420</v>
      </c>
      <c r="C27" s="903" t="s">
        <v>349</v>
      </c>
      <c r="D27" s="240" t="s">
        <v>386</v>
      </c>
      <c r="E27" s="71" t="s">
        <v>106</v>
      </c>
      <c r="F27" s="55" t="s">
        <v>182</v>
      </c>
      <c r="G27" s="55"/>
      <c r="H27" s="55"/>
      <c r="I27" s="55"/>
      <c r="J27" s="55" t="s">
        <v>98</v>
      </c>
      <c r="K27" s="55" t="s">
        <v>98</v>
      </c>
      <c r="L27" s="55" t="s">
        <v>84</v>
      </c>
      <c r="M27" s="55" t="s">
        <v>95</v>
      </c>
      <c r="N27" s="55" t="s">
        <v>80</v>
      </c>
      <c r="O27" s="55" t="s">
        <v>186</v>
      </c>
      <c r="P27" s="55" t="s">
        <v>85</v>
      </c>
      <c r="Q27" s="55" t="s">
        <v>186</v>
      </c>
      <c r="R27" s="55" t="s">
        <v>96</v>
      </c>
      <c r="S27" s="55" t="s">
        <v>93</v>
      </c>
      <c r="T27" s="55"/>
      <c r="U27" s="55"/>
      <c r="V27" s="55"/>
      <c r="W27" s="55" t="s">
        <v>187</v>
      </c>
      <c r="X27" s="55" t="s">
        <v>186</v>
      </c>
      <c r="Y27" s="50" t="s">
        <v>188</v>
      </c>
      <c r="Z27" s="50" t="s">
        <v>186</v>
      </c>
      <c r="AA27" s="50" t="s">
        <v>85</v>
      </c>
      <c r="AB27" s="50" t="s">
        <v>186</v>
      </c>
      <c r="AC27" s="50" t="s">
        <v>98</v>
      </c>
      <c r="AD27" s="50" t="s">
        <v>186</v>
      </c>
      <c r="AE27" s="50"/>
      <c r="AF27" s="50"/>
      <c r="AG27" s="62"/>
      <c r="AH27" s="62" t="s">
        <v>184</v>
      </c>
      <c r="AI27" s="62"/>
      <c r="AJ27" s="75" t="s">
        <v>98</v>
      </c>
      <c r="AK27" s="241">
        <f t="shared" si="0"/>
        <v>22</v>
      </c>
      <c r="AL27" s="852">
        <f>SUM(AK27:AK29)</f>
        <v>30</v>
      </c>
      <c r="AM27" s="862">
        <f>SUM(AL27:AL31)</f>
        <v>31</v>
      </c>
      <c r="AN27" s="866"/>
      <c r="AO27" s="850"/>
    </row>
    <row r="28" spans="2:41" ht="25.5" customHeight="1" x14ac:dyDescent="0.2">
      <c r="B28" s="876"/>
      <c r="C28" s="877"/>
      <c r="D28" s="260" t="s">
        <v>387</v>
      </c>
      <c r="E28" s="37"/>
      <c r="F28" s="30"/>
      <c r="G28" s="30" t="s">
        <v>186</v>
      </c>
      <c r="H28" s="30" t="s">
        <v>98</v>
      </c>
      <c r="I28" s="30" t="s">
        <v>185</v>
      </c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 t="s">
        <v>94</v>
      </c>
      <c r="AF28" s="30" t="s">
        <v>102</v>
      </c>
      <c r="AG28" s="69" t="s">
        <v>182</v>
      </c>
      <c r="AH28" s="69"/>
      <c r="AI28" s="69"/>
      <c r="AJ28" s="76"/>
      <c r="AK28" s="251">
        <f t="shared" si="0"/>
        <v>6</v>
      </c>
      <c r="AL28" s="861"/>
      <c r="AM28" s="863"/>
      <c r="AN28" s="866"/>
      <c r="AO28" s="850"/>
    </row>
    <row r="29" spans="2:41" ht="30" customHeight="1" thickBot="1" x14ac:dyDescent="0.25">
      <c r="B29" s="876"/>
      <c r="C29" s="895"/>
      <c r="D29" s="243" t="s">
        <v>388</v>
      </c>
      <c r="E29" s="72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 t="s">
        <v>139</v>
      </c>
      <c r="U29" s="57"/>
      <c r="V29" s="57" t="s">
        <v>183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65"/>
      <c r="AH29" s="65"/>
      <c r="AI29" s="65"/>
      <c r="AJ29" s="74"/>
      <c r="AK29" s="252">
        <f t="shared" si="0"/>
        <v>2</v>
      </c>
      <c r="AL29" s="853"/>
      <c r="AM29" s="863"/>
      <c r="AN29" s="866"/>
      <c r="AO29" s="850"/>
    </row>
    <row r="30" spans="2:41" ht="39" customHeight="1" x14ac:dyDescent="0.2">
      <c r="B30" s="876"/>
      <c r="C30" s="903" t="s">
        <v>350</v>
      </c>
      <c r="D30" s="260" t="s">
        <v>389</v>
      </c>
      <c r="E30" s="71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 t="s">
        <v>94</v>
      </c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64"/>
      <c r="AH30" s="64"/>
      <c r="AI30" s="64"/>
      <c r="AJ30" s="73"/>
      <c r="AK30" s="241">
        <f t="shared" si="0"/>
        <v>1</v>
      </c>
      <c r="AL30" s="852">
        <f>SUM(AK30:AK31)</f>
        <v>1</v>
      </c>
      <c r="AM30" s="863"/>
      <c r="AN30" s="866"/>
      <c r="AO30" s="850"/>
    </row>
    <row r="31" spans="2:41" ht="39.75" customHeight="1" thickBot="1" x14ac:dyDescent="0.25">
      <c r="B31" s="879"/>
      <c r="C31" s="895"/>
      <c r="D31" s="243" t="s">
        <v>390</v>
      </c>
      <c r="E31" s="72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65"/>
      <c r="AH31" s="65"/>
      <c r="AI31" s="65"/>
      <c r="AJ31" s="74"/>
      <c r="AK31" s="267">
        <f t="shared" si="0"/>
        <v>0</v>
      </c>
      <c r="AL31" s="853"/>
      <c r="AM31" s="864"/>
      <c r="AN31" s="866"/>
      <c r="AO31" s="850"/>
    </row>
    <row r="32" spans="2:41" ht="19.5" customHeight="1" x14ac:dyDescent="0.2">
      <c r="B32" s="878" t="s">
        <v>341</v>
      </c>
      <c r="C32" s="904" t="s">
        <v>351</v>
      </c>
      <c r="D32" s="905"/>
      <c r="E32" s="71" t="s">
        <v>106</v>
      </c>
      <c r="F32" s="55" t="s">
        <v>182</v>
      </c>
      <c r="G32" s="55" t="s">
        <v>186</v>
      </c>
      <c r="H32" s="55" t="s">
        <v>98</v>
      </c>
      <c r="I32" s="55" t="s">
        <v>185</v>
      </c>
      <c r="J32" s="55" t="s">
        <v>98</v>
      </c>
      <c r="K32" s="55" t="s">
        <v>98</v>
      </c>
      <c r="L32" s="55" t="s">
        <v>84</v>
      </c>
      <c r="M32" s="55" t="s">
        <v>95</v>
      </c>
      <c r="N32" s="55" t="s">
        <v>80</v>
      </c>
      <c r="O32" s="55" t="s">
        <v>186</v>
      </c>
      <c r="P32" s="55" t="s">
        <v>85</v>
      </c>
      <c r="Q32" s="55" t="s">
        <v>186</v>
      </c>
      <c r="R32" s="55" t="s">
        <v>96</v>
      </c>
      <c r="S32" s="55" t="s">
        <v>93</v>
      </c>
      <c r="T32" s="55" t="s">
        <v>139</v>
      </c>
      <c r="U32" s="55" t="s">
        <v>94</v>
      </c>
      <c r="V32" s="55" t="s">
        <v>183</v>
      </c>
      <c r="W32" s="55" t="s">
        <v>187</v>
      </c>
      <c r="X32" s="55" t="s">
        <v>186</v>
      </c>
      <c r="Y32" s="55" t="s">
        <v>188</v>
      </c>
      <c r="Z32" s="55" t="s">
        <v>186</v>
      </c>
      <c r="AA32" s="55" t="s">
        <v>85</v>
      </c>
      <c r="AB32" s="55" t="s">
        <v>186</v>
      </c>
      <c r="AC32" s="55" t="s">
        <v>98</v>
      </c>
      <c r="AD32" s="55" t="s">
        <v>186</v>
      </c>
      <c r="AE32" s="55" t="s">
        <v>94</v>
      </c>
      <c r="AF32" s="55" t="s">
        <v>102</v>
      </c>
      <c r="AG32" s="64" t="s">
        <v>182</v>
      </c>
      <c r="AH32" s="64" t="s">
        <v>184</v>
      </c>
      <c r="AI32" s="64" t="s">
        <v>95</v>
      </c>
      <c r="AJ32" s="73" t="s">
        <v>98</v>
      </c>
      <c r="AK32" s="290">
        <f t="shared" si="0"/>
        <v>32</v>
      </c>
      <c r="AL32" s="852">
        <f>SUM(AK32:AK33)</f>
        <v>32</v>
      </c>
      <c r="AM32" s="852">
        <f>SUM(AL32:AL33)</f>
        <v>32</v>
      </c>
      <c r="AN32" s="866"/>
      <c r="AO32" s="850"/>
    </row>
    <row r="33" spans="2:41" ht="27" customHeight="1" thickBot="1" x14ac:dyDescent="0.25">
      <c r="B33" s="879"/>
      <c r="C33" s="906" t="s">
        <v>352</v>
      </c>
      <c r="D33" s="907"/>
      <c r="E33" s="182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4"/>
      <c r="AH33" s="184"/>
      <c r="AI33" s="184"/>
      <c r="AJ33" s="184"/>
      <c r="AK33" s="252">
        <f t="shared" si="0"/>
        <v>0</v>
      </c>
      <c r="AL33" s="853"/>
      <c r="AM33" s="853"/>
      <c r="AN33" s="866"/>
      <c r="AO33" s="850"/>
    </row>
    <row r="34" spans="2:41" ht="30" customHeight="1" x14ac:dyDescent="0.2">
      <c r="B34" s="763" t="s">
        <v>494</v>
      </c>
      <c r="C34" s="908" t="s">
        <v>454</v>
      </c>
      <c r="D34" s="909"/>
      <c r="E34" s="223"/>
      <c r="F34" s="224"/>
      <c r="G34" s="224"/>
      <c r="H34" s="224"/>
      <c r="I34" s="224"/>
      <c r="J34" s="224"/>
      <c r="K34" s="224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24"/>
      <c r="W34" s="224"/>
      <c r="X34" s="224"/>
      <c r="Y34" s="224"/>
      <c r="Z34" s="224"/>
      <c r="AA34" s="224"/>
      <c r="AB34" s="224"/>
      <c r="AC34" s="224"/>
      <c r="AD34" s="224"/>
      <c r="AE34" s="224"/>
      <c r="AF34" s="224" t="s">
        <v>93</v>
      </c>
      <c r="AG34" s="225"/>
      <c r="AH34" s="225"/>
      <c r="AI34" s="225"/>
      <c r="AJ34" s="225"/>
      <c r="AK34" s="290">
        <f t="shared" si="0"/>
        <v>1</v>
      </c>
      <c r="AL34" s="264">
        <f>SUM(AK34:AK34)</f>
        <v>1</v>
      </c>
      <c r="AM34" s="862">
        <f>SUM(AL34:AL35)</f>
        <v>1</v>
      </c>
      <c r="AN34" s="866"/>
      <c r="AO34" s="850"/>
    </row>
    <row r="35" spans="2:41" ht="39" customHeight="1" thickBot="1" x14ac:dyDescent="0.25">
      <c r="B35" s="755"/>
      <c r="C35" s="910" t="s">
        <v>437</v>
      </c>
      <c r="D35" s="911"/>
      <c r="E35" s="72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65"/>
      <c r="AH35" s="65"/>
      <c r="AI35" s="65"/>
      <c r="AJ35" s="65"/>
      <c r="AK35" s="252">
        <f t="shared" si="0"/>
        <v>0</v>
      </c>
      <c r="AL35" s="291">
        <f>SUM(AK35:AK35)</f>
        <v>0</v>
      </c>
      <c r="AM35" s="863"/>
      <c r="AN35" s="866"/>
      <c r="AO35" s="850"/>
    </row>
    <row r="36" spans="2:41" ht="27" customHeight="1" x14ac:dyDescent="0.2">
      <c r="B36" s="878" t="s">
        <v>342</v>
      </c>
      <c r="C36" s="891" t="s">
        <v>355</v>
      </c>
      <c r="D36" s="892"/>
      <c r="E36" s="34" t="s">
        <v>106</v>
      </c>
      <c r="F36" s="35" t="s">
        <v>182</v>
      </c>
      <c r="G36" s="35" t="s">
        <v>186</v>
      </c>
      <c r="H36" s="35" t="s">
        <v>98</v>
      </c>
      <c r="I36" s="35" t="s">
        <v>185</v>
      </c>
      <c r="J36" s="35" t="s">
        <v>98</v>
      </c>
      <c r="K36" s="35" t="s">
        <v>98</v>
      </c>
      <c r="L36" s="35" t="s">
        <v>84</v>
      </c>
      <c r="M36" s="35" t="s">
        <v>95</v>
      </c>
      <c r="N36" s="35" t="s">
        <v>80</v>
      </c>
      <c r="O36" s="35" t="s">
        <v>186</v>
      </c>
      <c r="P36" s="35" t="s">
        <v>85</v>
      </c>
      <c r="Q36" s="35" t="s">
        <v>186</v>
      </c>
      <c r="R36" s="35" t="s">
        <v>96</v>
      </c>
      <c r="S36" s="35" t="s">
        <v>93</v>
      </c>
      <c r="T36" s="35" t="s">
        <v>139</v>
      </c>
      <c r="U36" s="35" t="s">
        <v>94</v>
      </c>
      <c r="V36" s="35" t="s">
        <v>183</v>
      </c>
      <c r="W36" s="35" t="s">
        <v>187</v>
      </c>
      <c r="X36" s="35" t="s">
        <v>186</v>
      </c>
      <c r="Y36" s="36" t="s">
        <v>188</v>
      </c>
      <c r="Z36" s="36" t="s">
        <v>186</v>
      </c>
      <c r="AA36" s="36" t="s">
        <v>85</v>
      </c>
      <c r="AB36" s="36" t="s">
        <v>186</v>
      </c>
      <c r="AC36" s="36" t="s">
        <v>98</v>
      </c>
      <c r="AD36" s="36" t="s">
        <v>186</v>
      </c>
      <c r="AE36" s="36" t="s">
        <v>94</v>
      </c>
      <c r="AF36" s="36" t="s">
        <v>102</v>
      </c>
      <c r="AG36" s="68" t="s">
        <v>182</v>
      </c>
      <c r="AH36" s="68" t="s">
        <v>184</v>
      </c>
      <c r="AI36" s="68" t="s">
        <v>95</v>
      </c>
      <c r="AJ36" s="68" t="s">
        <v>98</v>
      </c>
      <c r="AK36" s="296">
        <f t="shared" si="0"/>
        <v>32</v>
      </c>
      <c r="AL36" s="861">
        <f>SUM(AK36:AK37)</f>
        <v>32</v>
      </c>
      <c r="AM36" s="862">
        <f>SUM(AL36)</f>
        <v>32</v>
      </c>
      <c r="AN36" s="866"/>
      <c r="AO36" s="850"/>
    </row>
    <row r="37" spans="2:41" ht="30.75" customHeight="1" thickBot="1" x14ac:dyDescent="0.25">
      <c r="B37" s="879"/>
      <c r="C37" s="893" t="s">
        <v>356</v>
      </c>
      <c r="D37" s="894"/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70"/>
      <c r="AH37" s="70"/>
      <c r="AI37" s="70"/>
      <c r="AJ37" s="70"/>
      <c r="AK37" s="267">
        <f t="shared" si="0"/>
        <v>0</v>
      </c>
      <c r="AL37" s="853"/>
      <c r="AM37" s="864"/>
      <c r="AN37" s="867"/>
      <c r="AO37" s="850"/>
    </row>
    <row r="38" spans="2:41" ht="20.25" customHeight="1" thickBot="1" x14ac:dyDescent="0.25">
      <c r="B38" s="854" t="s">
        <v>134</v>
      </c>
      <c r="C38" s="855"/>
      <c r="D38" s="855"/>
      <c r="E38" s="637">
        <f t="shared" ref="E38:AJ38" si="1">COUNTA(E5:E37)</f>
        <v>5</v>
      </c>
      <c r="F38" s="638">
        <f t="shared" si="1"/>
        <v>5</v>
      </c>
      <c r="G38" s="638">
        <f t="shared" si="1"/>
        <v>5</v>
      </c>
      <c r="H38" s="638">
        <f t="shared" si="1"/>
        <v>5</v>
      </c>
      <c r="I38" s="638">
        <f t="shared" si="1"/>
        <v>5</v>
      </c>
      <c r="J38" s="638">
        <f t="shared" si="1"/>
        <v>5</v>
      </c>
      <c r="K38" s="638">
        <f t="shared" si="1"/>
        <v>5</v>
      </c>
      <c r="L38" s="638">
        <f t="shared" si="1"/>
        <v>5</v>
      </c>
      <c r="M38" s="638">
        <f t="shared" si="1"/>
        <v>5</v>
      </c>
      <c r="N38" s="638">
        <f t="shared" si="1"/>
        <v>5</v>
      </c>
      <c r="O38" s="638">
        <f t="shared" si="1"/>
        <v>5</v>
      </c>
      <c r="P38" s="638">
        <f t="shared" si="1"/>
        <v>5</v>
      </c>
      <c r="Q38" s="638">
        <f t="shared" si="1"/>
        <v>5</v>
      </c>
      <c r="R38" s="638">
        <f t="shared" si="1"/>
        <v>5</v>
      </c>
      <c r="S38" s="638">
        <f t="shared" si="1"/>
        <v>5</v>
      </c>
      <c r="T38" s="638">
        <f t="shared" si="1"/>
        <v>5</v>
      </c>
      <c r="U38" s="638">
        <f t="shared" si="1"/>
        <v>5</v>
      </c>
      <c r="V38" s="638">
        <f t="shared" si="1"/>
        <v>5</v>
      </c>
      <c r="W38" s="638">
        <f t="shared" si="1"/>
        <v>5</v>
      </c>
      <c r="X38" s="638">
        <f t="shared" si="1"/>
        <v>5</v>
      </c>
      <c r="Y38" s="638">
        <f t="shared" si="1"/>
        <v>5</v>
      </c>
      <c r="Z38" s="638">
        <f t="shared" si="1"/>
        <v>5</v>
      </c>
      <c r="AA38" s="638">
        <f t="shared" si="1"/>
        <v>5</v>
      </c>
      <c r="AB38" s="638">
        <f t="shared" si="1"/>
        <v>5</v>
      </c>
      <c r="AC38" s="638">
        <f t="shared" si="1"/>
        <v>5</v>
      </c>
      <c r="AD38" s="638">
        <f t="shared" si="1"/>
        <v>5</v>
      </c>
      <c r="AE38" s="638">
        <f t="shared" si="1"/>
        <v>5</v>
      </c>
      <c r="AF38" s="638">
        <f t="shared" si="1"/>
        <v>6</v>
      </c>
      <c r="AG38" s="638">
        <f t="shared" si="1"/>
        <v>4</v>
      </c>
      <c r="AH38" s="638">
        <f t="shared" si="1"/>
        <v>5</v>
      </c>
      <c r="AI38" s="638">
        <f t="shared" si="1"/>
        <v>4</v>
      </c>
      <c r="AJ38" s="639">
        <f t="shared" si="1"/>
        <v>5</v>
      </c>
      <c r="AK38" s="900">
        <f>SUM(E38:AJ38)</f>
        <v>159</v>
      </c>
      <c r="AL38" s="901"/>
      <c r="AM38" s="901"/>
      <c r="AN38" s="902"/>
      <c r="AO38" s="850"/>
    </row>
    <row r="39" spans="2:41" ht="29.25" customHeight="1" thickBot="1" x14ac:dyDescent="0.25">
      <c r="B39" s="871" t="s">
        <v>502</v>
      </c>
      <c r="C39" s="872"/>
      <c r="D39" s="872"/>
      <c r="E39" s="872"/>
      <c r="F39" s="872"/>
      <c r="G39" s="872"/>
      <c r="H39" s="872"/>
      <c r="I39" s="872"/>
      <c r="J39" s="872"/>
      <c r="K39" s="872"/>
      <c r="L39" s="872"/>
      <c r="M39" s="872"/>
      <c r="N39" s="872"/>
      <c r="O39" s="872"/>
      <c r="P39" s="872"/>
      <c r="Q39" s="872"/>
      <c r="R39" s="872"/>
      <c r="S39" s="872"/>
      <c r="T39" s="872"/>
      <c r="U39" s="872"/>
      <c r="V39" s="872"/>
      <c r="W39" s="872"/>
      <c r="X39" s="872"/>
      <c r="Y39" s="872"/>
      <c r="Z39" s="872"/>
      <c r="AA39" s="872"/>
      <c r="AB39" s="872"/>
      <c r="AC39" s="872"/>
      <c r="AD39" s="872"/>
      <c r="AE39" s="872"/>
      <c r="AF39" s="872"/>
      <c r="AG39" s="872"/>
      <c r="AH39" s="872"/>
      <c r="AI39" s="872"/>
      <c r="AJ39" s="872"/>
      <c r="AK39" s="122" t="s">
        <v>189</v>
      </c>
      <c r="AL39" s="122" t="s">
        <v>191</v>
      </c>
      <c r="AM39" s="261" t="s">
        <v>121</v>
      </c>
      <c r="AN39" s="122" t="s">
        <v>122</v>
      </c>
      <c r="AO39" s="850"/>
    </row>
    <row r="40" spans="2:41" ht="36.75" customHeight="1" thickBot="1" x14ac:dyDescent="0.25">
      <c r="B40" s="876" t="s">
        <v>343</v>
      </c>
      <c r="C40" s="263" t="s">
        <v>357</v>
      </c>
      <c r="D40" s="263" t="s">
        <v>422</v>
      </c>
      <c r="E40" s="79"/>
      <c r="F40" s="60" t="s">
        <v>182</v>
      </c>
      <c r="G40" s="60" t="s">
        <v>186</v>
      </c>
      <c r="H40" s="60" t="s">
        <v>98</v>
      </c>
      <c r="I40" s="60"/>
      <c r="J40" s="60" t="s">
        <v>98</v>
      </c>
      <c r="K40" s="60"/>
      <c r="L40" s="60"/>
      <c r="M40" s="60"/>
      <c r="N40" s="60"/>
      <c r="O40" s="60"/>
      <c r="P40" s="60" t="s">
        <v>85</v>
      </c>
      <c r="Q40" s="60" t="s">
        <v>186</v>
      </c>
      <c r="R40" s="60" t="s">
        <v>96</v>
      </c>
      <c r="S40" s="60" t="s">
        <v>93</v>
      </c>
      <c r="T40" s="60"/>
      <c r="U40" s="60" t="s">
        <v>94</v>
      </c>
      <c r="V40" s="60" t="s">
        <v>183</v>
      </c>
      <c r="W40" s="60"/>
      <c r="X40" s="60" t="s">
        <v>186</v>
      </c>
      <c r="Y40" s="59" t="s">
        <v>188</v>
      </c>
      <c r="Z40" s="59" t="s">
        <v>186</v>
      </c>
      <c r="AA40" s="59" t="s">
        <v>85</v>
      </c>
      <c r="AB40" s="59" t="s">
        <v>186</v>
      </c>
      <c r="AC40" s="59" t="s">
        <v>98</v>
      </c>
      <c r="AD40" s="59" t="s">
        <v>186</v>
      </c>
      <c r="AE40" s="59" t="s">
        <v>94</v>
      </c>
      <c r="AF40" s="59" t="s">
        <v>102</v>
      </c>
      <c r="AG40" s="80"/>
      <c r="AH40" s="59" t="s">
        <v>184</v>
      </c>
      <c r="AI40" s="80"/>
      <c r="AJ40" s="59" t="s">
        <v>98</v>
      </c>
      <c r="AK40" s="254">
        <f t="shared" ref="AK40:AK48" si="2">COUNTA(E40:AJ40)</f>
        <v>21</v>
      </c>
      <c r="AL40" s="264">
        <f>SUM(AK40)</f>
        <v>21</v>
      </c>
      <c r="AM40" s="873">
        <f>SUM(AL40:AL43)</f>
        <v>33</v>
      </c>
      <c r="AN40" s="873">
        <f>SUM(AM40:AM48)</f>
        <v>51</v>
      </c>
      <c r="AO40" s="850"/>
    </row>
    <row r="41" spans="2:41" ht="21" customHeight="1" x14ac:dyDescent="0.2">
      <c r="B41" s="876"/>
      <c r="C41" s="877" t="s">
        <v>358</v>
      </c>
      <c r="D41" s="265" t="s">
        <v>392</v>
      </c>
      <c r="E41" s="71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 t="s">
        <v>139</v>
      </c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 t="s">
        <v>94</v>
      </c>
      <c r="AF41" s="55"/>
      <c r="AG41" s="64"/>
      <c r="AH41" s="64"/>
      <c r="AI41" s="64"/>
      <c r="AJ41" s="64"/>
      <c r="AK41" s="266">
        <f t="shared" si="2"/>
        <v>2</v>
      </c>
      <c r="AL41" s="852">
        <f>SUM(AK41:AK43)</f>
        <v>12</v>
      </c>
      <c r="AM41" s="874"/>
      <c r="AN41" s="874"/>
      <c r="AO41" s="850"/>
    </row>
    <row r="42" spans="2:41" ht="27" customHeight="1" x14ac:dyDescent="0.2">
      <c r="B42" s="876"/>
      <c r="C42" s="877"/>
      <c r="D42" s="268" t="s">
        <v>393</v>
      </c>
      <c r="E42" s="37"/>
      <c r="F42" s="30"/>
      <c r="G42" s="30"/>
      <c r="H42" s="30"/>
      <c r="I42" s="30" t="s">
        <v>241</v>
      </c>
      <c r="J42" s="30"/>
      <c r="K42" s="30" t="s">
        <v>98</v>
      </c>
      <c r="L42" s="30" t="s">
        <v>84</v>
      </c>
      <c r="M42" s="30" t="s">
        <v>95</v>
      </c>
      <c r="N42" s="30" t="s">
        <v>80</v>
      </c>
      <c r="O42" s="30" t="s">
        <v>186</v>
      </c>
      <c r="P42" s="30"/>
      <c r="Q42" s="30"/>
      <c r="R42" s="30"/>
      <c r="S42" s="30"/>
      <c r="T42" s="30"/>
      <c r="U42" s="30"/>
      <c r="V42" s="30"/>
      <c r="W42" s="30" t="s">
        <v>187</v>
      </c>
      <c r="X42" s="30"/>
      <c r="Y42" s="30"/>
      <c r="Z42" s="30"/>
      <c r="AA42" s="30"/>
      <c r="AB42" s="30"/>
      <c r="AC42" s="30"/>
      <c r="AD42" s="30"/>
      <c r="AE42" s="30"/>
      <c r="AF42" s="30"/>
      <c r="AG42" s="69" t="s">
        <v>182</v>
      </c>
      <c r="AH42" s="69"/>
      <c r="AI42" s="69" t="s">
        <v>95</v>
      </c>
      <c r="AJ42" s="69"/>
      <c r="AK42" s="269">
        <f t="shared" si="2"/>
        <v>9</v>
      </c>
      <c r="AL42" s="861"/>
      <c r="AM42" s="874"/>
      <c r="AN42" s="874"/>
      <c r="AO42" s="850"/>
    </row>
    <row r="43" spans="2:41" ht="21.75" customHeight="1" thickBot="1" x14ac:dyDescent="0.25">
      <c r="B43" s="876"/>
      <c r="C43" s="877"/>
      <c r="D43" s="268" t="s">
        <v>465</v>
      </c>
      <c r="E43" s="37" t="s">
        <v>106</v>
      </c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69"/>
      <c r="AH43" s="69"/>
      <c r="AI43" s="69"/>
      <c r="AJ43" s="69"/>
      <c r="AK43" s="269">
        <f t="shared" si="2"/>
        <v>1</v>
      </c>
      <c r="AL43" s="861"/>
      <c r="AM43" s="874"/>
      <c r="AN43" s="874"/>
      <c r="AO43" s="850"/>
    </row>
    <row r="44" spans="2:41" ht="42" customHeight="1" x14ac:dyDescent="0.2">
      <c r="B44" s="878" t="s">
        <v>346</v>
      </c>
      <c r="C44" s="880" t="s">
        <v>359</v>
      </c>
      <c r="D44" s="240" t="s">
        <v>495</v>
      </c>
      <c r="E44" s="71"/>
      <c r="F44" s="55"/>
      <c r="G44" s="55" t="s">
        <v>186</v>
      </c>
      <c r="H44" s="55"/>
      <c r="I44" s="55"/>
      <c r="J44" s="55" t="s">
        <v>98</v>
      </c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 t="s">
        <v>188</v>
      </c>
      <c r="Z44" s="55"/>
      <c r="AA44" s="55"/>
      <c r="AB44" s="55"/>
      <c r="AC44" s="55" t="s">
        <v>98</v>
      </c>
      <c r="AD44" s="55" t="s">
        <v>186</v>
      </c>
      <c r="AE44" s="55"/>
      <c r="AF44" s="55"/>
      <c r="AG44" s="64"/>
      <c r="AH44" s="64"/>
      <c r="AI44" s="64"/>
      <c r="AJ44" s="64"/>
      <c r="AK44" s="266">
        <f t="shared" si="2"/>
        <v>5</v>
      </c>
      <c r="AL44" s="852">
        <f>SUM(AK44:AK46)</f>
        <v>18</v>
      </c>
      <c r="AM44" s="865">
        <f>SUM(AL44)</f>
        <v>18</v>
      </c>
      <c r="AN44" s="874"/>
      <c r="AO44" s="850"/>
    </row>
    <row r="45" spans="2:41" ht="36.75" customHeight="1" x14ac:dyDescent="0.2">
      <c r="B45" s="876"/>
      <c r="C45" s="881"/>
      <c r="D45" s="270" t="s">
        <v>396</v>
      </c>
      <c r="E45" s="3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69"/>
      <c r="AH45" s="69"/>
      <c r="AI45" s="69"/>
      <c r="AJ45" s="69"/>
      <c r="AK45" s="269">
        <f t="shared" si="2"/>
        <v>0</v>
      </c>
      <c r="AL45" s="861"/>
      <c r="AM45" s="866"/>
      <c r="AN45" s="874"/>
      <c r="AO45" s="850"/>
    </row>
    <row r="46" spans="2:41" ht="28.5" customHeight="1" thickBot="1" x14ac:dyDescent="0.25">
      <c r="B46" s="879"/>
      <c r="C46" s="882"/>
      <c r="D46" s="243" t="s">
        <v>423</v>
      </c>
      <c r="E46" s="72" t="s">
        <v>106</v>
      </c>
      <c r="F46" s="57"/>
      <c r="G46" s="57"/>
      <c r="H46" s="57"/>
      <c r="I46" s="57" t="s">
        <v>242</v>
      </c>
      <c r="J46" s="57"/>
      <c r="K46" s="57"/>
      <c r="L46" s="57"/>
      <c r="M46" s="57"/>
      <c r="N46" s="57"/>
      <c r="O46" s="57"/>
      <c r="P46" s="57"/>
      <c r="Q46" s="57"/>
      <c r="R46" s="57" t="s">
        <v>231</v>
      </c>
      <c r="S46" s="57" t="s">
        <v>240</v>
      </c>
      <c r="T46" s="57" t="s">
        <v>139</v>
      </c>
      <c r="U46" s="57" t="s">
        <v>243</v>
      </c>
      <c r="V46" s="57" t="s">
        <v>244</v>
      </c>
      <c r="W46" s="57"/>
      <c r="X46" s="57"/>
      <c r="Y46" s="57"/>
      <c r="Z46" s="57" t="s">
        <v>186</v>
      </c>
      <c r="AA46" s="57" t="s">
        <v>85</v>
      </c>
      <c r="AB46" s="57" t="s">
        <v>186</v>
      </c>
      <c r="AC46" s="57"/>
      <c r="AD46" s="57"/>
      <c r="AE46" s="57" t="s">
        <v>94</v>
      </c>
      <c r="AF46" s="57" t="s">
        <v>238</v>
      </c>
      <c r="AG46" s="65"/>
      <c r="AH46" s="65" t="s">
        <v>245</v>
      </c>
      <c r="AI46" s="65"/>
      <c r="AJ46" s="65"/>
      <c r="AK46" s="271">
        <f t="shared" si="2"/>
        <v>13</v>
      </c>
      <c r="AL46" s="853"/>
      <c r="AM46" s="867"/>
      <c r="AN46" s="874"/>
      <c r="AO46" s="850"/>
    </row>
    <row r="47" spans="2:41" ht="39.75" customHeight="1" x14ac:dyDescent="0.2">
      <c r="B47" s="876" t="s">
        <v>345</v>
      </c>
      <c r="C47" s="762" t="s">
        <v>360</v>
      </c>
      <c r="D47" s="7" t="s">
        <v>459</v>
      </c>
      <c r="E47" s="119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81"/>
      <c r="AH47" s="81"/>
      <c r="AI47" s="81"/>
      <c r="AJ47" s="81"/>
      <c r="AK47" s="266">
        <f t="shared" si="2"/>
        <v>0</v>
      </c>
      <c r="AL47" s="861">
        <f>SUM(AK47:AK48)</f>
        <v>0</v>
      </c>
      <c r="AM47" s="865">
        <f>SUM(AL47)</f>
        <v>0</v>
      </c>
      <c r="AN47" s="874"/>
      <c r="AO47" s="850"/>
    </row>
    <row r="48" spans="2:41" ht="48.75" customHeight="1" thickBot="1" x14ac:dyDescent="0.25">
      <c r="B48" s="879"/>
      <c r="C48" s="766"/>
      <c r="D48" s="102" t="s">
        <v>425</v>
      </c>
      <c r="E48" s="118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65"/>
      <c r="AH48" s="65"/>
      <c r="AI48" s="65"/>
      <c r="AJ48" s="65"/>
      <c r="AK48" s="271">
        <f t="shared" si="2"/>
        <v>0</v>
      </c>
      <c r="AL48" s="853"/>
      <c r="AM48" s="867"/>
      <c r="AN48" s="875"/>
      <c r="AO48" s="850"/>
    </row>
    <row r="49" spans="1:41" ht="20.25" customHeight="1" thickBot="1" x14ac:dyDescent="0.25">
      <c r="B49" s="854" t="s">
        <v>134</v>
      </c>
      <c r="C49" s="855"/>
      <c r="D49" s="855"/>
      <c r="E49" s="637">
        <f t="shared" ref="E49:AJ49" si="3">COUNTA(E40:E48)</f>
        <v>2</v>
      </c>
      <c r="F49" s="638">
        <f t="shared" si="3"/>
        <v>1</v>
      </c>
      <c r="G49" s="638">
        <f t="shared" si="3"/>
        <v>2</v>
      </c>
      <c r="H49" s="638">
        <f t="shared" si="3"/>
        <v>1</v>
      </c>
      <c r="I49" s="638">
        <f t="shared" si="3"/>
        <v>2</v>
      </c>
      <c r="J49" s="638">
        <f t="shared" si="3"/>
        <v>2</v>
      </c>
      <c r="K49" s="638">
        <f t="shared" si="3"/>
        <v>1</v>
      </c>
      <c r="L49" s="638">
        <f t="shared" si="3"/>
        <v>1</v>
      </c>
      <c r="M49" s="638">
        <f t="shared" si="3"/>
        <v>1</v>
      </c>
      <c r="N49" s="638">
        <f t="shared" si="3"/>
        <v>1</v>
      </c>
      <c r="O49" s="638">
        <f t="shared" si="3"/>
        <v>1</v>
      </c>
      <c r="P49" s="638">
        <f t="shared" si="3"/>
        <v>1</v>
      </c>
      <c r="Q49" s="638">
        <f t="shared" si="3"/>
        <v>1</v>
      </c>
      <c r="R49" s="638">
        <f t="shared" si="3"/>
        <v>2</v>
      </c>
      <c r="S49" s="638">
        <f t="shared" si="3"/>
        <v>2</v>
      </c>
      <c r="T49" s="638">
        <f t="shared" si="3"/>
        <v>2</v>
      </c>
      <c r="U49" s="638">
        <f t="shared" si="3"/>
        <v>2</v>
      </c>
      <c r="V49" s="638">
        <f t="shared" si="3"/>
        <v>2</v>
      </c>
      <c r="W49" s="638">
        <f t="shared" si="3"/>
        <v>1</v>
      </c>
      <c r="X49" s="638">
        <f t="shared" si="3"/>
        <v>1</v>
      </c>
      <c r="Y49" s="638">
        <f t="shared" si="3"/>
        <v>2</v>
      </c>
      <c r="Z49" s="638">
        <f t="shared" si="3"/>
        <v>2</v>
      </c>
      <c r="AA49" s="638">
        <f t="shared" si="3"/>
        <v>2</v>
      </c>
      <c r="AB49" s="638">
        <f t="shared" si="3"/>
        <v>2</v>
      </c>
      <c r="AC49" s="638">
        <f t="shared" si="3"/>
        <v>2</v>
      </c>
      <c r="AD49" s="638">
        <f t="shared" si="3"/>
        <v>2</v>
      </c>
      <c r="AE49" s="638">
        <f t="shared" si="3"/>
        <v>3</v>
      </c>
      <c r="AF49" s="638">
        <f t="shared" si="3"/>
        <v>2</v>
      </c>
      <c r="AG49" s="638">
        <f t="shared" si="3"/>
        <v>1</v>
      </c>
      <c r="AH49" s="638">
        <f t="shared" si="3"/>
        <v>2</v>
      </c>
      <c r="AI49" s="638">
        <f t="shared" si="3"/>
        <v>1</v>
      </c>
      <c r="AJ49" s="638">
        <f t="shared" si="3"/>
        <v>1</v>
      </c>
      <c r="AK49" s="900">
        <f>SUM(E49:AJ49)</f>
        <v>51</v>
      </c>
      <c r="AL49" s="901"/>
      <c r="AM49" s="901"/>
      <c r="AN49" s="902"/>
      <c r="AO49" s="850"/>
    </row>
    <row r="50" spans="1:41" ht="33.75" customHeight="1" thickBot="1" x14ac:dyDescent="0.25">
      <c r="B50" s="871" t="s">
        <v>503</v>
      </c>
      <c r="C50" s="872"/>
      <c r="D50" s="872"/>
      <c r="E50" s="872"/>
      <c r="F50" s="872"/>
      <c r="G50" s="872"/>
      <c r="H50" s="872"/>
      <c r="I50" s="872"/>
      <c r="J50" s="872"/>
      <c r="K50" s="872"/>
      <c r="L50" s="872"/>
      <c r="M50" s="872"/>
      <c r="N50" s="872"/>
      <c r="O50" s="872"/>
      <c r="P50" s="872"/>
      <c r="Q50" s="872"/>
      <c r="R50" s="872"/>
      <c r="S50" s="872"/>
      <c r="T50" s="872"/>
      <c r="U50" s="872"/>
      <c r="V50" s="872"/>
      <c r="W50" s="872"/>
      <c r="X50" s="872"/>
      <c r="Y50" s="872"/>
      <c r="Z50" s="872"/>
      <c r="AA50" s="872"/>
      <c r="AB50" s="872"/>
      <c r="AC50" s="872"/>
      <c r="AD50" s="872"/>
      <c r="AE50" s="872"/>
      <c r="AF50" s="872"/>
      <c r="AG50" s="872"/>
      <c r="AH50" s="872"/>
      <c r="AI50" s="872"/>
      <c r="AJ50" s="896"/>
      <c r="AK50" s="122" t="s">
        <v>189</v>
      </c>
      <c r="AL50" s="122" t="s">
        <v>191</v>
      </c>
      <c r="AM50" s="273" t="s">
        <v>121</v>
      </c>
      <c r="AN50" s="122" t="s">
        <v>122</v>
      </c>
      <c r="AO50" s="850"/>
    </row>
    <row r="51" spans="1:41" ht="27" customHeight="1" thickBot="1" x14ac:dyDescent="0.25">
      <c r="A51" s="274"/>
      <c r="B51" s="813" t="s">
        <v>501</v>
      </c>
      <c r="C51" s="279" t="s">
        <v>361</v>
      </c>
      <c r="D51" s="276" t="s">
        <v>401</v>
      </c>
      <c r="E51" s="223" t="s">
        <v>106</v>
      </c>
      <c r="F51" s="224"/>
      <c r="G51" s="224"/>
      <c r="H51" s="224"/>
      <c r="I51" s="83"/>
      <c r="J51" s="83" t="s">
        <v>98</v>
      </c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 t="s">
        <v>186</v>
      </c>
      <c r="Y51" s="83"/>
      <c r="Z51" s="83" t="s">
        <v>186</v>
      </c>
      <c r="AA51" s="83" t="s">
        <v>85</v>
      </c>
      <c r="AB51" s="83" t="s">
        <v>186</v>
      </c>
      <c r="AC51" s="83" t="s">
        <v>98</v>
      </c>
      <c r="AD51" s="83" t="s">
        <v>186</v>
      </c>
      <c r="AE51" s="83" t="s">
        <v>94</v>
      </c>
      <c r="AF51" s="83"/>
      <c r="AG51" s="83"/>
      <c r="AH51" s="83">
        <v>14</v>
      </c>
      <c r="AI51" s="83"/>
      <c r="AJ51" s="83"/>
      <c r="AK51" s="262">
        <f>COUNTA(E51:AJ51)</f>
        <v>10</v>
      </c>
      <c r="AL51" s="277">
        <f>SUM(AK51)</f>
        <v>10</v>
      </c>
      <c r="AM51" s="862">
        <f>SUM(AL51:AL55)</f>
        <v>16</v>
      </c>
      <c r="AN51" s="865">
        <f>SUM(AM51)</f>
        <v>16</v>
      </c>
      <c r="AO51" s="850"/>
    </row>
    <row r="52" spans="1:41" ht="22.5" customHeight="1" x14ac:dyDescent="0.2">
      <c r="A52" s="274"/>
      <c r="B52" s="813"/>
      <c r="C52" s="897" t="s">
        <v>362</v>
      </c>
      <c r="D52" s="278" t="s">
        <v>402</v>
      </c>
      <c r="E52" s="71"/>
      <c r="F52" s="120"/>
      <c r="G52" s="55"/>
      <c r="H52" s="55"/>
      <c r="I52" s="38"/>
      <c r="J52" s="39"/>
      <c r="K52" s="39" t="s">
        <v>98</v>
      </c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266">
        <f>COUNTA(E52:AJ52)</f>
        <v>1</v>
      </c>
      <c r="AL52" s="852">
        <f>SUM(AK52:AK54)</f>
        <v>4</v>
      </c>
      <c r="AM52" s="863"/>
      <c r="AN52" s="866"/>
      <c r="AO52" s="850"/>
    </row>
    <row r="53" spans="1:41" ht="22.5" customHeight="1" x14ac:dyDescent="0.2">
      <c r="A53" s="274"/>
      <c r="B53" s="813"/>
      <c r="C53" s="868"/>
      <c r="D53" s="280" t="s">
        <v>403</v>
      </c>
      <c r="E53" s="182"/>
      <c r="F53" s="325"/>
      <c r="G53" s="183"/>
      <c r="H53" s="183"/>
      <c r="I53" s="38"/>
      <c r="J53" s="39"/>
      <c r="K53" s="39"/>
      <c r="L53" s="39"/>
      <c r="M53" s="39"/>
      <c r="N53" s="39" t="s">
        <v>80</v>
      </c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33">
        <f>COUNTA(E53:AJ53)</f>
        <v>1</v>
      </c>
      <c r="AL53" s="861"/>
      <c r="AM53" s="863"/>
      <c r="AN53" s="866"/>
      <c r="AO53" s="850"/>
    </row>
    <row r="54" spans="1:41" ht="21" customHeight="1" thickBot="1" x14ac:dyDescent="0.25">
      <c r="A54" s="274"/>
      <c r="B54" s="813"/>
      <c r="C54" s="868"/>
      <c r="D54" s="280" t="s">
        <v>404</v>
      </c>
      <c r="E54" s="72" t="s">
        <v>106</v>
      </c>
      <c r="F54" s="121"/>
      <c r="G54" s="90"/>
      <c r="H54" s="57"/>
      <c r="I54" s="40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 t="s">
        <v>85</v>
      </c>
      <c r="AB54" s="41"/>
      <c r="AC54" s="41"/>
      <c r="AD54" s="41"/>
      <c r="AE54" s="41"/>
      <c r="AF54" s="41"/>
      <c r="AG54" s="41"/>
      <c r="AH54" s="41"/>
      <c r="AI54" s="41"/>
      <c r="AJ54" s="41"/>
      <c r="AK54" s="269">
        <f>COUNTA(E54:AJ54)</f>
        <v>2</v>
      </c>
      <c r="AL54" s="861"/>
      <c r="AM54" s="863"/>
      <c r="AN54" s="866"/>
      <c r="AO54" s="850"/>
    </row>
    <row r="55" spans="1:41" ht="30.75" customHeight="1" thickBot="1" x14ac:dyDescent="0.25">
      <c r="A55" s="274"/>
      <c r="B55" s="813"/>
      <c r="C55" s="898" t="s">
        <v>466</v>
      </c>
      <c r="D55" s="899"/>
      <c r="E55" s="79" t="s">
        <v>106</v>
      </c>
      <c r="F55" s="60"/>
      <c r="G55" s="83"/>
      <c r="H55" s="60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 t="s">
        <v>186</v>
      </c>
      <c r="AE55" s="83"/>
      <c r="AF55" s="83"/>
      <c r="AG55" s="83"/>
      <c r="AH55" s="83"/>
      <c r="AI55" s="83"/>
      <c r="AJ55" s="83"/>
      <c r="AK55" s="262">
        <f>COUNTA(E55:AJ55)</f>
        <v>2</v>
      </c>
      <c r="AL55" s="277">
        <f t="shared" ref="AL55" si="4">SUM(AK55)</f>
        <v>2</v>
      </c>
      <c r="AM55" s="864"/>
      <c r="AN55" s="867"/>
      <c r="AO55" s="850"/>
    </row>
    <row r="56" spans="1:41" ht="22.5" customHeight="1" thickBot="1" x14ac:dyDescent="0.25">
      <c r="A56" s="274"/>
      <c r="B56" s="854" t="s">
        <v>134</v>
      </c>
      <c r="C56" s="855"/>
      <c r="D56" s="855"/>
      <c r="E56" s="637">
        <f t="shared" ref="E56:AJ56" si="5">COUNTA(E51:E55)</f>
        <v>3</v>
      </c>
      <c r="F56" s="638">
        <f t="shared" si="5"/>
        <v>0</v>
      </c>
      <c r="G56" s="638">
        <f t="shared" si="5"/>
        <v>0</v>
      </c>
      <c r="H56" s="638">
        <f t="shared" si="5"/>
        <v>0</v>
      </c>
      <c r="I56" s="638">
        <f t="shared" si="5"/>
        <v>0</v>
      </c>
      <c r="J56" s="638">
        <f t="shared" si="5"/>
        <v>1</v>
      </c>
      <c r="K56" s="638">
        <f t="shared" si="5"/>
        <v>1</v>
      </c>
      <c r="L56" s="638">
        <f t="shared" si="5"/>
        <v>0</v>
      </c>
      <c r="M56" s="638">
        <f t="shared" si="5"/>
        <v>0</v>
      </c>
      <c r="N56" s="638">
        <f t="shared" si="5"/>
        <v>1</v>
      </c>
      <c r="O56" s="638">
        <f t="shared" si="5"/>
        <v>0</v>
      </c>
      <c r="P56" s="638">
        <f t="shared" si="5"/>
        <v>0</v>
      </c>
      <c r="Q56" s="638">
        <f t="shared" si="5"/>
        <v>0</v>
      </c>
      <c r="R56" s="638">
        <f t="shared" si="5"/>
        <v>0</v>
      </c>
      <c r="S56" s="638">
        <f t="shared" si="5"/>
        <v>0</v>
      </c>
      <c r="T56" s="638">
        <f t="shared" si="5"/>
        <v>0</v>
      </c>
      <c r="U56" s="638">
        <f t="shared" si="5"/>
        <v>0</v>
      </c>
      <c r="V56" s="638">
        <f t="shared" si="5"/>
        <v>0</v>
      </c>
      <c r="W56" s="638">
        <f t="shared" si="5"/>
        <v>0</v>
      </c>
      <c r="X56" s="638">
        <f t="shared" si="5"/>
        <v>1</v>
      </c>
      <c r="Y56" s="638">
        <f t="shared" si="5"/>
        <v>0</v>
      </c>
      <c r="Z56" s="638">
        <f t="shared" si="5"/>
        <v>1</v>
      </c>
      <c r="AA56" s="638">
        <f t="shared" si="5"/>
        <v>2</v>
      </c>
      <c r="AB56" s="638">
        <f t="shared" si="5"/>
        <v>1</v>
      </c>
      <c r="AC56" s="638">
        <f t="shared" si="5"/>
        <v>1</v>
      </c>
      <c r="AD56" s="638">
        <f t="shared" si="5"/>
        <v>2</v>
      </c>
      <c r="AE56" s="638">
        <f t="shared" si="5"/>
        <v>1</v>
      </c>
      <c r="AF56" s="638">
        <f t="shared" si="5"/>
        <v>0</v>
      </c>
      <c r="AG56" s="638">
        <f t="shared" si="5"/>
        <v>0</v>
      </c>
      <c r="AH56" s="638">
        <f t="shared" si="5"/>
        <v>1</v>
      </c>
      <c r="AI56" s="638">
        <f t="shared" si="5"/>
        <v>0</v>
      </c>
      <c r="AJ56" s="639">
        <f t="shared" si="5"/>
        <v>0</v>
      </c>
      <c r="AK56" s="856">
        <f>SUM(E56:AJ56)</f>
        <v>16</v>
      </c>
      <c r="AL56" s="857"/>
      <c r="AM56" s="857"/>
      <c r="AN56" s="858"/>
      <c r="AO56" s="850"/>
    </row>
    <row r="57" spans="1:41" ht="33" customHeight="1" thickBot="1" x14ac:dyDescent="0.25">
      <c r="B57" s="871" t="s">
        <v>500</v>
      </c>
      <c r="C57" s="872"/>
      <c r="D57" s="872"/>
      <c r="E57" s="872"/>
      <c r="F57" s="872"/>
      <c r="G57" s="872"/>
      <c r="H57" s="872"/>
      <c r="I57" s="872"/>
      <c r="J57" s="872"/>
      <c r="K57" s="872"/>
      <c r="L57" s="872"/>
      <c r="M57" s="872"/>
      <c r="N57" s="872"/>
      <c r="O57" s="872"/>
      <c r="P57" s="872"/>
      <c r="Q57" s="872"/>
      <c r="R57" s="872"/>
      <c r="S57" s="872"/>
      <c r="T57" s="872"/>
      <c r="U57" s="872"/>
      <c r="V57" s="872"/>
      <c r="W57" s="872"/>
      <c r="X57" s="872"/>
      <c r="Y57" s="872"/>
      <c r="Z57" s="872"/>
      <c r="AA57" s="872"/>
      <c r="AB57" s="872"/>
      <c r="AC57" s="872"/>
      <c r="AD57" s="872"/>
      <c r="AE57" s="872"/>
      <c r="AF57" s="872"/>
      <c r="AG57" s="872"/>
      <c r="AH57" s="872"/>
      <c r="AI57" s="872"/>
      <c r="AJ57" s="896"/>
      <c r="AK57" s="122" t="s">
        <v>189</v>
      </c>
      <c r="AL57" s="122" t="s">
        <v>191</v>
      </c>
      <c r="AM57" s="287" t="s">
        <v>191</v>
      </c>
      <c r="AN57" s="122" t="s">
        <v>122</v>
      </c>
      <c r="AO57" s="850"/>
    </row>
    <row r="58" spans="1:41" ht="19.5" customHeight="1" x14ac:dyDescent="0.2">
      <c r="B58" s="859" t="s">
        <v>347</v>
      </c>
      <c r="C58" s="868" t="s">
        <v>364</v>
      </c>
      <c r="D58" s="278" t="s">
        <v>405</v>
      </c>
      <c r="E58" s="86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266">
        <f t="shared" ref="AK58:AK69" si="6">COUNTA(E58:AJ58)</f>
        <v>0</v>
      </c>
      <c r="AL58" s="852">
        <f>SUM(AK58:AK60)</f>
        <v>0</v>
      </c>
      <c r="AM58" s="862">
        <f>SUM(AL58:AL69)</f>
        <v>3</v>
      </c>
      <c r="AN58" s="865">
        <f>SUM(AM58)</f>
        <v>3</v>
      </c>
      <c r="AO58" s="850"/>
    </row>
    <row r="59" spans="1:41" ht="19.5" customHeight="1" x14ac:dyDescent="0.2">
      <c r="B59" s="859"/>
      <c r="C59" s="877"/>
      <c r="D59" s="282" t="s">
        <v>406</v>
      </c>
      <c r="E59" s="88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269">
        <f t="shared" si="6"/>
        <v>0</v>
      </c>
      <c r="AL59" s="861"/>
      <c r="AM59" s="863"/>
      <c r="AN59" s="866"/>
      <c r="AO59" s="850"/>
    </row>
    <row r="60" spans="1:41" ht="18" customHeight="1" thickBot="1" x14ac:dyDescent="0.25">
      <c r="B60" s="859"/>
      <c r="C60" s="895"/>
      <c r="D60" s="283" t="s">
        <v>467</v>
      </c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271">
        <f t="shared" si="6"/>
        <v>0</v>
      </c>
      <c r="AL60" s="853"/>
      <c r="AM60" s="863"/>
      <c r="AN60" s="866"/>
      <c r="AO60" s="850"/>
    </row>
    <row r="61" spans="1:41" ht="42" customHeight="1" thickBot="1" x14ac:dyDescent="0.25">
      <c r="B61" s="859"/>
      <c r="C61" s="288" t="s">
        <v>426</v>
      </c>
      <c r="D61" s="289" t="s">
        <v>442</v>
      </c>
      <c r="E61" s="86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87"/>
      <c r="AJ61" s="87"/>
      <c r="AK61" s="266">
        <f t="shared" si="6"/>
        <v>0</v>
      </c>
      <c r="AL61" s="264">
        <f>SUM(AK61:AK61)</f>
        <v>0</v>
      </c>
      <c r="AM61" s="863"/>
      <c r="AN61" s="866"/>
      <c r="AO61" s="850"/>
    </row>
    <row r="62" spans="1:41" ht="26.25" customHeight="1" x14ac:dyDescent="0.2">
      <c r="B62" s="859"/>
      <c r="C62" s="868" t="s">
        <v>366</v>
      </c>
      <c r="D62" s="278" t="s">
        <v>410</v>
      </c>
      <c r="E62" s="86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266">
        <f t="shared" si="6"/>
        <v>0</v>
      </c>
      <c r="AL62" s="852">
        <f>SUM(AK62:AK67)</f>
        <v>2</v>
      </c>
      <c r="AM62" s="863"/>
      <c r="AN62" s="866"/>
      <c r="AO62" s="850"/>
    </row>
    <row r="63" spans="1:41" ht="39.75" customHeight="1" x14ac:dyDescent="0.2">
      <c r="B63" s="859"/>
      <c r="C63" s="868"/>
      <c r="D63" s="278" t="s">
        <v>411</v>
      </c>
      <c r="E63" s="88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 t="s">
        <v>186</v>
      </c>
      <c r="AE63" s="41"/>
      <c r="AF63" s="41"/>
      <c r="AG63" s="41"/>
      <c r="AH63" s="41"/>
      <c r="AI63" s="41"/>
      <c r="AJ63" s="41"/>
      <c r="AK63" s="269">
        <f t="shared" si="6"/>
        <v>1</v>
      </c>
      <c r="AL63" s="861"/>
      <c r="AM63" s="863"/>
      <c r="AN63" s="866"/>
      <c r="AO63" s="850"/>
    </row>
    <row r="64" spans="1:41" ht="36" customHeight="1" x14ac:dyDescent="0.2">
      <c r="B64" s="859"/>
      <c r="C64" s="868"/>
      <c r="D64" s="278" t="s">
        <v>412</v>
      </c>
      <c r="E64" s="88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 t="s">
        <v>186</v>
      </c>
      <c r="AE64" s="41"/>
      <c r="AF64" s="41"/>
      <c r="AG64" s="41"/>
      <c r="AH64" s="41"/>
      <c r="AI64" s="41"/>
      <c r="AJ64" s="41"/>
      <c r="AK64" s="269">
        <f t="shared" si="6"/>
        <v>1</v>
      </c>
      <c r="AL64" s="861"/>
      <c r="AM64" s="863"/>
      <c r="AN64" s="866"/>
      <c r="AO64" s="850"/>
    </row>
    <row r="65" spans="1:41" ht="30.75" customHeight="1" x14ac:dyDescent="0.2">
      <c r="B65" s="859"/>
      <c r="C65" s="868"/>
      <c r="D65" s="282" t="s">
        <v>463</v>
      </c>
      <c r="E65" s="88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269">
        <f t="shared" si="6"/>
        <v>0</v>
      </c>
      <c r="AL65" s="861"/>
      <c r="AM65" s="863"/>
      <c r="AN65" s="866"/>
      <c r="AO65" s="850"/>
    </row>
    <row r="66" spans="1:41" ht="21" customHeight="1" x14ac:dyDescent="0.2">
      <c r="B66" s="859"/>
      <c r="C66" s="868"/>
      <c r="D66" s="282" t="s">
        <v>414</v>
      </c>
      <c r="E66" s="88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269">
        <f t="shared" si="6"/>
        <v>0</v>
      </c>
      <c r="AL66" s="861"/>
      <c r="AM66" s="863"/>
      <c r="AN66" s="866"/>
      <c r="AO66" s="850"/>
    </row>
    <row r="67" spans="1:41" ht="39" customHeight="1" thickBot="1" x14ac:dyDescent="0.25">
      <c r="B67" s="859"/>
      <c r="C67" s="869"/>
      <c r="D67" s="276" t="s">
        <v>415</v>
      </c>
      <c r="E67" s="89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271">
        <f t="shared" si="6"/>
        <v>0</v>
      </c>
      <c r="AL67" s="853"/>
      <c r="AM67" s="863"/>
      <c r="AN67" s="866"/>
      <c r="AO67" s="850"/>
    </row>
    <row r="68" spans="1:41" ht="29.25" customHeight="1" x14ac:dyDescent="0.2">
      <c r="B68" s="859"/>
      <c r="C68" s="870" t="s">
        <v>367</v>
      </c>
      <c r="D68" s="284" t="s">
        <v>416</v>
      </c>
      <c r="E68" s="91"/>
      <c r="F68" s="92"/>
      <c r="G68" s="92"/>
      <c r="H68" s="92"/>
      <c r="I68" s="92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266">
        <f t="shared" si="6"/>
        <v>0</v>
      </c>
      <c r="AL68" s="852">
        <f>SUM(AK68:AK69)</f>
        <v>1</v>
      </c>
      <c r="AM68" s="863"/>
      <c r="AN68" s="866"/>
      <c r="AO68" s="850"/>
    </row>
    <row r="69" spans="1:41" ht="30.75" customHeight="1" thickBot="1" x14ac:dyDescent="0.25">
      <c r="B69" s="860"/>
      <c r="C69" s="869"/>
      <c r="D69" s="283" t="s">
        <v>417</v>
      </c>
      <c r="E69" s="93"/>
      <c r="F69" s="94"/>
      <c r="G69" s="94"/>
      <c r="H69" s="94"/>
      <c r="I69" s="94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 t="s">
        <v>186</v>
      </c>
      <c r="AE69" s="90"/>
      <c r="AF69" s="90"/>
      <c r="AG69" s="90"/>
      <c r="AH69" s="90"/>
      <c r="AI69" s="90"/>
      <c r="AJ69" s="90"/>
      <c r="AK69" s="271">
        <f t="shared" si="6"/>
        <v>1</v>
      </c>
      <c r="AL69" s="853"/>
      <c r="AM69" s="864"/>
      <c r="AN69" s="867"/>
      <c r="AO69" s="850"/>
    </row>
    <row r="70" spans="1:41" ht="23.25" customHeight="1" thickBot="1" x14ac:dyDescent="0.25">
      <c r="A70" s="274"/>
      <c r="B70" s="854" t="s">
        <v>134</v>
      </c>
      <c r="C70" s="855"/>
      <c r="D70" s="855"/>
      <c r="E70" s="640">
        <f t="shared" ref="E70:AJ70" si="7">COUNTA(E58:E69)</f>
        <v>0</v>
      </c>
      <c r="F70" s="641">
        <f t="shared" si="7"/>
        <v>0</v>
      </c>
      <c r="G70" s="641">
        <f t="shared" si="7"/>
        <v>0</v>
      </c>
      <c r="H70" s="641">
        <f t="shared" si="7"/>
        <v>0</v>
      </c>
      <c r="I70" s="641">
        <f t="shared" si="7"/>
        <v>0</v>
      </c>
      <c r="J70" s="641">
        <f t="shared" si="7"/>
        <v>0</v>
      </c>
      <c r="K70" s="641">
        <f t="shared" si="7"/>
        <v>0</v>
      </c>
      <c r="L70" s="641">
        <f t="shared" si="7"/>
        <v>0</v>
      </c>
      <c r="M70" s="641">
        <f t="shared" si="7"/>
        <v>0</v>
      </c>
      <c r="N70" s="641">
        <f t="shared" si="7"/>
        <v>0</v>
      </c>
      <c r="O70" s="641">
        <f t="shared" si="7"/>
        <v>0</v>
      </c>
      <c r="P70" s="641">
        <f t="shared" si="7"/>
        <v>0</v>
      </c>
      <c r="Q70" s="641">
        <f t="shared" si="7"/>
        <v>0</v>
      </c>
      <c r="R70" s="641">
        <f t="shared" si="7"/>
        <v>0</v>
      </c>
      <c r="S70" s="641">
        <f t="shared" si="7"/>
        <v>0</v>
      </c>
      <c r="T70" s="641">
        <f t="shared" si="7"/>
        <v>0</v>
      </c>
      <c r="U70" s="641">
        <f t="shared" si="7"/>
        <v>0</v>
      </c>
      <c r="V70" s="641">
        <f t="shared" si="7"/>
        <v>0</v>
      </c>
      <c r="W70" s="641">
        <f t="shared" si="7"/>
        <v>0</v>
      </c>
      <c r="X70" s="641">
        <f t="shared" si="7"/>
        <v>0</v>
      </c>
      <c r="Y70" s="641">
        <f t="shared" si="7"/>
        <v>0</v>
      </c>
      <c r="Z70" s="641">
        <f t="shared" si="7"/>
        <v>0</v>
      </c>
      <c r="AA70" s="641">
        <f t="shared" si="7"/>
        <v>0</v>
      </c>
      <c r="AB70" s="641">
        <f t="shared" si="7"/>
        <v>0</v>
      </c>
      <c r="AC70" s="641">
        <f t="shared" si="7"/>
        <v>0</v>
      </c>
      <c r="AD70" s="641">
        <f t="shared" si="7"/>
        <v>3</v>
      </c>
      <c r="AE70" s="641">
        <f t="shared" si="7"/>
        <v>0</v>
      </c>
      <c r="AF70" s="641">
        <f t="shared" si="7"/>
        <v>0</v>
      </c>
      <c r="AG70" s="641">
        <f t="shared" si="7"/>
        <v>0</v>
      </c>
      <c r="AH70" s="641">
        <f t="shared" si="7"/>
        <v>0</v>
      </c>
      <c r="AI70" s="641">
        <f t="shared" si="7"/>
        <v>0</v>
      </c>
      <c r="AJ70" s="642">
        <f t="shared" si="7"/>
        <v>0</v>
      </c>
      <c r="AK70" s="856">
        <f>SUM(E70:AJ70)</f>
        <v>3</v>
      </c>
      <c r="AL70" s="857"/>
      <c r="AM70" s="857"/>
      <c r="AN70" s="858"/>
      <c r="AO70" s="851"/>
    </row>
    <row r="72" spans="1:41" x14ac:dyDescent="0.25">
      <c r="C72" s="237"/>
      <c r="D72" s="237"/>
    </row>
    <row r="73" spans="1:41" x14ac:dyDescent="0.25">
      <c r="C73" s="237"/>
      <c r="D73" s="237"/>
    </row>
    <row r="74" spans="1:41" x14ac:dyDescent="0.25">
      <c r="C74" s="237"/>
      <c r="D74" s="237"/>
    </row>
    <row r="75" spans="1:41" x14ac:dyDescent="0.25">
      <c r="C75" s="237"/>
      <c r="D75" s="237"/>
    </row>
    <row r="76" spans="1:41" x14ac:dyDescent="0.25">
      <c r="C76" s="237"/>
      <c r="D76" s="237"/>
    </row>
    <row r="77" spans="1:41" x14ac:dyDescent="0.25">
      <c r="C77" s="237"/>
      <c r="D77" s="237"/>
    </row>
    <row r="78" spans="1:41" x14ac:dyDescent="0.25">
      <c r="C78" s="237"/>
      <c r="D78" s="237"/>
    </row>
    <row r="79" spans="1:41" x14ac:dyDescent="0.25">
      <c r="C79" s="237"/>
      <c r="D79" s="237"/>
    </row>
    <row r="80" spans="1:41" x14ac:dyDescent="0.25">
      <c r="C80" s="237"/>
      <c r="D80" s="237"/>
    </row>
    <row r="81" spans="3:4" x14ac:dyDescent="0.25">
      <c r="C81" s="237"/>
      <c r="D81" s="237"/>
    </row>
    <row r="82" spans="3:4" x14ac:dyDescent="0.25">
      <c r="C82" s="237"/>
      <c r="D82" s="237"/>
    </row>
    <row r="83" spans="3:4" x14ac:dyDescent="0.25">
      <c r="C83" s="237"/>
      <c r="D83" s="237"/>
    </row>
    <row r="84" spans="3:4" x14ac:dyDescent="0.25">
      <c r="C84" s="237"/>
      <c r="D84" s="237"/>
    </row>
    <row r="85" spans="3:4" x14ac:dyDescent="0.25">
      <c r="C85" s="237"/>
      <c r="D85" s="237"/>
    </row>
    <row r="86" spans="3:4" x14ac:dyDescent="0.25">
      <c r="C86" s="237"/>
      <c r="D86" s="237"/>
    </row>
    <row r="87" spans="3:4" x14ac:dyDescent="0.25">
      <c r="C87" s="237"/>
      <c r="D87" s="237"/>
    </row>
    <row r="88" spans="3:4" x14ac:dyDescent="0.25">
      <c r="C88" s="237"/>
      <c r="D88" s="237"/>
    </row>
    <row r="89" spans="3:4" x14ac:dyDescent="0.25">
      <c r="C89" s="237"/>
      <c r="D89" s="237"/>
    </row>
    <row r="90" spans="3:4" x14ac:dyDescent="0.25">
      <c r="C90" s="237"/>
      <c r="D90" s="237"/>
    </row>
    <row r="91" spans="3:4" x14ac:dyDescent="0.25">
      <c r="C91" s="237"/>
      <c r="D91" s="237"/>
    </row>
    <row r="92" spans="3:4" x14ac:dyDescent="0.25">
      <c r="C92" s="237"/>
      <c r="D92" s="237"/>
    </row>
    <row r="93" spans="3:4" x14ac:dyDescent="0.25">
      <c r="C93" s="237"/>
      <c r="D93" s="237"/>
    </row>
    <row r="94" spans="3:4" x14ac:dyDescent="0.25">
      <c r="C94" s="237"/>
      <c r="D94" s="237"/>
    </row>
    <row r="98" spans="3:4" x14ac:dyDescent="0.25">
      <c r="C98" s="237"/>
      <c r="D98" s="237"/>
    </row>
    <row r="99" spans="3:4" x14ac:dyDescent="0.25">
      <c r="C99" s="237"/>
      <c r="D99" s="237"/>
    </row>
    <row r="100" spans="3:4" x14ac:dyDescent="0.25">
      <c r="C100" s="237"/>
      <c r="D100" s="237"/>
    </row>
    <row r="101" spans="3:4" x14ac:dyDescent="0.25">
      <c r="C101" s="237"/>
      <c r="D101" s="237"/>
    </row>
  </sheetData>
  <mergeCells count="86">
    <mergeCell ref="C24:C26"/>
    <mergeCell ref="C5:D5"/>
    <mergeCell ref="C6:D6"/>
    <mergeCell ref="C7:C8"/>
    <mergeCell ref="C10:C12"/>
    <mergeCell ref="C13:C14"/>
    <mergeCell ref="C15:C20"/>
    <mergeCell ref="C21:C23"/>
    <mergeCell ref="AL3:AL4"/>
    <mergeCell ref="B27:B31"/>
    <mergeCell ref="C27:C29"/>
    <mergeCell ref="B38:D38"/>
    <mergeCell ref="B32:B33"/>
    <mergeCell ref="C32:D32"/>
    <mergeCell ref="C33:D33"/>
    <mergeCell ref="B34:B35"/>
    <mergeCell ref="C34:D34"/>
    <mergeCell ref="C35:D35"/>
    <mergeCell ref="B36:B37"/>
    <mergeCell ref="C30:C31"/>
    <mergeCell ref="AL27:AL29"/>
    <mergeCell ref="AK38:AN38"/>
    <mergeCell ref="B5:B6"/>
    <mergeCell ref="B7:B26"/>
    <mergeCell ref="B56:D56"/>
    <mergeCell ref="C58:C60"/>
    <mergeCell ref="AK56:AN56"/>
    <mergeCell ref="B57:AJ57"/>
    <mergeCell ref="B49:D49"/>
    <mergeCell ref="B51:B55"/>
    <mergeCell ref="C52:C54"/>
    <mergeCell ref="C55:D55"/>
    <mergeCell ref="AK49:AN49"/>
    <mergeCell ref="B50:AJ50"/>
    <mergeCell ref="AM51:AM55"/>
    <mergeCell ref="AN51:AN55"/>
    <mergeCell ref="AL52:AL54"/>
    <mergeCell ref="B1:AN1"/>
    <mergeCell ref="B2:AN2"/>
    <mergeCell ref="AM3:AM4"/>
    <mergeCell ref="AN3:AN4"/>
    <mergeCell ref="AL5:AL6"/>
    <mergeCell ref="AM5:AM6"/>
    <mergeCell ref="AN5:AN37"/>
    <mergeCell ref="AL7:AL8"/>
    <mergeCell ref="AM7:AM26"/>
    <mergeCell ref="AL10:AL12"/>
    <mergeCell ref="AL13:AL14"/>
    <mergeCell ref="AL15:AL20"/>
    <mergeCell ref="AL21:AL23"/>
    <mergeCell ref="AL24:AL26"/>
    <mergeCell ref="C36:D36"/>
    <mergeCell ref="C37:D37"/>
    <mergeCell ref="AM27:AM31"/>
    <mergeCell ref="AL30:AL31"/>
    <mergeCell ref="AM34:AM35"/>
    <mergeCell ref="AL36:AL37"/>
    <mergeCell ref="AM36:AM37"/>
    <mergeCell ref="B40:B43"/>
    <mergeCell ref="C41:C43"/>
    <mergeCell ref="B44:B46"/>
    <mergeCell ref="C44:C46"/>
    <mergeCell ref="B47:B48"/>
    <mergeCell ref="C47:C48"/>
    <mergeCell ref="AN40:AN48"/>
    <mergeCell ref="AL41:AL43"/>
    <mergeCell ref="AL44:AL46"/>
    <mergeCell ref="AM44:AM46"/>
    <mergeCell ref="AL47:AL48"/>
    <mergeCell ref="AM47:AM48"/>
    <mergeCell ref="AO3:AO4"/>
    <mergeCell ref="AO5:AO70"/>
    <mergeCell ref="AL32:AL33"/>
    <mergeCell ref="AM32:AM33"/>
    <mergeCell ref="B70:D70"/>
    <mergeCell ref="AK70:AN70"/>
    <mergeCell ref="B58:B69"/>
    <mergeCell ref="AL58:AL60"/>
    <mergeCell ref="AM58:AM69"/>
    <mergeCell ref="AN58:AN69"/>
    <mergeCell ref="C62:C67"/>
    <mergeCell ref="AL62:AL67"/>
    <mergeCell ref="C68:C69"/>
    <mergeCell ref="AL68:AL69"/>
    <mergeCell ref="B39:AJ39"/>
    <mergeCell ref="AM40:AM43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1"/>
  <sheetViews>
    <sheetView zoomScale="80" zoomScaleNormal="80" workbookViewId="0">
      <pane ySplit="1440" topLeftCell="A40" activePane="bottomLeft"/>
      <selection activeCell="B2" sqref="B2:AJ2"/>
      <selection pane="bottomLeft" activeCell="N47" sqref="N47"/>
    </sheetView>
  </sheetViews>
  <sheetFormatPr defaultRowHeight="15" x14ac:dyDescent="0.25"/>
  <cols>
    <col min="1" max="1" width="7.42578125" customWidth="1"/>
    <col min="2" max="2" width="10.5703125" customWidth="1"/>
    <col min="3" max="3" width="18.5703125" style="2" customWidth="1"/>
    <col min="4" max="4" width="23.7109375" style="3" customWidth="1"/>
    <col min="5" max="32" width="4.7109375" style="44" customWidth="1"/>
    <col min="33" max="33" width="12.5703125" customWidth="1"/>
    <col min="34" max="34" width="12.140625" customWidth="1"/>
    <col min="35" max="35" width="12.42578125" customWidth="1"/>
    <col min="36" max="36" width="12.5703125" customWidth="1"/>
  </cols>
  <sheetData>
    <row r="1" spans="2:37" ht="14.25" customHeight="1" thickBot="1" x14ac:dyDescent="0.3">
      <c r="B1" s="785" t="s">
        <v>173</v>
      </c>
      <c r="C1" s="786"/>
      <c r="D1" s="786"/>
      <c r="E1" s="786"/>
      <c r="F1" s="786"/>
      <c r="G1" s="786"/>
      <c r="H1" s="786"/>
      <c r="I1" s="786"/>
      <c r="J1" s="786"/>
      <c r="K1" s="786"/>
      <c r="L1" s="786"/>
      <c r="M1" s="786"/>
      <c r="N1" s="786"/>
      <c r="O1" s="786"/>
      <c r="P1" s="786"/>
      <c r="Q1" s="786"/>
      <c r="R1" s="786"/>
      <c r="S1" s="786"/>
      <c r="T1" s="786"/>
      <c r="U1" s="786"/>
      <c r="V1" s="786"/>
      <c r="W1" s="786"/>
      <c r="X1" s="786"/>
      <c r="Y1" s="786"/>
      <c r="Z1" s="786"/>
      <c r="AA1" s="786"/>
      <c r="AB1" s="786"/>
      <c r="AC1" s="786"/>
      <c r="AD1" s="786"/>
      <c r="AE1" s="786"/>
      <c r="AF1" s="786"/>
      <c r="AG1" s="786"/>
      <c r="AH1" s="786"/>
      <c r="AI1" s="786"/>
      <c r="AJ1" s="787"/>
    </row>
    <row r="2" spans="2:37" ht="18" customHeight="1" thickBot="1" x14ac:dyDescent="0.3">
      <c r="B2" s="788" t="s">
        <v>432</v>
      </c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  <c r="Q2" s="739"/>
      <c r="R2" s="739"/>
      <c r="S2" s="739"/>
      <c r="T2" s="739"/>
      <c r="U2" s="739"/>
      <c r="V2" s="739"/>
      <c r="W2" s="739"/>
      <c r="X2" s="739"/>
      <c r="Y2" s="739"/>
      <c r="Z2" s="739"/>
      <c r="AA2" s="739"/>
      <c r="AB2" s="739"/>
      <c r="AC2" s="739"/>
      <c r="AD2" s="739"/>
      <c r="AE2" s="739"/>
      <c r="AF2" s="739"/>
      <c r="AG2" s="739"/>
      <c r="AH2" s="739"/>
      <c r="AI2" s="739"/>
      <c r="AJ2" s="740"/>
    </row>
    <row r="3" spans="2:37" s="4" customFormat="1" ht="32.25" customHeight="1" thickBot="1" x14ac:dyDescent="0.3">
      <c r="B3" s="795" t="s">
        <v>1</v>
      </c>
      <c r="C3" s="795" t="s">
        <v>2</v>
      </c>
      <c r="D3" s="795" t="s">
        <v>3</v>
      </c>
      <c r="E3" s="27" t="s">
        <v>7</v>
      </c>
      <c r="F3" s="173" t="s">
        <v>7</v>
      </c>
      <c r="G3" s="173" t="s">
        <v>7</v>
      </c>
      <c r="H3" s="173" t="s">
        <v>7</v>
      </c>
      <c r="I3" s="173" t="s">
        <v>7</v>
      </c>
      <c r="J3" s="173" t="s">
        <v>7</v>
      </c>
      <c r="K3" s="173" t="s">
        <v>7</v>
      </c>
      <c r="L3" s="173" t="s">
        <v>7</v>
      </c>
      <c r="M3" s="173" t="s">
        <v>7</v>
      </c>
      <c r="N3" s="173" t="s">
        <v>7</v>
      </c>
      <c r="O3" s="173" t="s">
        <v>7</v>
      </c>
      <c r="P3" s="173" t="s">
        <v>7</v>
      </c>
      <c r="Q3" s="173" t="s">
        <v>7</v>
      </c>
      <c r="R3" s="173" t="s">
        <v>7</v>
      </c>
      <c r="S3" s="173" t="s">
        <v>7</v>
      </c>
      <c r="T3" s="173" t="s">
        <v>7</v>
      </c>
      <c r="U3" s="173" t="s">
        <v>7</v>
      </c>
      <c r="V3" s="173" t="s">
        <v>7</v>
      </c>
      <c r="W3" s="173" t="s">
        <v>7</v>
      </c>
      <c r="X3" s="173" t="s">
        <v>7</v>
      </c>
      <c r="Y3" s="173" t="s">
        <v>7</v>
      </c>
      <c r="Z3" s="173" t="s">
        <v>7</v>
      </c>
      <c r="AA3" s="173" t="s">
        <v>7</v>
      </c>
      <c r="AB3" s="173" t="s">
        <v>7</v>
      </c>
      <c r="AC3" s="173" t="s">
        <v>7</v>
      </c>
      <c r="AD3" s="173" t="s">
        <v>7</v>
      </c>
      <c r="AE3" s="173" t="s">
        <v>7</v>
      </c>
      <c r="AF3" s="174" t="s">
        <v>7</v>
      </c>
      <c r="AG3" s="122" t="s">
        <v>103</v>
      </c>
      <c r="AH3" s="789" t="s">
        <v>120</v>
      </c>
      <c r="AI3" s="791" t="s">
        <v>121</v>
      </c>
      <c r="AJ3" s="793" t="s">
        <v>122</v>
      </c>
      <c r="AK3" s="805" t="s">
        <v>170</v>
      </c>
    </row>
    <row r="4" spans="2:37" ht="15.75" customHeight="1" thickBot="1" x14ac:dyDescent="0.3">
      <c r="B4" s="796"/>
      <c r="C4" s="796"/>
      <c r="D4" s="796"/>
      <c r="E4" s="175">
        <v>29</v>
      </c>
      <c r="F4" s="176">
        <v>36</v>
      </c>
      <c r="G4" s="176">
        <v>44</v>
      </c>
      <c r="H4" s="176">
        <v>51</v>
      </c>
      <c r="I4" s="176">
        <v>66</v>
      </c>
      <c r="J4" s="176">
        <v>75</v>
      </c>
      <c r="K4" s="176">
        <v>76</v>
      </c>
      <c r="L4" s="176">
        <v>83</v>
      </c>
      <c r="M4" s="176">
        <v>90</v>
      </c>
      <c r="N4" s="176">
        <v>98</v>
      </c>
      <c r="O4" s="176">
        <v>107</v>
      </c>
      <c r="P4" s="176">
        <v>117</v>
      </c>
      <c r="Q4" s="176">
        <v>124</v>
      </c>
      <c r="R4" s="176">
        <v>132</v>
      </c>
      <c r="S4" s="176">
        <v>147</v>
      </c>
      <c r="T4" s="176">
        <v>164</v>
      </c>
      <c r="U4" s="176">
        <v>170</v>
      </c>
      <c r="V4" s="176">
        <v>177</v>
      </c>
      <c r="W4" s="176">
        <v>185</v>
      </c>
      <c r="X4" s="176">
        <v>190</v>
      </c>
      <c r="Y4" s="176">
        <v>199</v>
      </c>
      <c r="Z4" s="176">
        <v>207</v>
      </c>
      <c r="AA4" s="176">
        <v>211</v>
      </c>
      <c r="AB4" s="176"/>
      <c r="AC4" s="176"/>
      <c r="AD4" s="176"/>
      <c r="AE4" s="176"/>
      <c r="AF4" s="177"/>
      <c r="AG4" s="123">
        <f t="shared" ref="AG4:AG37" si="0">COUNTA(E4:AF4)</f>
        <v>23</v>
      </c>
      <c r="AH4" s="790"/>
      <c r="AI4" s="792"/>
      <c r="AJ4" s="794"/>
      <c r="AK4" s="806"/>
    </row>
    <row r="5" spans="2:37" s="1" customFormat="1" ht="36" customHeight="1" thickBot="1" x14ac:dyDescent="0.3">
      <c r="B5" s="809" t="s">
        <v>330</v>
      </c>
      <c r="C5" s="847" t="s">
        <v>331</v>
      </c>
      <c r="D5" s="848"/>
      <c r="E5" s="48"/>
      <c r="F5" s="49"/>
      <c r="G5" s="49" t="s">
        <v>106</v>
      </c>
      <c r="H5" s="49"/>
      <c r="I5" s="49" t="s">
        <v>106</v>
      </c>
      <c r="J5" s="50" t="s">
        <v>106</v>
      </c>
      <c r="K5" s="50" t="s">
        <v>106</v>
      </c>
      <c r="L5" s="50"/>
      <c r="M5" s="50" t="s">
        <v>106</v>
      </c>
      <c r="N5" s="50"/>
      <c r="O5" s="50" t="s">
        <v>106</v>
      </c>
      <c r="P5" s="50"/>
      <c r="Q5" s="50" t="s">
        <v>106</v>
      </c>
      <c r="R5" s="50"/>
      <c r="S5" s="50"/>
      <c r="T5" s="50"/>
      <c r="U5" s="50"/>
      <c r="V5" s="50" t="s">
        <v>106</v>
      </c>
      <c r="W5" s="50"/>
      <c r="X5" s="50"/>
      <c r="Y5" s="698" t="s">
        <v>106</v>
      </c>
      <c r="Z5" s="50"/>
      <c r="AA5" s="1" t="s">
        <v>106</v>
      </c>
      <c r="AB5" s="50"/>
      <c r="AC5" s="50"/>
      <c r="AD5" s="50"/>
      <c r="AE5" s="50"/>
      <c r="AF5" s="62"/>
      <c r="AG5" s="124">
        <f t="shared" si="0"/>
        <v>10</v>
      </c>
      <c r="AH5" s="747">
        <f>SUM(AG5:AG6)</f>
        <v>23</v>
      </c>
      <c r="AI5" s="767">
        <f>SUM(AH5)</f>
        <v>23</v>
      </c>
      <c r="AJ5" s="747">
        <f>SUM(AI5:AI37)</f>
        <v>116</v>
      </c>
      <c r="AK5" s="807">
        <f>SUM(AJ5,AJ40,AJ51,AJ58)</f>
        <v>191</v>
      </c>
    </row>
    <row r="6" spans="2:37" s="1" customFormat="1" ht="36" customHeight="1" thickBot="1" x14ac:dyDescent="0.3">
      <c r="B6" s="810"/>
      <c r="C6" s="843" t="s">
        <v>332</v>
      </c>
      <c r="D6" s="844"/>
      <c r="E6" s="51" t="s">
        <v>139</v>
      </c>
      <c r="F6" s="52" t="s">
        <v>106</v>
      </c>
      <c r="G6" s="52"/>
      <c r="H6" s="52" t="s">
        <v>106</v>
      </c>
      <c r="I6" s="52"/>
      <c r="J6" s="53"/>
      <c r="K6" s="53"/>
      <c r="L6" s="53" t="s">
        <v>106</v>
      </c>
      <c r="M6" s="53"/>
      <c r="N6" s="53" t="s">
        <v>106</v>
      </c>
      <c r="O6" s="53"/>
      <c r="P6" s="53" t="s">
        <v>106</v>
      </c>
      <c r="Q6" s="53"/>
      <c r="R6" s="53" t="s">
        <v>106</v>
      </c>
      <c r="S6" s="53" t="s">
        <v>106</v>
      </c>
      <c r="T6" s="53" t="s">
        <v>139</v>
      </c>
      <c r="U6" s="53" t="s">
        <v>106</v>
      </c>
      <c r="V6" s="53"/>
      <c r="W6" s="53" t="s">
        <v>106</v>
      </c>
      <c r="X6" s="53" t="s">
        <v>106</v>
      </c>
      <c r="Y6" s="50"/>
      <c r="Z6" s="53" t="s">
        <v>106</v>
      </c>
      <c r="AA6" s="50"/>
      <c r="AB6" s="53"/>
      <c r="AC6" s="53"/>
      <c r="AD6" s="53"/>
      <c r="AE6" s="53"/>
      <c r="AF6" s="63"/>
      <c r="AG6" s="125">
        <f t="shared" si="0"/>
        <v>13</v>
      </c>
      <c r="AH6" s="749"/>
      <c r="AI6" s="769"/>
      <c r="AJ6" s="748"/>
      <c r="AK6" s="807"/>
    </row>
    <row r="7" spans="2:37" ht="22.5" customHeight="1" x14ac:dyDescent="0.25">
      <c r="B7" s="778" t="s">
        <v>333</v>
      </c>
      <c r="C7" s="765" t="s">
        <v>334</v>
      </c>
      <c r="D7" s="7" t="s">
        <v>368</v>
      </c>
      <c r="E7" s="54"/>
      <c r="F7" s="50"/>
      <c r="G7" s="50"/>
      <c r="H7" s="50"/>
      <c r="I7" s="5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64"/>
      <c r="AG7" s="124">
        <f t="shared" si="0"/>
        <v>0</v>
      </c>
      <c r="AH7" s="747">
        <f>SUM(AG7:AG8)</f>
        <v>1</v>
      </c>
      <c r="AI7" s="742">
        <f>SUM(AH7:AH26)</f>
        <v>24</v>
      </c>
      <c r="AJ7" s="748"/>
      <c r="AK7" s="807"/>
    </row>
    <row r="8" spans="2:37" ht="44.25" customHeight="1" thickBot="1" x14ac:dyDescent="0.3">
      <c r="B8" s="779"/>
      <c r="C8" s="766"/>
      <c r="D8" s="23" t="s">
        <v>369</v>
      </c>
      <c r="E8" s="56"/>
      <c r="F8" s="53"/>
      <c r="G8" s="53"/>
      <c r="H8" s="53"/>
      <c r="I8" s="53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 t="s">
        <v>106</v>
      </c>
      <c r="Z8" s="57"/>
      <c r="AA8" s="57"/>
      <c r="AB8" s="57"/>
      <c r="AC8" s="57"/>
      <c r="AD8" s="57"/>
      <c r="AE8" s="57"/>
      <c r="AF8" s="65"/>
      <c r="AG8" s="125">
        <f t="shared" si="0"/>
        <v>1</v>
      </c>
      <c r="AH8" s="749"/>
      <c r="AI8" s="743"/>
      <c r="AJ8" s="748"/>
      <c r="AK8" s="807"/>
    </row>
    <row r="9" spans="2:37" ht="24" customHeight="1" thickBot="1" x14ac:dyDescent="0.3">
      <c r="B9" s="779"/>
      <c r="C9" s="45" t="s">
        <v>335</v>
      </c>
      <c r="D9" s="20" t="s">
        <v>370</v>
      </c>
      <c r="E9" s="58"/>
      <c r="F9" s="59"/>
      <c r="G9" s="59"/>
      <c r="H9" s="59"/>
      <c r="I9" s="59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6"/>
      <c r="AG9" s="126">
        <f t="shared" si="0"/>
        <v>0</v>
      </c>
      <c r="AH9" s="136">
        <f>SUM(AG9)</f>
        <v>0</v>
      </c>
      <c r="AI9" s="743"/>
      <c r="AJ9" s="748"/>
      <c r="AK9" s="807"/>
    </row>
    <row r="10" spans="2:37" ht="27" customHeight="1" x14ac:dyDescent="0.25">
      <c r="B10" s="779"/>
      <c r="C10" s="765" t="s">
        <v>336</v>
      </c>
      <c r="D10" s="7" t="s">
        <v>371</v>
      </c>
      <c r="E10" s="54"/>
      <c r="F10" s="50" t="s">
        <v>106</v>
      </c>
      <c r="G10" s="50"/>
      <c r="H10" s="50"/>
      <c r="I10" s="50"/>
      <c r="J10" s="50"/>
      <c r="K10" s="50"/>
      <c r="L10" s="50"/>
      <c r="M10" s="50" t="s">
        <v>106</v>
      </c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62"/>
      <c r="AG10" s="124">
        <f t="shared" si="0"/>
        <v>2</v>
      </c>
      <c r="AH10" s="747">
        <f>SUM(AG10:AG12)</f>
        <v>4</v>
      </c>
      <c r="AI10" s="743"/>
      <c r="AJ10" s="748"/>
      <c r="AK10" s="807"/>
    </row>
    <row r="11" spans="2:37" ht="19.5" customHeight="1" thickBot="1" x14ac:dyDescent="0.3">
      <c r="B11" s="779"/>
      <c r="C11" s="762"/>
      <c r="D11" s="8" t="s">
        <v>372</v>
      </c>
      <c r="E11" s="61"/>
      <c r="F11" s="28"/>
      <c r="G11" s="28"/>
      <c r="H11" s="28"/>
      <c r="I11" s="28"/>
      <c r="J11" s="28"/>
      <c r="K11" s="28"/>
      <c r="L11" s="28"/>
      <c r="M11" s="28"/>
      <c r="N11" s="28" t="s">
        <v>106</v>
      </c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67"/>
      <c r="AG11" s="127">
        <f t="shared" si="0"/>
        <v>1</v>
      </c>
      <c r="AH11" s="748"/>
      <c r="AI11" s="743"/>
      <c r="AJ11" s="748"/>
      <c r="AK11" s="807"/>
    </row>
    <row r="12" spans="2:37" ht="20.25" customHeight="1" thickBot="1" x14ac:dyDescent="0.3">
      <c r="B12" s="779"/>
      <c r="C12" s="766"/>
      <c r="D12" s="23" t="s">
        <v>373</v>
      </c>
      <c r="E12" s="56"/>
      <c r="F12" s="53"/>
      <c r="G12" s="53"/>
      <c r="H12" s="53"/>
      <c r="I12" s="53"/>
      <c r="J12" s="53"/>
      <c r="K12" s="53"/>
      <c r="L12" s="53"/>
      <c r="M12" s="53"/>
      <c r="N12" s="53"/>
      <c r="O12" s="50" t="s">
        <v>106</v>
      </c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63"/>
      <c r="AG12" s="128">
        <f t="shared" si="0"/>
        <v>1</v>
      </c>
      <c r="AH12" s="749"/>
      <c r="AI12" s="743"/>
      <c r="AJ12" s="748"/>
      <c r="AK12" s="807"/>
    </row>
    <row r="13" spans="2:37" ht="19.5" customHeight="1" x14ac:dyDescent="0.25">
      <c r="B13" s="779"/>
      <c r="C13" s="765" t="s">
        <v>337</v>
      </c>
      <c r="D13" s="9" t="s">
        <v>374</v>
      </c>
      <c r="E13" s="54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62"/>
      <c r="AG13" s="129">
        <f t="shared" si="0"/>
        <v>0</v>
      </c>
      <c r="AH13" s="747">
        <f>SUM(AG13:AG14)</f>
        <v>1</v>
      </c>
      <c r="AI13" s="743"/>
      <c r="AJ13" s="748"/>
      <c r="AK13" s="807"/>
    </row>
    <row r="14" spans="2:37" ht="21" customHeight="1" thickBot="1" x14ac:dyDescent="0.3">
      <c r="B14" s="779"/>
      <c r="C14" s="766"/>
      <c r="D14" s="23" t="s">
        <v>375</v>
      </c>
      <c r="E14" s="56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 t="s">
        <v>106</v>
      </c>
      <c r="AB14" s="53"/>
      <c r="AC14" s="53"/>
      <c r="AD14" s="53"/>
      <c r="AE14" s="53"/>
      <c r="AF14" s="63"/>
      <c r="AG14" s="128">
        <f t="shared" si="0"/>
        <v>1</v>
      </c>
      <c r="AH14" s="749"/>
      <c r="AI14" s="743"/>
      <c r="AJ14" s="748"/>
      <c r="AK14" s="807"/>
    </row>
    <row r="15" spans="2:37" ht="27.75" customHeight="1" x14ac:dyDescent="0.25">
      <c r="B15" s="779"/>
      <c r="C15" s="765" t="s">
        <v>348</v>
      </c>
      <c r="D15" s="9" t="s">
        <v>376</v>
      </c>
      <c r="E15" s="54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62"/>
      <c r="AG15" s="129">
        <f t="shared" si="0"/>
        <v>0</v>
      </c>
      <c r="AH15" s="747">
        <f>SUM(AG15:AG20)</f>
        <v>1</v>
      </c>
      <c r="AI15" s="743"/>
      <c r="AJ15" s="748"/>
      <c r="AK15" s="807"/>
    </row>
    <row r="16" spans="2:37" ht="39.75" customHeight="1" x14ac:dyDescent="0.25">
      <c r="B16" s="779"/>
      <c r="C16" s="762"/>
      <c r="D16" s="9" t="s">
        <v>377</v>
      </c>
      <c r="E16" s="61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67"/>
      <c r="AG16" s="127">
        <f t="shared" si="0"/>
        <v>0</v>
      </c>
      <c r="AH16" s="748"/>
      <c r="AI16" s="743"/>
      <c r="AJ16" s="748"/>
      <c r="AK16" s="807"/>
    </row>
    <row r="17" spans="2:37" ht="24.75" customHeight="1" x14ac:dyDescent="0.25">
      <c r="B17" s="779"/>
      <c r="C17" s="762"/>
      <c r="D17" s="7" t="s">
        <v>496</v>
      </c>
      <c r="E17" s="61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67"/>
      <c r="AG17" s="127">
        <f t="shared" si="0"/>
        <v>0</v>
      </c>
      <c r="AH17" s="748"/>
      <c r="AI17" s="743"/>
      <c r="AJ17" s="748"/>
      <c r="AK17" s="807"/>
    </row>
    <row r="18" spans="2:37" ht="27" customHeight="1" x14ac:dyDescent="0.25">
      <c r="B18" s="779"/>
      <c r="C18" s="762"/>
      <c r="D18" s="8" t="s">
        <v>434</v>
      </c>
      <c r="E18" s="61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67"/>
      <c r="AG18" s="127">
        <f t="shared" si="0"/>
        <v>0</v>
      </c>
      <c r="AH18" s="748"/>
      <c r="AI18" s="743"/>
      <c r="AJ18" s="748"/>
      <c r="AK18" s="807"/>
    </row>
    <row r="19" spans="2:37" ht="21" customHeight="1" x14ac:dyDescent="0.25">
      <c r="B19" s="779"/>
      <c r="C19" s="762"/>
      <c r="D19" s="21" t="s">
        <v>378</v>
      </c>
      <c r="E19" s="61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67"/>
      <c r="AG19" s="127">
        <f t="shared" si="0"/>
        <v>0</v>
      </c>
      <c r="AH19" s="748"/>
      <c r="AI19" s="743"/>
      <c r="AJ19" s="748"/>
      <c r="AK19" s="807"/>
    </row>
    <row r="20" spans="2:37" ht="21" customHeight="1" thickBot="1" x14ac:dyDescent="0.3">
      <c r="B20" s="779"/>
      <c r="C20" s="766"/>
      <c r="D20" s="23" t="s">
        <v>380</v>
      </c>
      <c r="E20" s="56"/>
      <c r="F20" s="53"/>
      <c r="G20" s="53"/>
      <c r="H20" s="53"/>
      <c r="I20" s="53" t="s">
        <v>106</v>
      </c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63"/>
      <c r="AG20" s="125">
        <f t="shared" si="0"/>
        <v>1</v>
      </c>
      <c r="AH20" s="749"/>
      <c r="AI20" s="743"/>
      <c r="AJ20" s="748"/>
      <c r="AK20" s="807"/>
    </row>
    <row r="21" spans="2:37" ht="21" customHeight="1" x14ac:dyDescent="0.25">
      <c r="B21" s="779"/>
      <c r="C21" s="765" t="s">
        <v>338</v>
      </c>
      <c r="D21" s="24" t="s">
        <v>381</v>
      </c>
      <c r="E21" s="47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68"/>
      <c r="AG21" s="124">
        <f t="shared" si="0"/>
        <v>0</v>
      </c>
      <c r="AH21" s="747">
        <f>SUM(AG21:AG23)</f>
        <v>1</v>
      </c>
      <c r="AI21" s="743"/>
      <c r="AJ21" s="748"/>
      <c r="AK21" s="807"/>
    </row>
    <row r="22" spans="2:37" ht="22.5" customHeight="1" x14ac:dyDescent="0.25">
      <c r="B22" s="779"/>
      <c r="C22" s="762"/>
      <c r="D22" s="22" t="s">
        <v>382</v>
      </c>
      <c r="E22" s="29" t="s">
        <v>139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67"/>
      <c r="AG22" s="127">
        <f t="shared" si="0"/>
        <v>1</v>
      </c>
      <c r="AH22" s="748"/>
      <c r="AI22" s="743"/>
      <c r="AJ22" s="748"/>
      <c r="AK22" s="807"/>
    </row>
    <row r="23" spans="2:37" ht="21.75" customHeight="1" thickBot="1" x14ac:dyDescent="0.3">
      <c r="B23" s="779"/>
      <c r="C23" s="784"/>
      <c r="D23" s="25" t="s">
        <v>383</v>
      </c>
      <c r="E23" s="29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67"/>
      <c r="AG23" s="128">
        <f t="shared" si="0"/>
        <v>0</v>
      </c>
      <c r="AH23" s="749"/>
      <c r="AI23" s="743"/>
      <c r="AJ23" s="748"/>
      <c r="AK23" s="807"/>
    </row>
    <row r="24" spans="2:37" ht="22.5" customHeight="1" x14ac:dyDescent="0.25">
      <c r="B24" s="779"/>
      <c r="C24" s="780" t="s">
        <v>339</v>
      </c>
      <c r="D24" s="8" t="s">
        <v>384</v>
      </c>
      <c r="E24" s="54"/>
      <c r="F24" s="50"/>
      <c r="G24" s="50" t="s">
        <v>106</v>
      </c>
      <c r="H24" s="50"/>
      <c r="I24" s="50"/>
      <c r="J24" s="50" t="s">
        <v>106</v>
      </c>
      <c r="K24" s="50" t="s">
        <v>106</v>
      </c>
      <c r="L24" s="50" t="s">
        <v>106</v>
      </c>
      <c r="M24" s="50"/>
      <c r="N24" s="50"/>
      <c r="P24" s="50" t="s">
        <v>106</v>
      </c>
      <c r="Q24" s="50" t="s">
        <v>106</v>
      </c>
      <c r="R24" s="50" t="s">
        <v>106</v>
      </c>
      <c r="S24" s="50" t="s">
        <v>106</v>
      </c>
      <c r="T24" s="50" t="s">
        <v>139</v>
      </c>
      <c r="U24" s="50"/>
      <c r="V24" s="50" t="s">
        <v>106</v>
      </c>
      <c r="W24" s="50" t="s">
        <v>106</v>
      </c>
      <c r="X24" s="50"/>
      <c r="Y24" s="50"/>
      <c r="Z24" s="50"/>
      <c r="AA24" s="50"/>
      <c r="AB24" s="50"/>
      <c r="AC24" s="50"/>
      <c r="AD24" s="50"/>
      <c r="AE24" s="50"/>
      <c r="AF24" s="75"/>
      <c r="AG24" s="124">
        <f t="shared" si="0"/>
        <v>11</v>
      </c>
      <c r="AH24" s="747">
        <f>SUM(AG24:AG26)</f>
        <v>16</v>
      </c>
      <c r="AI24" s="743"/>
      <c r="AJ24" s="748"/>
      <c r="AK24" s="807"/>
    </row>
    <row r="25" spans="2:37" ht="20.25" customHeight="1" x14ac:dyDescent="0.25">
      <c r="B25" s="779"/>
      <c r="C25" s="762"/>
      <c r="D25" s="8" t="s">
        <v>385</v>
      </c>
      <c r="E25" s="61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 t="s">
        <v>106</v>
      </c>
      <c r="Z25" s="28" t="s">
        <v>106</v>
      </c>
      <c r="AA25" s="28"/>
      <c r="AB25" s="28"/>
      <c r="AC25" s="28"/>
      <c r="AD25" s="28"/>
      <c r="AE25" s="28"/>
      <c r="AF25" s="77"/>
      <c r="AG25" s="127">
        <f t="shared" si="0"/>
        <v>2</v>
      </c>
      <c r="AH25" s="748"/>
      <c r="AI25" s="743"/>
      <c r="AJ25" s="748"/>
      <c r="AK25" s="807"/>
    </row>
    <row r="26" spans="2:37" ht="20.25" customHeight="1" thickBot="1" x14ac:dyDescent="0.3">
      <c r="B26" s="779"/>
      <c r="C26" s="762"/>
      <c r="D26" s="46" t="s">
        <v>436</v>
      </c>
      <c r="E26" s="61"/>
      <c r="F26" s="28"/>
      <c r="G26" s="28"/>
      <c r="H26" s="28" t="s">
        <v>106</v>
      </c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 t="s">
        <v>106</v>
      </c>
      <c r="V26" s="28"/>
      <c r="W26" s="28"/>
      <c r="X26" s="28" t="s">
        <v>106</v>
      </c>
      <c r="Y26" s="28"/>
      <c r="Z26" s="28"/>
      <c r="AA26" s="28"/>
      <c r="AB26" s="28"/>
      <c r="AC26" s="28"/>
      <c r="AD26" s="28"/>
      <c r="AE26" s="28"/>
      <c r="AF26" s="77"/>
      <c r="AG26" s="127">
        <f t="shared" si="0"/>
        <v>3</v>
      </c>
      <c r="AH26" s="748"/>
      <c r="AI26" s="743"/>
      <c r="AJ26" s="748"/>
      <c r="AK26" s="807"/>
    </row>
    <row r="27" spans="2:37" ht="21.75" customHeight="1" x14ac:dyDescent="0.25">
      <c r="B27" s="763" t="s">
        <v>420</v>
      </c>
      <c r="C27" s="765" t="s">
        <v>349</v>
      </c>
      <c r="D27" s="6" t="s">
        <v>386</v>
      </c>
      <c r="E27" s="71"/>
      <c r="F27" s="55"/>
      <c r="G27" s="55"/>
      <c r="H27" s="55" t="s">
        <v>106</v>
      </c>
      <c r="I27" s="55" t="s">
        <v>106</v>
      </c>
      <c r="J27" s="55"/>
      <c r="K27" s="55" t="s">
        <v>106</v>
      </c>
      <c r="L27" s="55" t="s">
        <v>106</v>
      </c>
      <c r="M27" s="55" t="s">
        <v>106</v>
      </c>
      <c r="N27" s="55" t="s">
        <v>106</v>
      </c>
      <c r="O27" s="55" t="s">
        <v>106</v>
      </c>
      <c r="P27" s="55" t="s">
        <v>106</v>
      </c>
      <c r="Q27" s="55" t="s">
        <v>106</v>
      </c>
      <c r="R27" s="55" t="s">
        <v>106</v>
      </c>
      <c r="S27" s="55" t="s">
        <v>106</v>
      </c>
      <c r="T27" s="55"/>
      <c r="U27" s="55" t="s">
        <v>106</v>
      </c>
      <c r="V27" s="55"/>
      <c r="W27" s="55" t="s">
        <v>106</v>
      </c>
      <c r="X27" s="50" t="s">
        <v>106</v>
      </c>
      <c r="Y27" s="50"/>
      <c r="Z27" s="50" t="s">
        <v>106</v>
      </c>
      <c r="AA27" s="50" t="s">
        <v>106</v>
      </c>
      <c r="AB27" s="50"/>
      <c r="AC27" s="50"/>
      <c r="AD27" s="50"/>
      <c r="AE27" s="50"/>
      <c r="AF27" s="75"/>
      <c r="AG27" s="124">
        <f t="shared" si="0"/>
        <v>16</v>
      </c>
      <c r="AH27" s="747">
        <f>SUM(AG27:AG29)</f>
        <v>21</v>
      </c>
      <c r="AI27" s="767">
        <f>SUM(AH27:AH31)</f>
        <v>23</v>
      </c>
      <c r="AJ27" s="748"/>
      <c r="AK27" s="807"/>
    </row>
    <row r="28" spans="2:37" ht="25.5" customHeight="1" x14ac:dyDescent="0.25">
      <c r="B28" s="755"/>
      <c r="C28" s="762"/>
      <c r="D28" s="96" t="s">
        <v>387</v>
      </c>
      <c r="E28" s="37" t="s">
        <v>139</v>
      </c>
      <c r="F28" s="30" t="s">
        <v>106</v>
      </c>
      <c r="G28" s="30" t="s">
        <v>106</v>
      </c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 t="s">
        <v>139</v>
      </c>
      <c r="U28" s="30"/>
      <c r="V28" s="30"/>
      <c r="W28" s="30"/>
      <c r="X28" s="30"/>
      <c r="Y28" s="30" t="s">
        <v>106</v>
      </c>
      <c r="Z28" s="30"/>
      <c r="AA28" s="30"/>
      <c r="AB28" s="30"/>
      <c r="AC28" s="30"/>
      <c r="AD28" s="30"/>
      <c r="AE28" s="30"/>
      <c r="AF28" s="76"/>
      <c r="AG28" s="127">
        <f t="shared" si="0"/>
        <v>5</v>
      </c>
      <c r="AH28" s="748"/>
      <c r="AI28" s="768"/>
      <c r="AJ28" s="748"/>
      <c r="AK28" s="807"/>
    </row>
    <row r="29" spans="2:37" ht="27.75" customHeight="1" thickBot="1" x14ac:dyDescent="0.3">
      <c r="B29" s="755"/>
      <c r="C29" s="766"/>
      <c r="D29" s="11" t="s">
        <v>388</v>
      </c>
      <c r="E29" s="72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74"/>
      <c r="AG29" s="128">
        <f t="shared" si="0"/>
        <v>0</v>
      </c>
      <c r="AH29" s="749"/>
      <c r="AI29" s="768"/>
      <c r="AJ29" s="748"/>
      <c r="AK29" s="807"/>
    </row>
    <row r="30" spans="2:37" ht="39" customHeight="1" x14ac:dyDescent="0.25">
      <c r="B30" s="755"/>
      <c r="C30" s="765" t="s">
        <v>11</v>
      </c>
      <c r="D30" s="96" t="s">
        <v>83</v>
      </c>
      <c r="E30" s="71"/>
      <c r="F30" s="55"/>
      <c r="G30" s="55"/>
      <c r="H30" s="55"/>
      <c r="I30" s="55"/>
      <c r="J30" s="55" t="s">
        <v>106</v>
      </c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 t="s">
        <v>106</v>
      </c>
      <c r="W30" s="55"/>
      <c r="X30" s="55"/>
      <c r="Y30" s="55"/>
      <c r="Z30" s="55"/>
      <c r="AA30" s="55"/>
      <c r="AB30" s="55"/>
      <c r="AC30" s="55"/>
      <c r="AD30" s="55"/>
      <c r="AE30" s="55"/>
      <c r="AF30" s="73"/>
      <c r="AG30" s="124">
        <f t="shared" si="0"/>
        <v>2</v>
      </c>
      <c r="AH30" s="747">
        <f>SUM(AG30:AG31)</f>
        <v>2</v>
      </c>
      <c r="AI30" s="768"/>
      <c r="AJ30" s="748"/>
      <c r="AK30" s="807"/>
    </row>
    <row r="31" spans="2:37" ht="39.75" customHeight="1" thickBot="1" x14ac:dyDescent="0.3">
      <c r="B31" s="764"/>
      <c r="C31" s="766"/>
      <c r="D31" s="11" t="s">
        <v>49</v>
      </c>
      <c r="E31" s="72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74"/>
      <c r="AG31" s="123">
        <f t="shared" si="0"/>
        <v>0</v>
      </c>
      <c r="AH31" s="749"/>
      <c r="AI31" s="769"/>
      <c r="AJ31" s="748"/>
      <c r="AK31" s="807"/>
    </row>
    <row r="32" spans="2:37" ht="24.75" customHeight="1" x14ac:dyDescent="0.25">
      <c r="B32" s="763" t="s">
        <v>341</v>
      </c>
      <c r="C32" s="774" t="s">
        <v>351</v>
      </c>
      <c r="D32" s="775"/>
      <c r="E32" s="71" t="s">
        <v>139</v>
      </c>
      <c r="F32" s="55" t="s">
        <v>106</v>
      </c>
      <c r="G32" s="55" t="s">
        <v>106</v>
      </c>
      <c r="H32" s="55" t="s">
        <v>106</v>
      </c>
      <c r="I32" s="55" t="s">
        <v>106</v>
      </c>
      <c r="J32" s="55" t="s">
        <v>106</v>
      </c>
      <c r="K32" s="55" t="s">
        <v>106</v>
      </c>
      <c r="L32" s="55" t="s">
        <v>106</v>
      </c>
      <c r="M32" s="55" t="s">
        <v>106</v>
      </c>
      <c r="N32" s="55" t="s">
        <v>106</v>
      </c>
      <c r="O32" s="55" t="s">
        <v>106</v>
      </c>
      <c r="P32" s="55" t="s">
        <v>106</v>
      </c>
      <c r="Q32" s="55" t="s">
        <v>106</v>
      </c>
      <c r="R32" s="55" t="s">
        <v>106</v>
      </c>
      <c r="S32" s="55" t="s">
        <v>106</v>
      </c>
      <c r="T32" s="55" t="s">
        <v>139</v>
      </c>
      <c r="U32" s="55" t="s">
        <v>106</v>
      </c>
      <c r="V32" s="55"/>
      <c r="W32" s="55" t="s">
        <v>106</v>
      </c>
      <c r="X32" s="55" t="s">
        <v>106</v>
      </c>
      <c r="Y32" s="55" t="s">
        <v>106</v>
      </c>
      <c r="Z32" s="55" t="s">
        <v>106</v>
      </c>
      <c r="AA32" s="55" t="s">
        <v>106</v>
      </c>
      <c r="AB32" s="55"/>
      <c r="AC32" s="55"/>
      <c r="AD32" s="55"/>
      <c r="AE32" s="55"/>
      <c r="AF32" s="73"/>
      <c r="AG32" s="124">
        <f t="shared" si="0"/>
        <v>22</v>
      </c>
      <c r="AH32" s="747">
        <f>SUM(AG32:AG33)</f>
        <v>23</v>
      </c>
      <c r="AI32" s="767">
        <f>SUM(AH32:AH33)</f>
        <v>23</v>
      </c>
      <c r="AJ32" s="748"/>
      <c r="AK32" s="807"/>
    </row>
    <row r="33" spans="2:37" ht="27" customHeight="1" thickBot="1" x14ac:dyDescent="0.3">
      <c r="B33" s="764"/>
      <c r="C33" s="781" t="s">
        <v>352</v>
      </c>
      <c r="D33" s="782"/>
      <c r="E33" s="182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 t="s">
        <v>106</v>
      </c>
      <c r="W33" s="183"/>
      <c r="X33" s="183"/>
      <c r="Y33" s="183"/>
      <c r="Z33" s="183"/>
      <c r="AA33" s="183"/>
      <c r="AB33" s="183"/>
      <c r="AC33" s="183"/>
      <c r="AD33" s="183"/>
      <c r="AE33" s="183"/>
      <c r="AF33" s="184"/>
      <c r="AG33" s="123">
        <f t="shared" si="0"/>
        <v>1</v>
      </c>
      <c r="AH33" s="749"/>
      <c r="AI33" s="768"/>
      <c r="AJ33" s="748"/>
      <c r="AK33" s="807"/>
    </row>
    <row r="34" spans="2:37" ht="36" customHeight="1" x14ac:dyDescent="0.25">
      <c r="B34" s="763" t="s">
        <v>494</v>
      </c>
      <c r="C34" s="774" t="s">
        <v>353</v>
      </c>
      <c r="D34" s="775"/>
      <c r="E34" s="71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64"/>
      <c r="AG34" s="124">
        <f t="shared" si="0"/>
        <v>0</v>
      </c>
      <c r="AH34" s="747">
        <f>SUM(AG34:AG35)</f>
        <v>0</v>
      </c>
      <c r="AI34" s="767">
        <f>SUM(AH34:AH35)</f>
        <v>0</v>
      </c>
      <c r="AJ34" s="748"/>
      <c r="AK34" s="807"/>
    </row>
    <row r="35" spans="2:37" ht="29.25" customHeight="1" thickBot="1" x14ac:dyDescent="0.3">
      <c r="B35" s="755"/>
      <c r="C35" s="776" t="s">
        <v>354</v>
      </c>
      <c r="D35" s="777"/>
      <c r="E35" s="182"/>
      <c r="F35" s="183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83"/>
      <c r="Z35" s="183"/>
      <c r="AA35" s="183"/>
      <c r="AB35" s="183"/>
      <c r="AC35" s="183"/>
      <c r="AD35" s="183"/>
      <c r="AE35" s="183"/>
      <c r="AF35" s="184"/>
      <c r="AG35" s="123">
        <f t="shared" si="0"/>
        <v>0</v>
      </c>
      <c r="AH35" s="749"/>
      <c r="AI35" s="768"/>
      <c r="AJ35" s="748"/>
      <c r="AK35" s="807"/>
    </row>
    <row r="36" spans="2:37" ht="27" customHeight="1" x14ac:dyDescent="0.25">
      <c r="B36" s="763" t="s">
        <v>342</v>
      </c>
      <c r="C36" s="770" t="s">
        <v>355</v>
      </c>
      <c r="D36" s="771"/>
      <c r="E36" s="120" t="s">
        <v>139</v>
      </c>
      <c r="F36" s="55" t="s">
        <v>106</v>
      </c>
      <c r="G36" s="55"/>
      <c r="H36" s="55" t="s">
        <v>106</v>
      </c>
      <c r="I36" s="55" t="s">
        <v>106</v>
      </c>
      <c r="J36" s="55" t="s">
        <v>106</v>
      </c>
      <c r="K36" s="55" t="s">
        <v>106</v>
      </c>
      <c r="L36" s="55" t="s">
        <v>106</v>
      </c>
      <c r="M36" s="55" t="s">
        <v>106</v>
      </c>
      <c r="N36" s="55" t="s">
        <v>106</v>
      </c>
      <c r="O36" s="55" t="s">
        <v>106</v>
      </c>
      <c r="P36" s="55" t="s">
        <v>106</v>
      </c>
      <c r="Q36" s="55" t="s">
        <v>106</v>
      </c>
      <c r="R36" s="55" t="s">
        <v>106</v>
      </c>
      <c r="S36" s="55" t="s">
        <v>106</v>
      </c>
      <c r="T36" s="55" t="s">
        <v>139</v>
      </c>
      <c r="U36" s="55" t="s">
        <v>106</v>
      </c>
      <c r="V36" s="55" t="s">
        <v>106</v>
      </c>
      <c r="W36" s="55" t="s">
        <v>106</v>
      </c>
      <c r="X36" s="50" t="s">
        <v>106</v>
      </c>
      <c r="Y36" s="50" t="s">
        <v>106</v>
      </c>
      <c r="Z36" s="50"/>
      <c r="AA36" s="50" t="s">
        <v>106</v>
      </c>
      <c r="AB36" s="50"/>
      <c r="AC36" s="50"/>
      <c r="AD36" s="50"/>
      <c r="AE36" s="50"/>
      <c r="AF36" s="62"/>
      <c r="AG36" s="124">
        <f t="shared" si="0"/>
        <v>21</v>
      </c>
      <c r="AH36" s="747">
        <f>SUM(AG36:AG37)</f>
        <v>23</v>
      </c>
      <c r="AI36" s="767">
        <f>SUM(AH36)</f>
        <v>23</v>
      </c>
      <c r="AJ36" s="748"/>
      <c r="AK36" s="807"/>
    </row>
    <row r="37" spans="2:37" ht="30.75" customHeight="1" thickBot="1" x14ac:dyDescent="0.3">
      <c r="B37" s="764"/>
      <c r="C37" s="772" t="s">
        <v>356</v>
      </c>
      <c r="D37" s="773"/>
      <c r="E37" s="121"/>
      <c r="F37" s="57"/>
      <c r="G37" s="57" t="s">
        <v>106</v>
      </c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 t="s">
        <v>106</v>
      </c>
      <c r="AA37" s="57"/>
      <c r="AB37" s="57"/>
      <c r="AC37" s="57"/>
      <c r="AD37" s="57"/>
      <c r="AE37" s="57"/>
      <c r="AF37" s="65"/>
      <c r="AG37" s="128">
        <f t="shared" si="0"/>
        <v>2</v>
      </c>
      <c r="AH37" s="749"/>
      <c r="AI37" s="769"/>
      <c r="AJ37" s="749"/>
      <c r="AK37" s="807"/>
    </row>
    <row r="38" spans="2:37" ht="20.25" customHeight="1" thickBot="1" x14ac:dyDescent="0.3">
      <c r="B38" s="811" t="s">
        <v>134</v>
      </c>
      <c r="C38" s="812"/>
      <c r="D38" s="812"/>
      <c r="E38" s="637">
        <f>COUNTA(E5:E37)</f>
        <v>5</v>
      </c>
      <c r="F38" s="638">
        <f t="shared" ref="F38:AF38" si="1">COUNTA(F5:F37)</f>
        <v>5</v>
      </c>
      <c r="G38" s="638">
        <f t="shared" si="1"/>
        <v>5</v>
      </c>
      <c r="H38" s="638">
        <f t="shared" si="1"/>
        <v>5</v>
      </c>
      <c r="I38" s="638">
        <f t="shared" si="1"/>
        <v>5</v>
      </c>
      <c r="J38" s="638">
        <f t="shared" si="1"/>
        <v>5</v>
      </c>
      <c r="K38" s="638">
        <f t="shared" si="1"/>
        <v>5</v>
      </c>
      <c r="L38" s="638">
        <f t="shared" si="1"/>
        <v>5</v>
      </c>
      <c r="M38" s="638">
        <f t="shared" si="1"/>
        <v>5</v>
      </c>
      <c r="N38" s="638">
        <f t="shared" si="1"/>
        <v>5</v>
      </c>
      <c r="O38" s="638">
        <f t="shared" si="1"/>
        <v>5</v>
      </c>
      <c r="P38" s="638">
        <f t="shared" si="1"/>
        <v>5</v>
      </c>
      <c r="Q38" s="638">
        <f t="shared" si="1"/>
        <v>5</v>
      </c>
      <c r="R38" s="638">
        <f t="shared" si="1"/>
        <v>5</v>
      </c>
      <c r="S38" s="638">
        <f t="shared" si="1"/>
        <v>5</v>
      </c>
      <c r="T38" s="638">
        <f t="shared" si="1"/>
        <v>5</v>
      </c>
      <c r="U38" s="638">
        <f t="shared" si="1"/>
        <v>5</v>
      </c>
      <c r="V38" s="638">
        <f t="shared" si="1"/>
        <v>5</v>
      </c>
      <c r="W38" s="638">
        <f t="shared" si="1"/>
        <v>5</v>
      </c>
      <c r="X38" s="638">
        <f t="shared" si="1"/>
        <v>5</v>
      </c>
      <c r="Y38" s="638">
        <f>COUNTA(Y6:Y37)</f>
        <v>5</v>
      </c>
      <c r="Z38" s="638">
        <f t="shared" si="1"/>
        <v>5</v>
      </c>
      <c r="AA38" s="638">
        <f>COUNTA(AA6:AA37)</f>
        <v>4</v>
      </c>
      <c r="AB38" s="638">
        <f t="shared" si="1"/>
        <v>0</v>
      </c>
      <c r="AC38" s="638">
        <f t="shared" si="1"/>
        <v>0</v>
      </c>
      <c r="AD38" s="638">
        <f t="shared" si="1"/>
        <v>0</v>
      </c>
      <c r="AE38" s="638">
        <f t="shared" si="1"/>
        <v>0</v>
      </c>
      <c r="AF38" s="639">
        <f t="shared" si="1"/>
        <v>0</v>
      </c>
      <c r="AG38" s="752">
        <f>SUM(E38:AF38)</f>
        <v>114</v>
      </c>
      <c r="AH38" s="753"/>
      <c r="AI38" s="753"/>
      <c r="AJ38" s="754"/>
      <c r="AK38" s="807"/>
    </row>
    <row r="39" spans="2:37" ht="29.25" customHeight="1" thickBot="1" x14ac:dyDescent="0.3">
      <c r="B39" s="737" t="s">
        <v>514</v>
      </c>
      <c r="C39" s="738"/>
      <c r="D39" s="738"/>
      <c r="E39" s="739"/>
      <c r="F39" s="739"/>
      <c r="G39" s="739"/>
      <c r="H39" s="739"/>
      <c r="I39" s="739"/>
      <c r="J39" s="739"/>
      <c r="K39" s="739"/>
      <c r="L39" s="739"/>
      <c r="M39" s="739"/>
      <c r="N39" s="739"/>
      <c r="O39" s="739"/>
      <c r="P39" s="739"/>
      <c r="Q39" s="739"/>
      <c r="R39" s="739"/>
      <c r="S39" s="739"/>
      <c r="T39" s="739"/>
      <c r="U39" s="739"/>
      <c r="V39" s="739"/>
      <c r="W39" s="739"/>
      <c r="X39" s="739"/>
      <c r="Y39" s="739"/>
      <c r="Z39" s="739"/>
      <c r="AA39" s="739"/>
      <c r="AB39" s="739"/>
      <c r="AC39" s="739"/>
      <c r="AD39" s="739"/>
      <c r="AE39" s="739"/>
      <c r="AF39" s="739"/>
      <c r="AG39" s="122" t="s">
        <v>103</v>
      </c>
      <c r="AH39" s="137" t="s">
        <v>104</v>
      </c>
      <c r="AI39" s="208" t="s">
        <v>121</v>
      </c>
      <c r="AJ39" s="142" t="s">
        <v>122</v>
      </c>
      <c r="AK39" s="807"/>
    </row>
    <row r="40" spans="2:37" ht="36.75" customHeight="1" thickBot="1" x14ac:dyDescent="0.3">
      <c r="B40" s="755" t="s">
        <v>343</v>
      </c>
      <c r="C40" s="206" t="s">
        <v>357</v>
      </c>
      <c r="D40" s="206" t="s">
        <v>422</v>
      </c>
      <c r="E40" s="79"/>
      <c r="F40" s="60"/>
      <c r="G40" s="60" t="s">
        <v>106</v>
      </c>
      <c r="H40" s="60" t="s">
        <v>106</v>
      </c>
      <c r="I40" s="60" t="s">
        <v>106</v>
      </c>
      <c r="J40" s="60" t="s">
        <v>106</v>
      </c>
      <c r="K40" s="60" t="s">
        <v>106</v>
      </c>
      <c r="L40" s="60"/>
      <c r="M40" s="60"/>
      <c r="N40" s="60" t="s">
        <v>106</v>
      </c>
      <c r="O40" s="60"/>
      <c r="P40" s="60" t="s">
        <v>106</v>
      </c>
      <c r="Q40" s="60" t="s">
        <v>106</v>
      </c>
      <c r="R40" s="60" t="s">
        <v>106</v>
      </c>
      <c r="S40" s="60"/>
      <c r="T40" s="60" t="s">
        <v>139</v>
      </c>
      <c r="U40" s="60" t="s">
        <v>106</v>
      </c>
      <c r="V40" s="60" t="s">
        <v>106</v>
      </c>
      <c r="W40" s="60" t="s">
        <v>106</v>
      </c>
      <c r="X40" s="59"/>
      <c r="Y40" s="59" t="s">
        <v>106</v>
      </c>
      <c r="Z40" s="59"/>
      <c r="AA40" s="59" t="s">
        <v>106</v>
      </c>
      <c r="AB40" s="59"/>
      <c r="AC40" s="80"/>
      <c r="AD40" s="80"/>
      <c r="AE40" s="80"/>
      <c r="AF40" s="59"/>
      <c r="AG40" s="207">
        <f t="shared" ref="AG40:AG48" si="2">COUNTA(E40:AF40)</f>
        <v>15</v>
      </c>
      <c r="AH40" s="204">
        <f>SUM(AG40)</f>
        <v>15</v>
      </c>
      <c r="AI40" s="756">
        <f>SUM(AH40:AH43)</f>
        <v>24</v>
      </c>
      <c r="AJ40" s="759">
        <f>SUM(AI40:AI48)</f>
        <v>42</v>
      </c>
      <c r="AK40" s="807"/>
    </row>
    <row r="41" spans="2:37" ht="21" customHeight="1" x14ac:dyDescent="0.25">
      <c r="B41" s="755"/>
      <c r="C41" s="762" t="s">
        <v>358</v>
      </c>
      <c r="D41" s="101" t="s">
        <v>392</v>
      </c>
      <c r="E41" s="71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64"/>
      <c r="AG41" s="131">
        <f t="shared" si="2"/>
        <v>0</v>
      </c>
      <c r="AH41" s="747">
        <f>SUM(AG41:AG43)</f>
        <v>9</v>
      </c>
      <c r="AI41" s="757"/>
      <c r="AJ41" s="760"/>
      <c r="AK41" s="807"/>
    </row>
    <row r="42" spans="2:37" ht="19.5" customHeight="1" x14ac:dyDescent="0.25">
      <c r="B42" s="755"/>
      <c r="C42" s="762"/>
      <c r="D42" s="10" t="s">
        <v>393</v>
      </c>
      <c r="E42" s="37" t="s">
        <v>139</v>
      </c>
      <c r="F42" s="30"/>
      <c r="G42" s="30"/>
      <c r="H42" s="30"/>
      <c r="I42" s="30"/>
      <c r="J42" s="30"/>
      <c r="K42" s="30"/>
      <c r="L42" s="30" t="s">
        <v>106</v>
      </c>
      <c r="M42" s="30"/>
      <c r="N42" s="30"/>
      <c r="O42" s="30" t="s">
        <v>106</v>
      </c>
      <c r="P42" s="30"/>
      <c r="Q42" s="30"/>
      <c r="R42" s="30"/>
      <c r="S42" s="30"/>
      <c r="T42" s="30"/>
      <c r="U42" s="30"/>
      <c r="V42" s="30"/>
      <c r="W42" s="30"/>
      <c r="X42" s="30" t="s">
        <v>106</v>
      </c>
      <c r="Y42" s="30"/>
      <c r="Z42" s="30" t="s">
        <v>106</v>
      </c>
      <c r="AA42" s="30"/>
      <c r="AB42" s="30"/>
      <c r="AC42" s="30"/>
      <c r="AD42" s="30"/>
      <c r="AE42" s="30"/>
      <c r="AF42" s="69"/>
      <c r="AG42" s="132">
        <f t="shared" si="2"/>
        <v>5</v>
      </c>
      <c r="AH42" s="748"/>
      <c r="AI42" s="757"/>
      <c r="AJ42" s="760"/>
      <c r="AK42" s="807"/>
    </row>
    <row r="43" spans="2:37" ht="21.75" customHeight="1" thickBot="1" x14ac:dyDescent="0.3">
      <c r="B43" s="755"/>
      <c r="C43" s="762"/>
      <c r="D43" s="10" t="s">
        <v>394</v>
      </c>
      <c r="E43" s="37"/>
      <c r="F43" s="30" t="s">
        <v>106</v>
      </c>
      <c r="G43" s="30"/>
      <c r="H43" s="30"/>
      <c r="I43" s="30"/>
      <c r="J43" s="30"/>
      <c r="K43" s="30"/>
      <c r="L43" s="30"/>
      <c r="M43" s="30" t="s">
        <v>106</v>
      </c>
      <c r="N43" s="30"/>
      <c r="O43" s="30" t="s">
        <v>106</v>
      </c>
      <c r="P43" s="30"/>
      <c r="Q43" s="30"/>
      <c r="R43" s="30"/>
      <c r="S43" s="30" t="s">
        <v>106</v>
      </c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69"/>
      <c r="AG43" s="132">
        <f t="shared" si="2"/>
        <v>4</v>
      </c>
      <c r="AH43" s="748"/>
      <c r="AI43" s="757"/>
      <c r="AJ43" s="760"/>
      <c r="AK43" s="807"/>
    </row>
    <row r="44" spans="2:37" ht="37.5" customHeight="1" x14ac:dyDescent="0.25">
      <c r="B44" s="763" t="s">
        <v>344</v>
      </c>
      <c r="C44" s="765" t="s">
        <v>359</v>
      </c>
      <c r="D44" s="6" t="s">
        <v>395</v>
      </c>
      <c r="E44" s="71"/>
      <c r="F44" s="55"/>
      <c r="G44" s="55"/>
      <c r="H44" s="55"/>
      <c r="I44" s="55"/>
      <c r="J44" s="55" t="s">
        <v>106</v>
      </c>
      <c r="K44" s="55"/>
      <c r="L44" s="55" t="s">
        <v>106</v>
      </c>
      <c r="M44" s="55"/>
      <c r="N44" s="55" t="s">
        <v>106</v>
      </c>
      <c r="O44" s="55" t="s">
        <v>106</v>
      </c>
      <c r="P44" s="55"/>
      <c r="Q44" s="55"/>
      <c r="R44" s="55"/>
      <c r="S44" s="55"/>
      <c r="T44" s="55" t="s">
        <v>139</v>
      </c>
      <c r="U44" s="55" t="s">
        <v>106</v>
      </c>
      <c r="V44" s="55" t="s">
        <v>106</v>
      </c>
      <c r="W44" s="55"/>
      <c r="X44" s="55"/>
      <c r="Y44" s="55" t="s">
        <v>106</v>
      </c>
      <c r="Z44" s="55" t="s">
        <v>106</v>
      </c>
      <c r="AA44" s="55"/>
      <c r="AB44" s="55"/>
      <c r="AC44" s="55"/>
      <c r="AD44" s="55"/>
      <c r="AE44" s="55"/>
      <c r="AF44" s="64"/>
      <c r="AG44" s="131">
        <f t="shared" si="2"/>
        <v>9</v>
      </c>
      <c r="AH44" s="747">
        <f>SUM(AG44:AG46)</f>
        <v>18</v>
      </c>
      <c r="AI44" s="767">
        <f>SUM(AH44)</f>
        <v>18</v>
      </c>
      <c r="AJ44" s="760"/>
      <c r="AK44" s="807"/>
    </row>
    <row r="45" spans="2:37" ht="36.75" customHeight="1" x14ac:dyDescent="0.25">
      <c r="B45" s="755"/>
      <c r="C45" s="762"/>
      <c r="D45" s="100" t="s">
        <v>396</v>
      </c>
      <c r="E45" s="3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69"/>
      <c r="AG45" s="132">
        <f t="shared" si="2"/>
        <v>0</v>
      </c>
      <c r="AH45" s="748"/>
      <c r="AI45" s="768"/>
      <c r="AJ45" s="760"/>
      <c r="AK45" s="807"/>
    </row>
    <row r="46" spans="2:37" ht="28.5" customHeight="1" thickBot="1" x14ac:dyDescent="0.3">
      <c r="B46" s="764"/>
      <c r="C46" s="766"/>
      <c r="D46" s="11" t="s">
        <v>423</v>
      </c>
      <c r="E46" s="72" t="s">
        <v>139</v>
      </c>
      <c r="F46" s="57"/>
      <c r="G46" s="57" t="s">
        <v>106</v>
      </c>
      <c r="H46" s="57" t="s">
        <v>232</v>
      </c>
      <c r="I46" s="57" t="s">
        <v>232</v>
      </c>
      <c r="J46" s="57"/>
      <c r="K46" s="57" t="s">
        <v>232</v>
      </c>
      <c r="L46" s="57"/>
      <c r="M46" s="57" t="s">
        <v>106</v>
      </c>
      <c r="N46" s="57"/>
      <c r="O46" s="57"/>
      <c r="P46" s="57" t="s">
        <v>106</v>
      </c>
      <c r="Q46" s="57" t="s">
        <v>106</v>
      </c>
      <c r="R46" s="57"/>
      <c r="S46" s="57"/>
      <c r="T46" s="57"/>
      <c r="U46" s="57"/>
      <c r="V46" s="57"/>
      <c r="W46" s="57" t="s">
        <v>106</v>
      </c>
      <c r="X46" s="57"/>
      <c r="Y46" s="57"/>
      <c r="Z46" s="57"/>
      <c r="AA46" s="57"/>
      <c r="AB46" s="57"/>
      <c r="AC46" s="57"/>
      <c r="AD46" s="57"/>
      <c r="AE46" s="57"/>
      <c r="AF46" s="65"/>
      <c r="AG46" s="134">
        <f t="shared" si="2"/>
        <v>9</v>
      </c>
      <c r="AH46" s="749"/>
      <c r="AI46" s="769"/>
      <c r="AJ46" s="760"/>
      <c r="AK46" s="807"/>
    </row>
    <row r="47" spans="2:37" ht="39.75" customHeight="1" x14ac:dyDescent="0.25">
      <c r="B47" s="755" t="s">
        <v>438</v>
      </c>
      <c r="C47" s="762" t="s">
        <v>468</v>
      </c>
      <c r="D47" s="101" t="s">
        <v>469</v>
      </c>
      <c r="E47" s="119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81"/>
      <c r="AG47" s="131">
        <f t="shared" si="2"/>
        <v>0</v>
      </c>
      <c r="AH47" s="748">
        <f>SUM(AG47:AG48)</f>
        <v>0</v>
      </c>
      <c r="AI47" s="742">
        <f>SUM(AH47)</f>
        <v>0</v>
      </c>
      <c r="AJ47" s="760"/>
      <c r="AK47" s="807"/>
    </row>
    <row r="48" spans="2:37" ht="48.75" customHeight="1" thickBot="1" x14ac:dyDescent="0.3">
      <c r="B48" s="764"/>
      <c r="C48" s="766"/>
      <c r="D48" s="102" t="s">
        <v>425</v>
      </c>
      <c r="E48" s="158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70"/>
      <c r="AG48" s="134">
        <f t="shared" si="2"/>
        <v>0</v>
      </c>
      <c r="AH48" s="749"/>
      <c r="AI48" s="744"/>
      <c r="AJ48" s="761"/>
      <c r="AK48" s="807"/>
    </row>
    <row r="49" spans="1:37" ht="21" customHeight="1" thickBot="1" x14ac:dyDescent="0.3">
      <c r="B49" s="811" t="s">
        <v>134</v>
      </c>
      <c r="C49" s="812"/>
      <c r="D49" s="812"/>
      <c r="E49" s="634">
        <f t="shared" ref="E49:AF49" si="3">COUNTA(E40:E48)</f>
        <v>2</v>
      </c>
      <c r="F49" s="635">
        <f t="shared" si="3"/>
        <v>1</v>
      </c>
      <c r="G49" s="635">
        <f t="shared" si="3"/>
        <v>2</v>
      </c>
      <c r="H49" s="635">
        <f t="shared" si="3"/>
        <v>2</v>
      </c>
      <c r="I49" s="635">
        <f t="shared" si="3"/>
        <v>2</v>
      </c>
      <c r="J49" s="635">
        <f t="shared" si="3"/>
        <v>2</v>
      </c>
      <c r="K49" s="635">
        <f t="shared" si="3"/>
        <v>2</v>
      </c>
      <c r="L49" s="635">
        <f t="shared" si="3"/>
        <v>2</v>
      </c>
      <c r="M49" s="635">
        <f t="shared" si="3"/>
        <v>2</v>
      </c>
      <c r="N49" s="635">
        <f t="shared" si="3"/>
        <v>2</v>
      </c>
      <c r="O49" s="635">
        <f t="shared" si="3"/>
        <v>3</v>
      </c>
      <c r="P49" s="635">
        <f t="shared" si="3"/>
        <v>2</v>
      </c>
      <c r="Q49" s="635">
        <f t="shared" si="3"/>
        <v>2</v>
      </c>
      <c r="R49" s="635">
        <f t="shared" si="3"/>
        <v>1</v>
      </c>
      <c r="S49" s="635">
        <f t="shared" si="3"/>
        <v>1</v>
      </c>
      <c r="T49" s="635">
        <f t="shared" si="3"/>
        <v>2</v>
      </c>
      <c r="U49" s="635">
        <f t="shared" si="3"/>
        <v>2</v>
      </c>
      <c r="V49" s="635">
        <f t="shared" si="3"/>
        <v>2</v>
      </c>
      <c r="W49" s="635">
        <f t="shared" si="3"/>
        <v>2</v>
      </c>
      <c r="X49" s="635">
        <f t="shared" si="3"/>
        <v>1</v>
      </c>
      <c r="Y49" s="635">
        <f t="shared" si="3"/>
        <v>2</v>
      </c>
      <c r="Z49" s="635">
        <f t="shared" si="3"/>
        <v>2</v>
      </c>
      <c r="AA49" s="635">
        <f t="shared" si="3"/>
        <v>1</v>
      </c>
      <c r="AB49" s="635">
        <f t="shared" si="3"/>
        <v>0</v>
      </c>
      <c r="AC49" s="635">
        <f t="shared" si="3"/>
        <v>0</v>
      </c>
      <c r="AD49" s="635">
        <f t="shared" si="3"/>
        <v>0</v>
      </c>
      <c r="AE49" s="635">
        <f t="shared" si="3"/>
        <v>0</v>
      </c>
      <c r="AF49" s="636">
        <f t="shared" si="3"/>
        <v>0</v>
      </c>
      <c r="AG49" s="734">
        <f>SUM(E49:AF49)</f>
        <v>42</v>
      </c>
      <c r="AH49" s="735"/>
      <c r="AI49" s="735"/>
      <c r="AJ49" s="736"/>
      <c r="AK49" s="807"/>
    </row>
    <row r="50" spans="1:37" ht="33.75" customHeight="1" thickBot="1" x14ac:dyDescent="0.3">
      <c r="B50" s="737" t="s">
        <v>517</v>
      </c>
      <c r="C50" s="738"/>
      <c r="D50" s="738"/>
      <c r="E50" s="739"/>
      <c r="F50" s="739"/>
      <c r="G50" s="739"/>
      <c r="H50" s="739"/>
      <c r="I50" s="739"/>
      <c r="J50" s="739"/>
      <c r="K50" s="739"/>
      <c r="L50" s="739"/>
      <c r="M50" s="739"/>
      <c r="N50" s="739"/>
      <c r="O50" s="739"/>
      <c r="P50" s="739"/>
      <c r="Q50" s="739"/>
      <c r="R50" s="739"/>
      <c r="S50" s="739"/>
      <c r="T50" s="739"/>
      <c r="U50" s="739"/>
      <c r="V50" s="739"/>
      <c r="W50" s="739"/>
      <c r="X50" s="739"/>
      <c r="Y50" s="739"/>
      <c r="Z50" s="739"/>
      <c r="AA50" s="739"/>
      <c r="AB50" s="739"/>
      <c r="AC50" s="739"/>
      <c r="AD50" s="739"/>
      <c r="AE50" s="739"/>
      <c r="AF50" s="740"/>
      <c r="AG50" s="122" t="s">
        <v>103</v>
      </c>
      <c r="AH50" s="126" t="s">
        <v>105</v>
      </c>
      <c r="AI50" s="205" t="s">
        <v>121</v>
      </c>
      <c r="AJ50" s="143" t="s">
        <v>122</v>
      </c>
      <c r="AK50" s="807"/>
    </row>
    <row r="51" spans="1:37" ht="27" customHeight="1" thickBot="1" x14ac:dyDescent="0.3">
      <c r="A51" s="5"/>
      <c r="B51" s="813" t="s">
        <v>501</v>
      </c>
      <c r="C51" s="203" t="s">
        <v>361</v>
      </c>
      <c r="D51" s="99" t="s">
        <v>401</v>
      </c>
      <c r="E51" s="82" t="s">
        <v>139</v>
      </c>
      <c r="F51" s="83"/>
      <c r="G51" s="83" t="s">
        <v>106</v>
      </c>
      <c r="H51" s="83" t="s">
        <v>106</v>
      </c>
      <c r="I51" s="83" t="s">
        <v>106</v>
      </c>
      <c r="J51" s="83" t="s">
        <v>106</v>
      </c>
      <c r="K51" s="83"/>
      <c r="L51" s="83"/>
      <c r="M51" s="83" t="s">
        <v>106</v>
      </c>
      <c r="N51" s="83" t="s">
        <v>106</v>
      </c>
      <c r="O51" s="83" t="s">
        <v>106</v>
      </c>
      <c r="P51" s="83" t="s">
        <v>106</v>
      </c>
      <c r="Q51" s="83"/>
      <c r="R51" s="83"/>
      <c r="S51" s="83"/>
      <c r="T51" s="83"/>
      <c r="U51" s="83" t="s">
        <v>106</v>
      </c>
      <c r="V51" s="83" t="s">
        <v>106</v>
      </c>
      <c r="W51" s="83" t="s">
        <v>106</v>
      </c>
      <c r="X51" s="83"/>
      <c r="Y51" s="83" t="s">
        <v>106</v>
      </c>
      <c r="Z51" s="83" t="s">
        <v>106</v>
      </c>
      <c r="AA51" s="83"/>
      <c r="AB51" s="83"/>
      <c r="AC51" s="83"/>
      <c r="AD51" s="83"/>
      <c r="AE51" s="83"/>
      <c r="AF51" s="83"/>
      <c r="AG51" s="135">
        <f>COUNTA(E51:AF51)</f>
        <v>14</v>
      </c>
      <c r="AH51" s="139">
        <f>SUM(AG51)</f>
        <v>14</v>
      </c>
      <c r="AI51" s="742">
        <f>SUM(AH51:AH55)</f>
        <v>20</v>
      </c>
      <c r="AJ51" s="742">
        <f>SUM(AI51)</f>
        <v>20</v>
      </c>
      <c r="AK51" s="807"/>
    </row>
    <row r="52" spans="1:37" ht="22.5" customHeight="1" x14ac:dyDescent="0.25">
      <c r="A52" s="5"/>
      <c r="B52" s="813"/>
      <c r="C52" s="745" t="s">
        <v>362</v>
      </c>
      <c r="D52" s="18" t="s">
        <v>402</v>
      </c>
      <c r="E52" s="38"/>
      <c r="F52" s="39"/>
      <c r="G52" s="39"/>
      <c r="H52" s="39"/>
      <c r="I52" s="39"/>
      <c r="J52" s="39"/>
      <c r="K52" s="39"/>
      <c r="L52" s="39"/>
      <c r="M52" s="39"/>
      <c r="N52" s="39" t="s">
        <v>106</v>
      </c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131">
        <f>COUNTA(E52:AF52)</f>
        <v>1</v>
      </c>
      <c r="AH52" s="747">
        <f>SUM(AG52:AG54)</f>
        <v>4</v>
      </c>
      <c r="AI52" s="743"/>
      <c r="AJ52" s="743"/>
      <c r="AK52" s="807"/>
    </row>
    <row r="53" spans="1:37" ht="22.5" customHeight="1" x14ac:dyDescent="0.25">
      <c r="A53" s="5"/>
      <c r="B53" s="813"/>
      <c r="C53" s="746"/>
      <c r="D53" s="19" t="s">
        <v>403</v>
      </c>
      <c r="E53" s="38"/>
      <c r="F53" s="39"/>
      <c r="G53" s="39"/>
      <c r="H53" s="39"/>
      <c r="I53" s="39"/>
      <c r="J53" s="39"/>
      <c r="K53" s="39"/>
      <c r="L53" s="39"/>
      <c r="M53" s="39"/>
      <c r="N53" s="39" t="s">
        <v>106</v>
      </c>
      <c r="O53" s="39"/>
      <c r="P53" s="39"/>
      <c r="Q53" s="39" t="s">
        <v>106</v>
      </c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222">
        <f>COUNTA(E53:AF53)</f>
        <v>2</v>
      </c>
      <c r="AH53" s="748"/>
      <c r="AI53" s="743"/>
      <c r="AJ53" s="743"/>
      <c r="AK53" s="807"/>
    </row>
    <row r="54" spans="1:37" ht="21" customHeight="1" thickBot="1" x14ac:dyDescent="0.3">
      <c r="A54" s="5"/>
      <c r="B54" s="813"/>
      <c r="C54" s="746"/>
      <c r="D54" s="19" t="s">
        <v>404</v>
      </c>
      <c r="E54" s="40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 t="s">
        <v>106</v>
      </c>
      <c r="X54" s="41"/>
      <c r="Y54" s="41"/>
      <c r="Z54" s="41"/>
      <c r="AA54" s="41"/>
      <c r="AB54" s="41"/>
      <c r="AC54" s="41"/>
      <c r="AD54" s="41"/>
      <c r="AE54" s="41"/>
      <c r="AF54" s="41"/>
      <c r="AG54" s="132">
        <f>COUNTA(E54:AF54)</f>
        <v>1</v>
      </c>
      <c r="AH54" s="748"/>
      <c r="AI54" s="743"/>
      <c r="AJ54" s="743"/>
      <c r="AK54" s="807"/>
    </row>
    <row r="55" spans="1:37" ht="30.75" customHeight="1" thickBot="1" x14ac:dyDescent="0.3">
      <c r="A55" s="5"/>
      <c r="B55" s="813"/>
      <c r="C55" s="750" t="s">
        <v>363</v>
      </c>
      <c r="D55" s="751"/>
      <c r="E55" s="165"/>
      <c r="F55" s="166"/>
      <c r="G55" s="166"/>
      <c r="H55" s="166"/>
      <c r="I55" s="166"/>
      <c r="J55" s="166"/>
      <c r="K55" s="166"/>
      <c r="L55" s="166"/>
      <c r="M55" s="166"/>
      <c r="N55" s="166" t="s">
        <v>106</v>
      </c>
      <c r="O55" s="166"/>
      <c r="P55" s="166"/>
      <c r="Q55" s="166"/>
      <c r="R55" s="166"/>
      <c r="S55" s="166"/>
      <c r="T55" s="166"/>
      <c r="U55" s="166"/>
      <c r="V55" s="166"/>
      <c r="W55" s="166" t="s">
        <v>106</v>
      </c>
      <c r="X55" s="166"/>
      <c r="Y55" s="166"/>
      <c r="Z55" s="166"/>
      <c r="AA55" s="166"/>
      <c r="AB55" s="166"/>
      <c r="AC55" s="166"/>
      <c r="AD55" s="166"/>
      <c r="AE55" s="166"/>
      <c r="AF55" s="166"/>
      <c r="AG55" s="135">
        <f>COUNTA(E55:AF55)</f>
        <v>2</v>
      </c>
      <c r="AH55" s="139">
        <f t="shared" ref="AH55" si="4">SUM(AG55)</f>
        <v>2</v>
      </c>
      <c r="AI55" s="744"/>
      <c r="AJ55" s="744"/>
      <c r="AK55" s="807"/>
    </row>
    <row r="56" spans="1:37" ht="22.5" customHeight="1" thickBot="1" x14ac:dyDescent="0.3">
      <c r="A56" s="5"/>
      <c r="B56" s="811" t="s">
        <v>134</v>
      </c>
      <c r="C56" s="812"/>
      <c r="D56" s="812"/>
      <c r="E56" s="637">
        <f t="shared" ref="E56:AF56" si="5">COUNTA(E51:E55)</f>
        <v>1</v>
      </c>
      <c r="F56" s="638">
        <f t="shared" si="5"/>
        <v>0</v>
      </c>
      <c r="G56" s="638">
        <f t="shared" si="5"/>
        <v>1</v>
      </c>
      <c r="H56" s="638">
        <f t="shared" si="5"/>
        <v>1</v>
      </c>
      <c r="I56" s="638">
        <f t="shared" si="5"/>
        <v>1</v>
      </c>
      <c r="J56" s="638">
        <f t="shared" si="5"/>
        <v>1</v>
      </c>
      <c r="K56" s="638">
        <f t="shared" si="5"/>
        <v>0</v>
      </c>
      <c r="L56" s="638">
        <f t="shared" si="5"/>
        <v>0</v>
      </c>
      <c r="M56" s="638">
        <f t="shared" si="5"/>
        <v>1</v>
      </c>
      <c r="N56" s="638">
        <f t="shared" si="5"/>
        <v>4</v>
      </c>
      <c r="O56" s="638">
        <f t="shared" si="5"/>
        <v>1</v>
      </c>
      <c r="P56" s="638">
        <f t="shared" si="5"/>
        <v>1</v>
      </c>
      <c r="Q56" s="638">
        <f t="shared" si="5"/>
        <v>1</v>
      </c>
      <c r="R56" s="638">
        <f t="shared" si="5"/>
        <v>0</v>
      </c>
      <c r="S56" s="638">
        <f t="shared" si="5"/>
        <v>0</v>
      </c>
      <c r="T56" s="638">
        <f t="shared" si="5"/>
        <v>0</v>
      </c>
      <c r="U56" s="638">
        <f t="shared" si="5"/>
        <v>1</v>
      </c>
      <c r="V56" s="638">
        <f t="shared" si="5"/>
        <v>1</v>
      </c>
      <c r="W56" s="638">
        <f t="shared" si="5"/>
        <v>3</v>
      </c>
      <c r="X56" s="638">
        <f t="shared" si="5"/>
        <v>0</v>
      </c>
      <c r="Y56" s="638">
        <f t="shared" si="5"/>
        <v>1</v>
      </c>
      <c r="Z56" s="638">
        <f t="shared" si="5"/>
        <v>1</v>
      </c>
      <c r="AA56" s="638">
        <f t="shared" si="5"/>
        <v>0</v>
      </c>
      <c r="AB56" s="638">
        <f t="shared" si="5"/>
        <v>0</v>
      </c>
      <c r="AC56" s="638">
        <f t="shared" si="5"/>
        <v>0</v>
      </c>
      <c r="AD56" s="638">
        <f t="shared" si="5"/>
        <v>0</v>
      </c>
      <c r="AE56" s="638">
        <f t="shared" si="5"/>
        <v>0</v>
      </c>
      <c r="AF56" s="639">
        <f t="shared" si="5"/>
        <v>0</v>
      </c>
      <c r="AG56" s="734">
        <f>SUM(E56:AF56)</f>
        <v>20</v>
      </c>
      <c r="AH56" s="735"/>
      <c r="AI56" s="735"/>
      <c r="AJ56" s="736"/>
      <c r="AK56" s="807"/>
    </row>
    <row r="57" spans="1:37" ht="33" customHeight="1" thickBot="1" x14ac:dyDescent="0.3">
      <c r="B57" s="737" t="s">
        <v>500</v>
      </c>
      <c r="C57" s="738"/>
      <c r="D57" s="738"/>
      <c r="E57" s="739"/>
      <c r="F57" s="739"/>
      <c r="G57" s="739"/>
      <c r="H57" s="739"/>
      <c r="I57" s="739"/>
      <c r="J57" s="739"/>
      <c r="K57" s="739"/>
      <c r="L57" s="739"/>
      <c r="M57" s="739"/>
      <c r="N57" s="739"/>
      <c r="O57" s="739"/>
      <c r="P57" s="739"/>
      <c r="Q57" s="739"/>
      <c r="R57" s="739"/>
      <c r="S57" s="739"/>
      <c r="T57" s="739"/>
      <c r="U57" s="739"/>
      <c r="V57" s="739"/>
      <c r="W57" s="739"/>
      <c r="X57" s="739"/>
      <c r="Y57" s="739"/>
      <c r="Z57" s="739"/>
      <c r="AA57" s="739"/>
      <c r="AB57" s="739"/>
      <c r="AC57" s="739"/>
      <c r="AD57" s="739"/>
      <c r="AE57" s="739"/>
      <c r="AF57" s="740"/>
      <c r="AG57" s="122" t="s">
        <v>103</v>
      </c>
      <c r="AH57" s="126" t="s">
        <v>105</v>
      </c>
      <c r="AI57" s="209" t="s">
        <v>193</v>
      </c>
      <c r="AJ57" s="143" t="s">
        <v>122</v>
      </c>
      <c r="AK57" s="807"/>
    </row>
    <row r="58" spans="1:37" ht="19.5" customHeight="1" x14ac:dyDescent="0.25">
      <c r="B58" s="813" t="s">
        <v>347</v>
      </c>
      <c r="C58" s="746" t="s">
        <v>364</v>
      </c>
      <c r="D58" s="18" t="s">
        <v>405</v>
      </c>
      <c r="E58" s="86"/>
      <c r="F58" s="87" t="s">
        <v>106</v>
      </c>
      <c r="G58" s="87" t="s">
        <v>106</v>
      </c>
      <c r="H58" s="87"/>
      <c r="I58" s="87"/>
      <c r="J58" s="87"/>
      <c r="K58" s="87"/>
      <c r="L58" s="87"/>
      <c r="M58" s="87" t="s">
        <v>106</v>
      </c>
      <c r="N58" s="87"/>
      <c r="O58" s="87"/>
      <c r="P58" s="87"/>
      <c r="Q58" s="87" t="s">
        <v>106</v>
      </c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131">
        <f t="shared" ref="AG58:AG69" si="6">COUNTA(E58:AF58)</f>
        <v>4</v>
      </c>
      <c r="AH58" s="747">
        <f>SUM(AG58:AG60)</f>
        <v>4</v>
      </c>
      <c r="AI58" s="742">
        <f>SUM(AH58:AH69)</f>
        <v>13</v>
      </c>
      <c r="AJ58" s="742">
        <f>SUM(AI58)</f>
        <v>13</v>
      </c>
      <c r="AK58" s="807"/>
    </row>
    <row r="59" spans="1:37" ht="19.5" customHeight="1" x14ac:dyDescent="0.25">
      <c r="B59" s="813"/>
      <c r="C59" s="798"/>
      <c r="D59" s="13" t="s">
        <v>406</v>
      </c>
      <c r="E59" s="88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132">
        <f t="shared" si="6"/>
        <v>0</v>
      </c>
      <c r="AH59" s="748"/>
      <c r="AI59" s="743"/>
      <c r="AJ59" s="743"/>
      <c r="AK59" s="807"/>
    </row>
    <row r="60" spans="1:37" ht="18" customHeight="1" thickBot="1" x14ac:dyDescent="0.3">
      <c r="B60" s="813"/>
      <c r="C60" s="799"/>
      <c r="D60" s="26" t="s">
        <v>467</v>
      </c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134">
        <f t="shared" si="6"/>
        <v>0</v>
      </c>
      <c r="AH60" s="749"/>
      <c r="AI60" s="743"/>
      <c r="AJ60" s="743"/>
      <c r="AK60" s="807"/>
    </row>
    <row r="61" spans="1:37" ht="41.25" customHeight="1" thickBot="1" x14ac:dyDescent="0.3">
      <c r="B61" s="813"/>
      <c r="C61" s="329" t="s">
        <v>426</v>
      </c>
      <c r="D61" s="324" t="s">
        <v>408</v>
      </c>
      <c r="E61" s="86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131">
        <f t="shared" si="6"/>
        <v>0</v>
      </c>
      <c r="AH61" s="327">
        <f>SUM(AG61:AG61)</f>
        <v>0</v>
      </c>
      <c r="AI61" s="743"/>
      <c r="AJ61" s="743"/>
      <c r="AK61" s="807"/>
    </row>
    <row r="62" spans="1:37" ht="24" customHeight="1" x14ac:dyDescent="0.25">
      <c r="B62" s="813"/>
      <c r="C62" s="746" t="s">
        <v>427</v>
      </c>
      <c r="D62" s="18" t="s">
        <v>410</v>
      </c>
      <c r="E62" s="86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131">
        <f t="shared" si="6"/>
        <v>0</v>
      </c>
      <c r="AH62" s="747">
        <f>SUM(AG62:AG67)</f>
        <v>0</v>
      </c>
      <c r="AI62" s="743"/>
      <c r="AJ62" s="743"/>
      <c r="AK62" s="807"/>
    </row>
    <row r="63" spans="1:37" ht="36" customHeight="1" x14ac:dyDescent="0.25">
      <c r="B63" s="813"/>
      <c r="C63" s="746"/>
      <c r="D63" s="18" t="s">
        <v>411</v>
      </c>
      <c r="E63" s="88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132">
        <f t="shared" si="6"/>
        <v>0</v>
      </c>
      <c r="AH63" s="748"/>
      <c r="AI63" s="743"/>
      <c r="AJ63" s="743"/>
      <c r="AK63" s="807"/>
    </row>
    <row r="64" spans="1:37" ht="40.5" customHeight="1" x14ac:dyDescent="0.25">
      <c r="B64" s="813"/>
      <c r="C64" s="746"/>
      <c r="D64" s="18" t="s">
        <v>412</v>
      </c>
      <c r="E64" s="88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132">
        <f t="shared" si="6"/>
        <v>0</v>
      </c>
      <c r="AH64" s="748"/>
      <c r="AI64" s="743"/>
      <c r="AJ64" s="743"/>
      <c r="AK64" s="807"/>
    </row>
    <row r="65" spans="1:37" ht="30.75" customHeight="1" x14ac:dyDescent="0.25">
      <c r="B65" s="813"/>
      <c r="C65" s="746"/>
      <c r="D65" s="13" t="s">
        <v>470</v>
      </c>
      <c r="E65" s="88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132">
        <f t="shared" si="6"/>
        <v>0</v>
      </c>
      <c r="AH65" s="748"/>
      <c r="AI65" s="743"/>
      <c r="AJ65" s="743"/>
      <c r="AK65" s="807"/>
    </row>
    <row r="66" spans="1:37" ht="21" customHeight="1" x14ac:dyDescent="0.25">
      <c r="B66" s="813"/>
      <c r="C66" s="746"/>
      <c r="D66" s="13" t="s">
        <v>414</v>
      </c>
      <c r="E66" s="88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132">
        <f t="shared" si="6"/>
        <v>0</v>
      </c>
      <c r="AH66" s="748"/>
      <c r="AI66" s="743"/>
      <c r="AJ66" s="743"/>
      <c r="AK66" s="807"/>
    </row>
    <row r="67" spans="1:37" ht="39" customHeight="1" thickBot="1" x14ac:dyDescent="0.3">
      <c r="B67" s="813"/>
      <c r="C67" s="800"/>
      <c r="D67" s="99" t="s">
        <v>415</v>
      </c>
      <c r="E67" s="89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134">
        <f t="shared" si="6"/>
        <v>0</v>
      </c>
      <c r="AH67" s="749"/>
      <c r="AI67" s="743"/>
      <c r="AJ67" s="743"/>
      <c r="AK67" s="807"/>
    </row>
    <row r="68" spans="1:37" ht="29.25" customHeight="1" x14ac:dyDescent="0.25">
      <c r="B68" s="813"/>
      <c r="C68" s="801" t="s">
        <v>367</v>
      </c>
      <c r="D68" s="12" t="s">
        <v>416</v>
      </c>
      <c r="E68" s="91"/>
      <c r="F68" s="92"/>
      <c r="G68" s="92"/>
      <c r="H68" s="92"/>
      <c r="I68" s="92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131">
        <f t="shared" si="6"/>
        <v>0</v>
      </c>
      <c r="AH68" s="803">
        <f>SUM(AG68:AG69)</f>
        <v>9</v>
      </c>
      <c r="AI68" s="743"/>
      <c r="AJ68" s="743"/>
      <c r="AK68" s="807"/>
    </row>
    <row r="69" spans="1:37" ht="30.75" customHeight="1" thickBot="1" x14ac:dyDescent="0.3">
      <c r="B69" s="814"/>
      <c r="C69" s="802"/>
      <c r="D69" s="26" t="s">
        <v>417</v>
      </c>
      <c r="E69" s="93"/>
      <c r="F69" s="94" t="s">
        <v>106</v>
      </c>
      <c r="G69" s="94" t="s">
        <v>106</v>
      </c>
      <c r="H69" s="94"/>
      <c r="I69" s="94"/>
      <c r="J69" s="90"/>
      <c r="K69" s="90"/>
      <c r="L69" s="90"/>
      <c r="M69" s="90" t="s">
        <v>106</v>
      </c>
      <c r="N69" s="90" t="s">
        <v>106</v>
      </c>
      <c r="O69" s="90"/>
      <c r="P69" s="90"/>
      <c r="Q69" s="90" t="s">
        <v>106</v>
      </c>
      <c r="R69" s="90"/>
      <c r="S69" s="90" t="s">
        <v>106</v>
      </c>
      <c r="T69" s="90"/>
      <c r="U69" s="90" t="s">
        <v>106</v>
      </c>
      <c r="V69" s="90"/>
      <c r="W69" s="90" t="s">
        <v>106</v>
      </c>
      <c r="X69" s="90"/>
      <c r="Y69" s="90"/>
      <c r="Z69" s="90" t="s">
        <v>106</v>
      </c>
      <c r="AA69" s="90"/>
      <c r="AB69" s="90"/>
      <c r="AC69" s="90"/>
      <c r="AD69" s="90"/>
      <c r="AE69" s="90"/>
      <c r="AF69" s="90"/>
      <c r="AG69" s="134">
        <f t="shared" si="6"/>
        <v>9</v>
      </c>
      <c r="AH69" s="804"/>
      <c r="AI69" s="744"/>
      <c r="AJ69" s="744"/>
      <c r="AK69" s="808"/>
    </row>
    <row r="70" spans="1:37" ht="23.25" customHeight="1" thickBot="1" x14ac:dyDescent="0.3">
      <c r="A70" s="5"/>
      <c r="B70" s="811" t="s">
        <v>134</v>
      </c>
      <c r="C70" s="812"/>
      <c r="D70" s="812"/>
      <c r="E70" s="640">
        <f>COUNTA(E58:E69)</f>
        <v>0</v>
      </c>
      <c r="F70" s="641">
        <f t="shared" ref="F70:AF70" si="7">COUNTA(F58:F69)</f>
        <v>2</v>
      </c>
      <c r="G70" s="641">
        <f t="shared" si="7"/>
        <v>2</v>
      </c>
      <c r="H70" s="641">
        <f t="shared" si="7"/>
        <v>0</v>
      </c>
      <c r="I70" s="641">
        <f t="shared" si="7"/>
        <v>0</v>
      </c>
      <c r="J70" s="641">
        <f t="shared" si="7"/>
        <v>0</v>
      </c>
      <c r="K70" s="641">
        <f t="shared" si="7"/>
        <v>0</v>
      </c>
      <c r="L70" s="641">
        <f t="shared" si="7"/>
        <v>0</v>
      </c>
      <c r="M70" s="641">
        <f t="shared" si="7"/>
        <v>2</v>
      </c>
      <c r="N70" s="641">
        <f t="shared" si="7"/>
        <v>1</v>
      </c>
      <c r="O70" s="641">
        <f t="shared" si="7"/>
        <v>0</v>
      </c>
      <c r="P70" s="641">
        <f t="shared" si="7"/>
        <v>0</v>
      </c>
      <c r="Q70" s="641">
        <f t="shared" si="7"/>
        <v>2</v>
      </c>
      <c r="R70" s="641">
        <f t="shared" si="7"/>
        <v>0</v>
      </c>
      <c r="S70" s="641">
        <f t="shared" si="7"/>
        <v>1</v>
      </c>
      <c r="T70" s="641">
        <f t="shared" si="7"/>
        <v>0</v>
      </c>
      <c r="U70" s="641">
        <f t="shared" si="7"/>
        <v>1</v>
      </c>
      <c r="V70" s="641">
        <f t="shared" si="7"/>
        <v>0</v>
      </c>
      <c r="W70" s="641">
        <f t="shared" si="7"/>
        <v>1</v>
      </c>
      <c r="X70" s="641">
        <f t="shared" si="7"/>
        <v>0</v>
      </c>
      <c r="Y70" s="641">
        <f t="shared" si="7"/>
        <v>0</v>
      </c>
      <c r="Z70" s="641">
        <f t="shared" si="7"/>
        <v>1</v>
      </c>
      <c r="AA70" s="641">
        <f t="shared" si="7"/>
        <v>0</v>
      </c>
      <c r="AB70" s="641">
        <f t="shared" si="7"/>
        <v>0</v>
      </c>
      <c r="AC70" s="641">
        <f t="shared" si="7"/>
        <v>0</v>
      </c>
      <c r="AD70" s="641">
        <f t="shared" si="7"/>
        <v>0</v>
      </c>
      <c r="AE70" s="641">
        <f t="shared" si="7"/>
        <v>0</v>
      </c>
      <c r="AF70" s="642">
        <f t="shared" si="7"/>
        <v>0</v>
      </c>
      <c r="AG70" s="734">
        <f>SUM(E70:AF70)</f>
        <v>13</v>
      </c>
      <c r="AH70" s="735"/>
      <c r="AI70" s="735"/>
      <c r="AJ70" s="736"/>
    </row>
    <row r="72" spans="1:37" x14ac:dyDescent="0.25">
      <c r="C72"/>
      <c r="D72"/>
    </row>
    <row r="73" spans="1:37" x14ac:dyDescent="0.25">
      <c r="C73"/>
      <c r="D73"/>
    </row>
    <row r="74" spans="1:37" x14ac:dyDescent="0.25">
      <c r="C74"/>
      <c r="D74"/>
    </row>
    <row r="75" spans="1:37" x14ac:dyDescent="0.25"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7" x14ac:dyDescent="0.25"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7" x14ac:dyDescent="0.25"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7" x14ac:dyDescent="0.25"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7" x14ac:dyDescent="0.25"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7" x14ac:dyDescent="0.25"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  <row r="81" spans="3:32" x14ac:dyDescent="0.25"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</row>
    <row r="82" spans="3:32" x14ac:dyDescent="0.25"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</row>
    <row r="83" spans="3:32" x14ac:dyDescent="0.25"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</row>
    <row r="84" spans="3:32" x14ac:dyDescent="0.25"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</row>
    <row r="85" spans="3:32" x14ac:dyDescent="0.25"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</row>
    <row r="86" spans="3:32" x14ac:dyDescent="0.25"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</row>
    <row r="87" spans="3:32" x14ac:dyDescent="0.25"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</row>
    <row r="88" spans="3:32" x14ac:dyDescent="0.25"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</row>
    <row r="89" spans="3:32" x14ac:dyDescent="0.25"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</row>
    <row r="90" spans="3:32" x14ac:dyDescent="0.25"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</row>
    <row r="91" spans="3:32" x14ac:dyDescent="0.25"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</row>
    <row r="92" spans="3:32" x14ac:dyDescent="0.25"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</row>
    <row r="93" spans="3:32" x14ac:dyDescent="0.25"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</row>
    <row r="94" spans="3:32" x14ac:dyDescent="0.25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</row>
    <row r="98" spans="3:32" x14ac:dyDescent="0.25"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</row>
    <row r="99" spans="3:32" x14ac:dyDescent="0.25"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</row>
    <row r="100" spans="3:32" x14ac:dyDescent="0.25"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</row>
    <row r="101" spans="3:32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</row>
  </sheetData>
  <mergeCells count="90">
    <mergeCell ref="C5:D5"/>
    <mergeCell ref="C6:D6"/>
    <mergeCell ref="B70:D70"/>
    <mergeCell ref="AG70:AJ70"/>
    <mergeCell ref="B56:D56"/>
    <mergeCell ref="AG56:AJ56"/>
    <mergeCell ref="B57:AF57"/>
    <mergeCell ref="B58:B69"/>
    <mergeCell ref="C58:C60"/>
    <mergeCell ref="AH58:AH60"/>
    <mergeCell ref="AI58:AI69"/>
    <mergeCell ref="AJ58:AJ69"/>
    <mergeCell ref="C62:C67"/>
    <mergeCell ref="AH62:AH67"/>
    <mergeCell ref="C68:C69"/>
    <mergeCell ref="AH68:AH69"/>
    <mergeCell ref="B38:D38"/>
    <mergeCell ref="B49:D49"/>
    <mergeCell ref="AG49:AJ49"/>
    <mergeCell ref="B50:AF50"/>
    <mergeCell ref="B51:B55"/>
    <mergeCell ref="AI51:AI55"/>
    <mergeCell ref="AJ51:AJ55"/>
    <mergeCell ref="C52:C54"/>
    <mergeCell ref="AH52:AH54"/>
    <mergeCell ref="C55:D55"/>
    <mergeCell ref="B39:AF39"/>
    <mergeCell ref="B40:B43"/>
    <mergeCell ref="AI40:AI43"/>
    <mergeCell ref="AJ40:AJ48"/>
    <mergeCell ref="C41:C43"/>
    <mergeCell ref="AH41:AH43"/>
    <mergeCell ref="B44:B46"/>
    <mergeCell ref="C44:C46"/>
    <mergeCell ref="AH44:AH46"/>
    <mergeCell ref="AI44:AI46"/>
    <mergeCell ref="B47:B48"/>
    <mergeCell ref="C47:C48"/>
    <mergeCell ref="AH47:AH48"/>
    <mergeCell ref="AI47:AI48"/>
    <mergeCell ref="AG38:AJ38"/>
    <mergeCell ref="B32:B33"/>
    <mergeCell ref="C32:D32"/>
    <mergeCell ref="AH32:AH33"/>
    <mergeCell ref="AI32:AI33"/>
    <mergeCell ref="C33:D33"/>
    <mergeCell ref="B34:B35"/>
    <mergeCell ref="C34:D34"/>
    <mergeCell ref="AH34:AH35"/>
    <mergeCell ref="AI34:AI35"/>
    <mergeCell ref="C35:D35"/>
    <mergeCell ref="B36:B37"/>
    <mergeCell ref="C36:D36"/>
    <mergeCell ref="AH36:AH37"/>
    <mergeCell ref="AI36:AI37"/>
    <mergeCell ref="C37:D37"/>
    <mergeCell ref="AI7:AI26"/>
    <mergeCell ref="C10:C12"/>
    <mergeCell ref="AH10:AH12"/>
    <mergeCell ref="C13:C14"/>
    <mergeCell ref="AH13:AH14"/>
    <mergeCell ref="C15:C20"/>
    <mergeCell ref="AH15:AH20"/>
    <mergeCell ref="C21:C23"/>
    <mergeCell ref="AH21:AH23"/>
    <mergeCell ref="C24:C26"/>
    <mergeCell ref="AK3:AK4"/>
    <mergeCell ref="B5:B6"/>
    <mergeCell ref="AH5:AH6"/>
    <mergeCell ref="AI5:AI6"/>
    <mergeCell ref="AJ5:AJ37"/>
    <mergeCell ref="AK5:AK69"/>
    <mergeCell ref="B7:B26"/>
    <mergeCell ref="C7:C8"/>
    <mergeCell ref="AH7:AH8"/>
    <mergeCell ref="AH24:AH26"/>
    <mergeCell ref="B27:B31"/>
    <mergeCell ref="C27:C29"/>
    <mergeCell ref="AH27:AH29"/>
    <mergeCell ref="AI27:AI31"/>
    <mergeCell ref="C30:C31"/>
    <mergeCell ref="AH30:AH31"/>
    <mergeCell ref="B1:AJ1"/>
    <mergeCell ref="B2:AJ2"/>
    <mergeCell ref="B3:B4"/>
    <mergeCell ref="C3:C4"/>
    <mergeCell ref="D3:D4"/>
    <mergeCell ref="AH3:AH4"/>
    <mergeCell ref="AI3:AI4"/>
    <mergeCell ref="AJ3:AJ4"/>
  </mergeCells>
  <pageMargins left="0.31496062992125984" right="0.31496062992125984" top="0.27559055118110237" bottom="0.19685039370078741" header="0.31496062992125984" footer="0.23622047244094491"/>
  <pageSetup scale="57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30</vt:i4>
      </vt:variant>
      <vt:variant>
        <vt:lpstr>Intervalos com nome</vt:lpstr>
      </vt:variant>
      <vt:variant>
        <vt:i4>13</vt:i4>
      </vt:variant>
    </vt:vector>
  </HeadingPairs>
  <TitlesOfParts>
    <vt:vector size="43" baseType="lpstr">
      <vt:lpstr>Exemplar</vt:lpstr>
      <vt:lpstr>MANUAL A</vt:lpstr>
      <vt:lpstr>MANUAL B</vt:lpstr>
      <vt:lpstr>MANUAL C</vt:lpstr>
      <vt:lpstr>MANUAL D</vt:lpstr>
      <vt:lpstr>MANUAL E</vt:lpstr>
      <vt:lpstr>MANUAL F</vt:lpstr>
      <vt:lpstr>Manual G</vt:lpstr>
      <vt:lpstr>Manual H</vt:lpstr>
      <vt:lpstr>Manual I</vt:lpstr>
      <vt:lpstr>Manual J</vt:lpstr>
      <vt:lpstr>Manual K</vt:lpstr>
      <vt:lpstr>Manual L</vt:lpstr>
      <vt:lpstr>Tema</vt:lpstr>
      <vt:lpstr>Intensão discursiva</vt:lpstr>
      <vt:lpstr>Destinatários</vt:lpstr>
      <vt:lpstr>Suporte escrita</vt:lpstr>
      <vt:lpstr>Meios de difusão</vt:lpstr>
      <vt:lpstr>Modalidade de trabalho</vt:lpstr>
      <vt:lpstr>Ativação do conteúdo temático</vt:lpstr>
      <vt:lpstr>Explicitação da informação</vt:lpstr>
      <vt:lpstr>Explicitação da informação 2</vt:lpstr>
      <vt:lpstr>Resultados totais por ação</vt:lpstr>
      <vt:lpstr>Produção de texto1</vt:lpstr>
      <vt:lpstr>Produção de texto 2</vt:lpstr>
      <vt:lpstr>Intervenientes na revisão</vt:lpstr>
      <vt:lpstr>Análise e reflexão</vt:lpstr>
      <vt:lpstr>Revisão_avaliação </vt:lpstr>
      <vt:lpstr>Quadro Indicadores</vt:lpstr>
      <vt:lpstr>Folha9</vt:lpstr>
      <vt:lpstr>Exemplar!Área_de_Impressão</vt:lpstr>
      <vt:lpstr>'MANUAL A'!Área_de_Impressão</vt:lpstr>
      <vt:lpstr>'MANUAL B'!Área_de_Impressão</vt:lpstr>
      <vt:lpstr>'MANUAL C'!Área_de_Impressão</vt:lpstr>
      <vt:lpstr>'MANUAL D'!Área_de_Impressão</vt:lpstr>
      <vt:lpstr>'MANUAL E'!Área_de_Impressão</vt:lpstr>
      <vt:lpstr>'MANUAL F'!Área_de_Impressão</vt:lpstr>
      <vt:lpstr>'Manual G'!Área_de_Impressão</vt:lpstr>
      <vt:lpstr>'Manual H'!Área_de_Impressão</vt:lpstr>
      <vt:lpstr>'Manual I'!Área_de_Impressão</vt:lpstr>
      <vt:lpstr>'Manual J'!Área_de_Impressão</vt:lpstr>
      <vt:lpstr>'Manual K'!Área_de_Impressão</vt:lpstr>
      <vt:lpstr>'Manual L'!Área_de_Impressão</vt:lpstr>
    </vt:vector>
  </TitlesOfParts>
  <Company>Governo Regional dos Açores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Micá</cp:lastModifiedBy>
  <cp:lastPrinted>2013-02-06T12:00:54Z</cp:lastPrinted>
  <dcterms:created xsi:type="dcterms:W3CDTF">2012-04-15T22:33:26Z</dcterms:created>
  <dcterms:modified xsi:type="dcterms:W3CDTF">2013-04-28T22:32:40Z</dcterms:modified>
</cp:coreProperties>
</file>