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60" yWindow="-270" windowWidth="15480" windowHeight="8280"/>
  </bookViews>
  <sheets>
    <sheet name="PPCP 2013 pH" sheetId="14" r:id="rId1"/>
    <sheet name="PPCP 2013 ORP" sheetId="16" r:id="rId2"/>
    <sheet name="PPCP 2013 Temperatura" sheetId="18" r:id="rId3"/>
    <sheet name="PPCP 2013 Condutividade" sheetId="19" r:id="rId4"/>
    <sheet name="PPCP 2013 Salinidade" sheetId="20" r:id="rId5"/>
    <sheet name="PPCP 2014 pH" sheetId="21" r:id="rId6"/>
    <sheet name="PPCP 2014 ORP" sheetId="22" r:id="rId7"/>
    <sheet name="PPCP 2014 Condutividade" sheetId="23" r:id="rId8"/>
    <sheet name="PPCP 2014 Salinidade" sheetId="24" r:id="rId9"/>
    <sheet name="PPCP 2014 Temperatura" sheetId="25" r:id="rId10"/>
    <sheet name="PPCP 2014 Oxigénio" sheetId="26" r:id="rId11"/>
    <sheet name="PPCP 2015 Temperatura Água Mar" sheetId="27" r:id="rId12"/>
    <sheet name="PPCP 2015 Estaca Altura da Água" sheetId="28" r:id="rId13"/>
    <sheet name="PPCP 2015 pH " sheetId="29" r:id="rId14"/>
    <sheet name="PPCP 2015 ORP " sheetId="30" r:id="rId15"/>
    <sheet name="PPCP 2015 Condutividade " sheetId="31" r:id="rId16"/>
    <sheet name="PPCP 2015 Salinidade" sheetId="32" r:id="rId17"/>
    <sheet name="PPCP 2015 TDS " sheetId="33" r:id="rId18"/>
    <sheet name="PPCP 2015 Oxigénio " sheetId="34" r:id="rId19"/>
    <sheet name="PPCP 2017 Temperatura Água Mar" sheetId="35" r:id="rId20"/>
    <sheet name="PPCP 2017 Altura Água" sheetId="36" r:id="rId21"/>
    <sheet name="PPCP 2017 pH " sheetId="37" r:id="rId22"/>
    <sheet name="PPCP 2017 ORP" sheetId="38" r:id="rId23"/>
    <sheet name="PPCP 2017 Condutividade" sheetId="39" r:id="rId24"/>
    <sheet name="PPCP 2017 Salinidade" sheetId="40" r:id="rId25"/>
    <sheet name="PPCP 2017 TDS" sheetId="41" r:id="rId26"/>
    <sheet name="PPCP 2017 Oxigénio" sheetId="42" r:id="rId27"/>
    <sheet name="PPCP2018 Temperatura Água Mar" sheetId="43" r:id="rId28"/>
    <sheet name="PPCP2018 Altura Água" sheetId="44" r:id="rId29"/>
    <sheet name="PPCP2018 pH" sheetId="45" r:id="rId30"/>
    <sheet name="PPCP2018 ORP" sheetId="46" r:id="rId31"/>
    <sheet name="PPCP2018 Condutividade" sheetId="47" r:id="rId32"/>
    <sheet name="PPCP2018 Salinidade" sheetId="48" r:id="rId33"/>
    <sheet name="PPCP2018 TDS" sheetId="49" r:id="rId34"/>
    <sheet name="PPCP2018 Oxigénio" sheetId="50" r:id="rId35"/>
  </sheets>
  <calcPr calcId="145621"/>
</workbook>
</file>

<file path=xl/calcChain.xml><?xml version="1.0" encoding="utf-8"?>
<calcChain xmlns="http://schemas.openxmlformats.org/spreadsheetml/2006/main">
  <c r="R5" i="50" l="1"/>
  <c r="G7" i="50"/>
  <c r="H7" i="50"/>
  <c r="Q7" i="50"/>
  <c r="R7" i="50"/>
  <c r="G8" i="50"/>
  <c r="H8" i="50"/>
  <c r="Q8" i="50"/>
  <c r="R8" i="50"/>
  <c r="G9" i="50"/>
  <c r="H9" i="50"/>
  <c r="Q9" i="50"/>
  <c r="R9" i="50"/>
  <c r="C13" i="50"/>
  <c r="D13" i="50"/>
  <c r="M13" i="50"/>
  <c r="N13" i="50"/>
  <c r="C14" i="50"/>
  <c r="G4" i="50" s="1"/>
  <c r="D14" i="50"/>
  <c r="H4" i="50" s="1"/>
  <c r="M14" i="50"/>
  <c r="Q4" i="50" s="1"/>
  <c r="N14" i="50"/>
  <c r="R4" i="50" s="1"/>
  <c r="C15" i="50"/>
  <c r="G5" i="50" s="1"/>
  <c r="D15" i="50"/>
  <c r="H5" i="50" s="1"/>
  <c r="M15" i="50"/>
  <c r="Q5" i="50" s="1"/>
  <c r="N15" i="50"/>
  <c r="C16" i="50"/>
  <c r="G6" i="50" s="1"/>
  <c r="D16" i="50"/>
  <c r="H6" i="50" s="1"/>
  <c r="M16" i="50"/>
  <c r="Q6" i="50" s="1"/>
  <c r="N16" i="50"/>
  <c r="R6" i="50" s="1"/>
  <c r="G24" i="50"/>
  <c r="H24" i="50"/>
  <c r="Q24" i="50"/>
  <c r="R24" i="50"/>
  <c r="G25" i="50"/>
  <c r="H25" i="50"/>
  <c r="Q25" i="50"/>
  <c r="R25" i="50"/>
  <c r="G26" i="50"/>
  <c r="H26" i="50"/>
  <c r="Q26" i="50"/>
  <c r="R26" i="50"/>
  <c r="C29" i="50"/>
  <c r="D29" i="50"/>
  <c r="M29" i="50"/>
  <c r="N29" i="50"/>
  <c r="C30" i="50"/>
  <c r="G21" i="50" s="1"/>
  <c r="D30" i="50"/>
  <c r="H21" i="50" s="1"/>
  <c r="M30" i="50"/>
  <c r="Q21" i="50" s="1"/>
  <c r="N30" i="50"/>
  <c r="R21" i="50" s="1"/>
  <c r="C31" i="50"/>
  <c r="G22" i="50" s="1"/>
  <c r="D31" i="50"/>
  <c r="H22" i="50" s="1"/>
  <c r="M31" i="50"/>
  <c r="Q22" i="50" s="1"/>
  <c r="N31" i="50"/>
  <c r="R22" i="50" s="1"/>
  <c r="C32" i="50"/>
  <c r="G23" i="50" s="1"/>
  <c r="D32" i="50"/>
  <c r="H23" i="50" s="1"/>
  <c r="M32" i="50"/>
  <c r="Q23" i="50" s="1"/>
  <c r="N32" i="50"/>
  <c r="R23" i="50" s="1"/>
  <c r="R38" i="50"/>
  <c r="G40" i="50"/>
  <c r="H40" i="50"/>
  <c r="Q40" i="50"/>
  <c r="R40" i="50"/>
  <c r="G41" i="50"/>
  <c r="H41" i="50"/>
  <c r="Q41" i="50"/>
  <c r="R41" i="50"/>
  <c r="G42" i="50"/>
  <c r="H42" i="50"/>
  <c r="Q42" i="50"/>
  <c r="R42" i="50"/>
  <c r="C48" i="50"/>
  <c r="D48" i="50"/>
  <c r="M48" i="50"/>
  <c r="N48" i="50"/>
  <c r="C49" i="50"/>
  <c r="G37" i="50" s="1"/>
  <c r="D49" i="50"/>
  <c r="H37" i="50" s="1"/>
  <c r="M49" i="50"/>
  <c r="Q37" i="50" s="1"/>
  <c r="N49" i="50"/>
  <c r="R37" i="50" s="1"/>
  <c r="C50" i="50"/>
  <c r="G38" i="50" s="1"/>
  <c r="D50" i="50"/>
  <c r="H38" i="50" s="1"/>
  <c r="M50" i="50"/>
  <c r="Q38" i="50" s="1"/>
  <c r="N50" i="50"/>
  <c r="C51" i="50"/>
  <c r="G39" i="50" s="1"/>
  <c r="D51" i="50"/>
  <c r="H39" i="50" s="1"/>
  <c r="M51" i="50"/>
  <c r="Q39" i="50" s="1"/>
  <c r="N51" i="50"/>
  <c r="R39" i="50" s="1"/>
  <c r="G59" i="50"/>
  <c r="H59" i="50"/>
  <c r="Q59" i="50"/>
  <c r="R59" i="50"/>
  <c r="G60" i="50"/>
  <c r="H60" i="50"/>
  <c r="Q60" i="50"/>
  <c r="R60" i="50"/>
  <c r="G61" i="50"/>
  <c r="H61" i="50"/>
  <c r="Q61" i="50"/>
  <c r="R61" i="50"/>
  <c r="C67" i="50"/>
  <c r="D67" i="50"/>
  <c r="M67" i="50"/>
  <c r="N67" i="50"/>
  <c r="C68" i="50"/>
  <c r="G56" i="50" s="1"/>
  <c r="D68" i="50"/>
  <c r="H56" i="50" s="1"/>
  <c r="M68" i="50"/>
  <c r="Q56" i="50" s="1"/>
  <c r="N68" i="50"/>
  <c r="R56" i="50" s="1"/>
  <c r="C69" i="50"/>
  <c r="G57" i="50" s="1"/>
  <c r="D69" i="50"/>
  <c r="H57" i="50" s="1"/>
  <c r="M69" i="50"/>
  <c r="Q57" i="50" s="1"/>
  <c r="N69" i="50"/>
  <c r="R57" i="50" s="1"/>
  <c r="C70" i="50"/>
  <c r="G58" i="50" s="1"/>
  <c r="D70" i="50"/>
  <c r="H58" i="50" s="1"/>
  <c r="M70" i="50"/>
  <c r="Q58" i="50" s="1"/>
  <c r="N70" i="50"/>
  <c r="R58" i="50" s="1"/>
  <c r="R76" i="50"/>
  <c r="G78" i="50"/>
  <c r="H78" i="50"/>
  <c r="Q78" i="50"/>
  <c r="R78" i="50"/>
  <c r="G79" i="50"/>
  <c r="H79" i="50"/>
  <c r="Q79" i="50"/>
  <c r="R79" i="50"/>
  <c r="G80" i="50"/>
  <c r="H80" i="50"/>
  <c r="Q80" i="50"/>
  <c r="R80" i="50"/>
  <c r="C91" i="50"/>
  <c r="D91" i="50"/>
  <c r="M91" i="50"/>
  <c r="N91" i="50"/>
  <c r="C92" i="50"/>
  <c r="G75" i="50" s="1"/>
  <c r="D92" i="50"/>
  <c r="H75" i="50" s="1"/>
  <c r="M92" i="50"/>
  <c r="Q75" i="50" s="1"/>
  <c r="N92" i="50"/>
  <c r="R75" i="50" s="1"/>
  <c r="C93" i="50"/>
  <c r="G76" i="50" s="1"/>
  <c r="D93" i="50"/>
  <c r="H76" i="50" s="1"/>
  <c r="M93" i="50"/>
  <c r="Q76" i="50" s="1"/>
  <c r="N93" i="50"/>
  <c r="C94" i="50"/>
  <c r="G77" i="50" s="1"/>
  <c r="D94" i="50"/>
  <c r="H77" i="50" s="1"/>
  <c r="M94" i="50"/>
  <c r="Q77" i="50" s="1"/>
  <c r="N94" i="50"/>
  <c r="R77" i="50" s="1"/>
  <c r="R99" i="50"/>
  <c r="G102" i="50"/>
  <c r="H102" i="50"/>
  <c r="Q102" i="50"/>
  <c r="R102" i="50"/>
  <c r="G103" i="50"/>
  <c r="H103" i="50"/>
  <c r="Q103" i="50"/>
  <c r="R103" i="50"/>
  <c r="G104" i="50"/>
  <c r="H104" i="50"/>
  <c r="Q104" i="50"/>
  <c r="R104" i="50"/>
  <c r="C121" i="50"/>
  <c r="D121" i="50"/>
  <c r="M121" i="50"/>
  <c r="N121" i="50"/>
  <c r="C122" i="50"/>
  <c r="G99" i="50" s="1"/>
  <c r="D122" i="50"/>
  <c r="H99" i="50" s="1"/>
  <c r="M122" i="50"/>
  <c r="Q99" i="50" s="1"/>
  <c r="N122" i="50"/>
  <c r="C123" i="50"/>
  <c r="G100" i="50" s="1"/>
  <c r="D123" i="50"/>
  <c r="H100" i="50" s="1"/>
  <c r="M123" i="50"/>
  <c r="Q100" i="50" s="1"/>
  <c r="N123" i="50"/>
  <c r="R100" i="50" s="1"/>
  <c r="C124" i="50"/>
  <c r="G101" i="50" s="1"/>
  <c r="D124" i="50"/>
  <c r="H101" i="50" s="1"/>
  <c r="M124" i="50"/>
  <c r="Q101" i="50" s="1"/>
  <c r="N124" i="50"/>
  <c r="R101" i="50" s="1"/>
  <c r="R130" i="50"/>
  <c r="G132" i="50"/>
  <c r="H132" i="50"/>
  <c r="Q132" i="50"/>
  <c r="R132" i="50"/>
  <c r="G133" i="50"/>
  <c r="H133" i="50"/>
  <c r="Q133" i="50"/>
  <c r="R133" i="50"/>
  <c r="G134" i="50"/>
  <c r="H134" i="50"/>
  <c r="Q134" i="50"/>
  <c r="R134" i="50"/>
  <c r="C151" i="50"/>
  <c r="D151" i="50"/>
  <c r="M151" i="50"/>
  <c r="N151" i="50"/>
  <c r="C152" i="50"/>
  <c r="G129" i="50" s="1"/>
  <c r="D152" i="50"/>
  <c r="H129" i="50" s="1"/>
  <c r="M152" i="50"/>
  <c r="Q129" i="50" s="1"/>
  <c r="N152" i="50"/>
  <c r="R129" i="50" s="1"/>
  <c r="C153" i="50"/>
  <c r="G130" i="50" s="1"/>
  <c r="D153" i="50"/>
  <c r="H130" i="50" s="1"/>
  <c r="M153" i="50"/>
  <c r="Q130" i="50" s="1"/>
  <c r="N153" i="50"/>
  <c r="C154" i="50"/>
  <c r="G131" i="50" s="1"/>
  <c r="D154" i="50"/>
  <c r="H131" i="50" s="1"/>
  <c r="M154" i="50"/>
  <c r="Q131" i="50" s="1"/>
  <c r="N154" i="50"/>
  <c r="R131" i="50" s="1"/>
  <c r="G162" i="50"/>
  <c r="H162" i="50"/>
  <c r="Q162" i="50"/>
  <c r="R162" i="50"/>
  <c r="G163" i="50"/>
  <c r="H163" i="50"/>
  <c r="Q163" i="50"/>
  <c r="R163" i="50"/>
  <c r="G164" i="50"/>
  <c r="H164" i="50"/>
  <c r="Q164" i="50"/>
  <c r="R164" i="50"/>
  <c r="C182" i="50"/>
  <c r="D182" i="50"/>
  <c r="M182" i="50"/>
  <c r="N182" i="50"/>
  <c r="C183" i="50"/>
  <c r="G159" i="50" s="1"/>
  <c r="D183" i="50"/>
  <c r="H159" i="50" s="1"/>
  <c r="M183" i="50"/>
  <c r="Q159" i="50" s="1"/>
  <c r="N183" i="50"/>
  <c r="R159" i="50" s="1"/>
  <c r="C184" i="50"/>
  <c r="G160" i="50" s="1"/>
  <c r="D184" i="50"/>
  <c r="H160" i="50" s="1"/>
  <c r="M184" i="50"/>
  <c r="Q160" i="50" s="1"/>
  <c r="N184" i="50"/>
  <c r="R160" i="50" s="1"/>
  <c r="C185" i="50"/>
  <c r="G161" i="50" s="1"/>
  <c r="D185" i="50"/>
  <c r="H161" i="50" s="1"/>
  <c r="M185" i="50"/>
  <c r="Q161" i="50" s="1"/>
  <c r="N185" i="50"/>
  <c r="R161" i="50" s="1"/>
  <c r="R191" i="50"/>
  <c r="G193" i="50"/>
  <c r="H193" i="50"/>
  <c r="Q193" i="50"/>
  <c r="R193" i="50"/>
  <c r="G194" i="50"/>
  <c r="H194" i="50"/>
  <c r="Q194" i="50"/>
  <c r="R194" i="50"/>
  <c r="G195" i="50"/>
  <c r="H195" i="50"/>
  <c r="Q195" i="50"/>
  <c r="R195" i="50"/>
  <c r="C215" i="50"/>
  <c r="D215" i="50"/>
  <c r="M215" i="50"/>
  <c r="N215" i="50"/>
  <c r="C216" i="50"/>
  <c r="G190" i="50" s="1"/>
  <c r="D216" i="50"/>
  <c r="H190" i="50" s="1"/>
  <c r="M216" i="50"/>
  <c r="Q190" i="50" s="1"/>
  <c r="N216" i="50"/>
  <c r="R190" i="50" s="1"/>
  <c r="C217" i="50"/>
  <c r="G191" i="50" s="1"/>
  <c r="D217" i="50"/>
  <c r="H191" i="50" s="1"/>
  <c r="M217" i="50"/>
  <c r="Q191" i="50" s="1"/>
  <c r="N217" i="50"/>
  <c r="C218" i="50"/>
  <c r="G192" i="50" s="1"/>
  <c r="D218" i="50"/>
  <c r="H192" i="50" s="1"/>
  <c r="M218" i="50"/>
  <c r="Q192" i="50" s="1"/>
  <c r="N218" i="50"/>
  <c r="R192" i="50" s="1"/>
  <c r="G226" i="50"/>
  <c r="H226" i="50"/>
  <c r="Q226" i="50"/>
  <c r="R226" i="50"/>
  <c r="G227" i="50"/>
  <c r="H227" i="50"/>
  <c r="Q227" i="50"/>
  <c r="R227" i="50"/>
  <c r="G228" i="50"/>
  <c r="H228" i="50"/>
  <c r="Q228" i="50"/>
  <c r="R228" i="50"/>
  <c r="C237" i="50"/>
  <c r="D237" i="50"/>
  <c r="M237" i="50"/>
  <c r="N237" i="50"/>
  <c r="C238" i="50"/>
  <c r="G223" i="50" s="1"/>
  <c r="D238" i="50"/>
  <c r="H223" i="50" s="1"/>
  <c r="M238" i="50"/>
  <c r="Q223" i="50" s="1"/>
  <c r="N238" i="50"/>
  <c r="R223" i="50" s="1"/>
  <c r="C239" i="50"/>
  <c r="G224" i="50" s="1"/>
  <c r="D239" i="50"/>
  <c r="H224" i="50" s="1"/>
  <c r="M239" i="50"/>
  <c r="Q224" i="50" s="1"/>
  <c r="N239" i="50"/>
  <c r="R224" i="50" s="1"/>
  <c r="C240" i="50"/>
  <c r="G225" i="50" s="1"/>
  <c r="D240" i="50"/>
  <c r="H225" i="50" s="1"/>
  <c r="M240" i="50"/>
  <c r="Q225" i="50" s="1"/>
  <c r="N240" i="50"/>
  <c r="R225" i="50" s="1"/>
  <c r="R5" i="49"/>
  <c r="G7" i="49"/>
  <c r="H7" i="49"/>
  <c r="Q7" i="49"/>
  <c r="R7" i="49"/>
  <c r="G8" i="49"/>
  <c r="H8" i="49"/>
  <c r="Q8" i="49"/>
  <c r="R8" i="49"/>
  <c r="G9" i="49"/>
  <c r="H9" i="49"/>
  <c r="Q9" i="49"/>
  <c r="R9" i="49"/>
  <c r="C13" i="49"/>
  <c r="D13" i="49"/>
  <c r="M13" i="49"/>
  <c r="N13" i="49"/>
  <c r="C14" i="49"/>
  <c r="G4" i="49" s="1"/>
  <c r="D14" i="49"/>
  <c r="H4" i="49" s="1"/>
  <c r="M14" i="49"/>
  <c r="Q4" i="49" s="1"/>
  <c r="N14" i="49"/>
  <c r="R4" i="49" s="1"/>
  <c r="C15" i="49"/>
  <c r="G5" i="49" s="1"/>
  <c r="D15" i="49"/>
  <c r="H5" i="49" s="1"/>
  <c r="M15" i="49"/>
  <c r="Q5" i="49" s="1"/>
  <c r="N15" i="49"/>
  <c r="C16" i="49"/>
  <c r="G6" i="49" s="1"/>
  <c r="D16" i="49"/>
  <c r="H6" i="49" s="1"/>
  <c r="M16" i="49"/>
  <c r="Q6" i="49" s="1"/>
  <c r="N16" i="49"/>
  <c r="R6" i="49" s="1"/>
  <c r="Q22" i="49"/>
  <c r="G24" i="49"/>
  <c r="H24" i="49"/>
  <c r="Q24" i="49"/>
  <c r="R24" i="49"/>
  <c r="G25" i="49"/>
  <c r="H25" i="49"/>
  <c r="Q25" i="49"/>
  <c r="R25" i="49"/>
  <c r="G26" i="49"/>
  <c r="H26" i="49"/>
  <c r="Q26" i="49"/>
  <c r="R26" i="49"/>
  <c r="C29" i="49"/>
  <c r="D29" i="49"/>
  <c r="M29" i="49"/>
  <c r="N29" i="49"/>
  <c r="C30" i="49"/>
  <c r="G21" i="49" s="1"/>
  <c r="D30" i="49"/>
  <c r="H21" i="49" s="1"/>
  <c r="M30" i="49"/>
  <c r="Q21" i="49" s="1"/>
  <c r="N30" i="49"/>
  <c r="R21" i="49" s="1"/>
  <c r="C31" i="49"/>
  <c r="G22" i="49" s="1"/>
  <c r="D31" i="49"/>
  <c r="H22" i="49" s="1"/>
  <c r="M31" i="49"/>
  <c r="N31" i="49"/>
  <c r="R22" i="49" s="1"/>
  <c r="C32" i="49"/>
  <c r="G23" i="49" s="1"/>
  <c r="D32" i="49"/>
  <c r="H23" i="49" s="1"/>
  <c r="M32" i="49"/>
  <c r="Q23" i="49" s="1"/>
  <c r="N32" i="49"/>
  <c r="R23" i="49" s="1"/>
  <c r="R38" i="49"/>
  <c r="G40" i="49"/>
  <c r="H40" i="49"/>
  <c r="Q40" i="49"/>
  <c r="R40" i="49"/>
  <c r="G41" i="49"/>
  <c r="H41" i="49"/>
  <c r="Q41" i="49"/>
  <c r="R41" i="49"/>
  <c r="G42" i="49"/>
  <c r="H42" i="49"/>
  <c r="Q42" i="49"/>
  <c r="R42" i="49"/>
  <c r="C48" i="49"/>
  <c r="D48" i="49"/>
  <c r="M48" i="49"/>
  <c r="N48" i="49"/>
  <c r="C49" i="49"/>
  <c r="G37" i="49" s="1"/>
  <c r="D49" i="49"/>
  <c r="H37" i="49" s="1"/>
  <c r="M49" i="49"/>
  <c r="Q37" i="49" s="1"/>
  <c r="N49" i="49"/>
  <c r="R37" i="49" s="1"/>
  <c r="C50" i="49"/>
  <c r="G38" i="49" s="1"/>
  <c r="D50" i="49"/>
  <c r="H38" i="49" s="1"/>
  <c r="M50" i="49"/>
  <c r="Q38" i="49" s="1"/>
  <c r="N50" i="49"/>
  <c r="C51" i="49"/>
  <c r="G39" i="49" s="1"/>
  <c r="D51" i="49"/>
  <c r="H39" i="49" s="1"/>
  <c r="M51" i="49"/>
  <c r="Q39" i="49" s="1"/>
  <c r="N51" i="49"/>
  <c r="R39" i="49" s="1"/>
  <c r="Q57" i="49"/>
  <c r="G59" i="49"/>
  <c r="H59" i="49"/>
  <c r="Q59" i="49"/>
  <c r="R59" i="49"/>
  <c r="G60" i="49"/>
  <c r="H60" i="49"/>
  <c r="Q60" i="49"/>
  <c r="R60" i="49"/>
  <c r="G61" i="49"/>
  <c r="H61" i="49"/>
  <c r="Q61" i="49"/>
  <c r="R61" i="49"/>
  <c r="C67" i="49"/>
  <c r="D67" i="49"/>
  <c r="M67" i="49"/>
  <c r="N67" i="49"/>
  <c r="C68" i="49"/>
  <c r="G56" i="49" s="1"/>
  <c r="D68" i="49"/>
  <c r="H56" i="49" s="1"/>
  <c r="M68" i="49"/>
  <c r="Q56" i="49" s="1"/>
  <c r="N68" i="49"/>
  <c r="R56" i="49" s="1"/>
  <c r="C69" i="49"/>
  <c r="G57" i="49" s="1"/>
  <c r="D69" i="49"/>
  <c r="H57" i="49" s="1"/>
  <c r="M69" i="49"/>
  <c r="N69" i="49"/>
  <c r="R57" i="49" s="1"/>
  <c r="C70" i="49"/>
  <c r="G58" i="49" s="1"/>
  <c r="D70" i="49"/>
  <c r="H58" i="49" s="1"/>
  <c r="M70" i="49"/>
  <c r="Q58" i="49" s="1"/>
  <c r="N70" i="49"/>
  <c r="R58" i="49" s="1"/>
  <c r="R76" i="49"/>
  <c r="G78" i="49"/>
  <c r="H78" i="49"/>
  <c r="Q78" i="49"/>
  <c r="R78" i="49"/>
  <c r="G79" i="49"/>
  <c r="H79" i="49"/>
  <c r="Q79" i="49"/>
  <c r="R79" i="49"/>
  <c r="G80" i="49"/>
  <c r="H80" i="49"/>
  <c r="Q80" i="49"/>
  <c r="R80" i="49"/>
  <c r="C91" i="49"/>
  <c r="D91" i="49"/>
  <c r="M91" i="49"/>
  <c r="N91" i="49"/>
  <c r="C92" i="49"/>
  <c r="G75" i="49" s="1"/>
  <c r="D92" i="49"/>
  <c r="H75" i="49" s="1"/>
  <c r="M92" i="49"/>
  <c r="Q75" i="49" s="1"/>
  <c r="N92" i="49"/>
  <c r="R75" i="49" s="1"/>
  <c r="C93" i="49"/>
  <c r="G76" i="49" s="1"/>
  <c r="D93" i="49"/>
  <c r="H76" i="49" s="1"/>
  <c r="M93" i="49"/>
  <c r="Q76" i="49" s="1"/>
  <c r="N93" i="49"/>
  <c r="C94" i="49"/>
  <c r="G77" i="49" s="1"/>
  <c r="D94" i="49"/>
  <c r="H77" i="49" s="1"/>
  <c r="M94" i="49"/>
  <c r="Q77" i="49" s="1"/>
  <c r="N94" i="49"/>
  <c r="R77" i="49" s="1"/>
  <c r="Q100" i="49"/>
  <c r="G102" i="49"/>
  <c r="H102" i="49"/>
  <c r="Q102" i="49"/>
  <c r="R102" i="49"/>
  <c r="G103" i="49"/>
  <c r="H103" i="49"/>
  <c r="Q103" i="49"/>
  <c r="R103" i="49"/>
  <c r="G104" i="49"/>
  <c r="H104" i="49"/>
  <c r="Q104" i="49"/>
  <c r="R104" i="49"/>
  <c r="C121" i="49"/>
  <c r="D121" i="49"/>
  <c r="M121" i="49"/>
  <c r="N121" i="49"/>
  <c r="C122" i="49"/>
  <c r="G99" i="49" s="1"/>
  <c r="D122" i="49"/>
  <c r="H99" i="49" s="1"/>
  <c r="M122" i="49"/>
  <c r="Q99" i="49" s="1"/>
  <c r="N122" i="49"/>
  <c r="R99" i="49" s="1"/>
  <c r="C123" i="49"/>
  <c r="G100" i="49" s="1"/>
  <c r="D123" i="49"/>
  <c r="H100" i="49" s="1"/>
  <c r="M123" i="49"/>
  <c r="N123" i="49"/>
  <c r="R100" i="49" s="1"/>
  <c r="C124" i="49"/>
  <c r="G101" i="49" s="1"/>
  <c r="D124" i="49"/>
  <c r="H101" i="49" s="1"/>
  <c r="M124" i="49"/>
  <c r="Q101" i="49" s="1"/>
  <c r="N124" i="49"/>
  <c r="R101" i="49" s="1"/>
  <c r="R130" i="49"/>
  <c r="G132" i="49"/>
  <c r="H132" i="49"/>
  <c r="Q132" i="49"/>
  <c r="R132" i="49"/>
  <c r="G133" i="49"/>
  <c r="H133" i="49"/>
  <c r="Q133" i="49"/>
  <c r="R133" i="49"/>
  <c r="G134" i="49"/>
  <c r="H134" i="49"/>
  <c r="Q134" i="49"/>
  <c r="R134" i="49"/>
  <c r="C151" i="49"/>
  <c r="D151" i="49"/>
  <c r="M151" i="49"/>
  <c r="N151" i="49"/>
  <c r="C152" i="49"/>
  <c r="G129" i="49" s="1"/>
  <c r="D152" i="49"/>
  <c r="H129" i="49" s="1"/>
  <c r="M152" i="49"/>
  <c r="Q129" i="49" s="1"/>
  <c r="N152" i="49"/>
  <c r="R129" i="49" s="1"/>
  <c r="C153" i="49"/>
  <c r="G130" i="49" s="1"/>
  <c r="D153" i="49"/>
  <c r="H130" i="49" s="1"/>
  <c r="M153" i="49"/>
  <c r="Q130" i="49" s="1"/>
  <c r="N153" i="49"/>
  <c r="C154" i="49"/>
  <c r="G131" i="49" s="1"/>
  <c r="D154" i="49"/>
  <c r="H131" i="49" s="1"/>
  <c r="M154" i="49"/>
  <c r="Q131" i="49" s="1"/>
  <c r="N154" i="49"/>
  <c r="R131" i="49" s="1"/>
  <c r="Q160" i="49"/>
  <c r="G162" i="49"/>
  <c r="H162" i="49"/>
  <c r="Q162" i="49"/>
  <c r="R162" i="49"/>
  <c r="G163" i="49"/>
  <c r="H163" i="49"/>
  <c r="Q163" i="49"/>
  <c r="R163" i="49"/>
  <c r="G164" i="49"/>
  <c r="H164" i="49"/>
  <c r="Q164" i="49"/>
  <c r="R164" i="49"/>
  <c r="C182" i="49"/>
  <c r="D182" i="49"/>
  <c r="M182" i="49"/>
  <c r="N182" i="49"/>
  <c r="C183" i="49"/>
  <c r="G159" i="49" s="1"/>
  <c r="D183" i="49"/>
  <c r="H159" i="49" s="1"/>
  <c r="M183" i="49"/>
  <c r="Q159" i="49" s="1"/>
  <c r="N183" i="49"/>
  <c r="R159" i="49" s="1"/>
  <c r="C184" i="49"/>
  <c r="G160" i="49" s="1"/>
  <c r="D184" i="49"/>
  <c r="H160" i="49" s="1"/>
  <c r="M184" i="49"/>
  <c r="N184" i="49"/>
  <c r="R160" i="49" s="1"/>
  <c r="C185" i="49"/>
  <c r="G161" i="49" s="1"/>
  <c r="D185" i="49"/>
  <c r="H161" i="49" s="1"/>
  <c r="M185" i="49"/>
  <c r="Q161" i="49" s="1"/>
  <c r="N185" i="49"/>
  <c r="R161" i="49" s="1"/>
  <c r="R191" i="49"/>
  <c r="G193" i="49"/>
  <c r="H193" i="49"/>
  <c r="Q193" i="49"/>
  <c r="R193" i="49"/>
  <c r="G194" i="49"/>
  <c r="H194" i="49"/>
  <c r="Q194" i="49"/>
  <c r="R194" i="49"/>
  <c r="G195" i="49"/>
  <c r="H195" i="49"/>
  <c r="Q195" i="49"/>
  <c r="R195" i="49"/>
  <c r="C215" i="49"/>
  <c r="D215" i="49"/>
  <c r="M215" i="49"/>
  <c r="N215" i="49"/>
  <c r="C216" i="49"/>
  <c r="G190" i="49" s="1"/>
  <c r="D216" i="49"/>
  <c r="H190" i="49" s="1"/>
  <c r="M216" i="49"/>
  <c r="Q190" i="49" s="1"/>
  <c r="N216" i="49"/>
  <c r="R190" i="49" s="1"/>
  <c r="C217" i="49"/>
  <c r="G191" i="49" s="1"/>
  <c r="D217" i="49"/>
  <c r="H191" i="49" s="1"/>
  <c r="M217" i="49"/>
  <c r="Q191" i="49" s="1"/>
  <c r="N217" i="49"/>
  <c r="C218" i="49"/>
  <c r="G192" i="49" s="1"/>
  <c r="D218" i="49"/>
  <c r="H192" i="49" s="1"/>
  <c r="M218" i="49"/>
  <c r="Q192" i="49" s="1"/>
  <c r="N218" i="49"/>
  <c r="R192" i="49" s="1"/>
  <c r="Q224" i="49"/>
  <c r="G226" i="49"/>
  <c r="H226" i="49"/>
  <c r="Q226" i="49"/>
  <c r="R226" i="49"/>
  <c r="G227" i="49"/>
  <c r="H227" i="49"/>
  <c r="Q227" i="49"/>
  <c r="R227" i="49"/>
  <c r="G228" i="49"/>
  <c r="H228" i="49"/>
  <c r="Q228" i="49"/>
  <c r="R228" i="49"/>
  <c r="C237" i="49"/>
  <c r="D237" i="49"/>
  <c r="M237" i="49"/>
  <c r="N237" i="49"/>
  <c r="C238" i="49"/>
  <c r="G223" i="49" s="1"/>
  <c r="D238" i="49"/>
  <c r="H223" i="49" s="1"/>
  <c r="M238" i="49"/>
  <c r="Q223" i="49" s="1"/>
  <c r="N238" i="49"/>
  <c r="R223" i="49" s="1"/>
  <c r="C239" i="49"/>
  <c r="G224" i="49" s="1"/>
  <c r="D239" i="49"/>
  <c r="H224" i="49" s="1"/>
  <c r="M239" i="49"/>
  <c r="N239" i="49"/>
  <c r="R224" i="49" s="1"/>
  <c r="C240" i="49"/>
  <c r="G225" i="49" s="1"/>
  <c r="D240" i="49"/>
  <c r="H225" i="49" s="1"/>
  <c r="M240" i="49"/>
  <c r="Q225" i="49" s="1"/>
  <c r="N240" i="49"/>
  <c r="R225" i="49" s="1"/>
  <c r="R5" i="48"/>
  <c r="G7" i="48"/>
  <c r="H7" i="48"/>
  <c r="Q7" i="48"/>
  <c r="R7" i="48"/>
  <c r="G8" i="48"/>
  <c r="H8" i="48"/>
  <c r="Q8" i="48"/>
  <c r="R8" i="48"/>
  <c r="G9" i="48"/>
  <c r="H9" i="48"/>
  <c r="Q9" i="48"/>
  <c r="R9" i="48"/>
  <c r="C13" i="48"/>
  <c r="D13" i="48"/>
  <c r="M13" i="48"/>
  <c r="N13" i="48"/>
  <c r="C14" i="48"/>
  <c r="G4" i="48" s="1"/>
  <c r="D14" i="48"/>
  <c r="H4" i="48" s="1"/>
  <c r="M14" i="48"/>
  <c r="Q4" i="48" s="1"/>
  <c r="N14" i="48"/>
  <c r="R4" i="48" s="1"/>
  <c r="C15" i="48"/>
  <c r="G5" i="48" s="1"/>
  <c r="D15" i="48"/>
  <c r="H5" i="48" s="1"/>
  <c r="M15" i="48"/>
  <c r="Q5" i="48" s="1"/>
  <c r="N15" i="48"/>
  <c r="C16" i="48"/>
  <c r="G6" i="48" s="1"/>
  <c r="D16" i="48"/>
  <c r="H6" i="48" s="1"/>
  <c r="M16" i="48"/>
  <c r="Q6" i="48" s="1"/>
  <c r="N16" i="48"/>
  <c r="R6" i="48" s="1"/>
  <c r="Q22" i="48"/>
  <c r="G24" i="48"/>
  <c r="H24" i="48"/>
  <c r="Q24" i="48"/>
  <c r="R24" i="48"/>
  <c r="G25" i="48"/>
  <c r="H25" i="48"/>
  <c r="Q25" i="48"/>
  <c r="R25" i="48"/>
  <c r="G26" i="48"/>
  <c r="H26" i="48"/>
  <c r="Q26" i="48"/>
  <c r="R26" i="48"/>
  <c r="C29" i="48"/>
  <c r="D29" i="48"/>
  <c r="M29" i="48"/>
  <c r="N29" i="48"/>
  <c r="C30" i="48"/>
  <c r="G21" i="48" s="1"/>
  <c r="D30" i="48"/>
  <c r="H21" i="48" s="1"/>
  <c r="M30" i="48"/>
  <c r="Q21" i="48" s="1"/>
  <c r="N30" i="48"/>
  <c r="R21" i="48" s="1"/>
  <c r="C31" i="48"/>
  <c r="G22" i="48" s="1"/>
  <c r="D31" i="48"/>
  <c r="H22" i="48" s="1"/>
  <c r="M31" i="48"/>
  <c r="N31" i="48"/>
  <c r="R22" i="48" s="1"/>
  <c r="C32" i="48"/>
  <c r="G23" i="48" s="1"/>
  <c r="D32" i="48"/>
  <c r="H23" i="48" s="1"/>
  <c r="M32" i="48"/>
  <c r="Q23" i="48" s="1"/>
  <c r="N32" i="48"/>
  <c r="R23" i="48" s="1"/>
  <c r="R38" i="48"/>
  <c r="G40" i="48"/>
  <c r="H40" i="48"/>
  <c r="Q40" i="48"/>
  <c r="R40" i="48"/>
  <c r="G41" i="48"/>
  <c r="H41" i="48"/>
  <c r="Q41" i="48"/>
  <c r="R41" i="48"/>
  <c r="G42" i="48"/>
  <c r="H42" i="48"/>
  <c r="Q42" i="48"/>
  <c r="R42" i="48"/>
  <c r="C48" i="48"/>
  <c r="D48" i="48"/>
  <c r="M48" i="48"/>
  <c r="N48" i="48"/>
  <c r="C49" i="48"/>
  <c r="G37" i="48" s="1"/>
  <c r="D49" i="48"/>
  <c r="H37" i="48" s="1"/>
  <c r="M49" i="48"/>
  <c r="Q37" i="48" s="1"/>
  <c r="N49" i="48"/>
  <c r="R37" i="48" s="1"/>
  <c r="C50" i="48"/>
  <c r="G38" i="48" s="1"/>
  <c r="D50" i="48"/>
  <c r="H38" i="48" s="1"/>
  <c r="M50" i="48"/>
  <c r="Q38" i="48" s="1"/>
  <c r="N50" i="48"/>
  <c r="C51" i="48"/>
  <c r="G39" i="48" s="1"/>
  <c r="D51" i="48"/>
  <c r="H39" i="48" s="1"/>
  <c r="M51" i="48"/>
  <c r="Q39" i="48" s="1"/>
  <c r="N51" i="48"/>
  <c r="R39" i="48" s="1"/>
  <c r="Q57" i="48"/>
  <c r="G59" i="48"/>
  <c r="H59" i="48"/>
  <c r="Q59" i="48"/>
  <c r="R59" i="48"/>
  <c r="G60" i="48"/>
  <c r="H60" i="48"/>
  <c r="Q60" i="48"/>
  <c r="R60" i="48"/>
  <c r="G61" i="48"/>
  <c r="H61" i="48"/>
  <c r="Q61" i="48"/>
  <c r="R61" i="48"/>
  <c r="C67" i="48"/>
  <c r="D67" i="48"/>
  <c r="M67" i="48"/>
  <c r="N67" i="48"/>
  <c r="C68" i="48"/>
  <c r="G56" i="48" s="1"/>
  <c r="D68" i="48"/>
  <c r="H56" i="48" s="1"/>
  <c r="M68" i="48"/>
  <c r="Q56" i="48" s="1"/>
  <c r="N68" i="48"/>
  <c r="R56" i="48" s="1"/>
  <c r="C69" i="48"/>
  <c r="G57" i="48" s="1"/>
  <c r="D69" i="48"/>
  <c r="H57" i="48" s="1"/>
  <c r="M69" i="48"/>
  <c r="N69" i="48"/>
  <c r="R57" i="48" s="1"/>
  <c r="C70" i="48"/>
  <c r="G58" i="48" s="1"/>
  <c r="D70" i="48"/>
  <c r="H58" i="48" s="1"/>
  <c r="M70" i="48"/>
  <c r="Q58" i="48" s="1"/>
  <c r="N70" i="48"/>
  <c r="R58" i="48" s="1"/>
  <c r="R75" i="48"/>
  <c r="R76" i="48"/>
  <c r="G78" i="48"/>
  <c r="H78" i="48"/>
  <c r="Q78" i="48"/>
  <c r="R78" i="48"/>
  <c r="G79" i="48"/>
  <c r="H79" i="48"/>
  <c r="Q79" i="48"/>
  <c r="R79" i="48"/>
  <c r="G80" i="48"/>
  <c r="H80" i="48"/>
  <c r="Q80" i="48"/>
  <c r="R80" i="48"/>
  <c r="C91" i="48"/>
  <c r="D91" i="48"/>
  <c r="M91" i="48"/>
  <c r="N91" i="48"/>
  <c r="C92" i="48"/>
  <c r="G75" i="48" s="1"/>
  <c r="D92" i="48"/>
  <c r="H75" i="48" s="1"/>
  <c r="M92" i="48"/>
  <c r="Q75" i="48" s="1"/>
  <c r="N92" i="48"/>
  <c r="C93" i="48"/>
  <c r="G76" i="48" s="1"/>
  <c r="D93" i="48"/>
  <c r="H76" i="48" s="1"/>
  <c r="M93" i="48"/>
  <c r="Q76" i="48" s="1"/>
  <c r="N93" i="48"/>
  <c r="C94" i="48"/>
  <c r="G77" i="48" s="1"/>
  <c r="D94" i="48"/>
  <c r="H77" i="48" s="1"/>
  <c r="M94" i="48"/>
  <c r="Q77" i="48" s="1"/>
  <c r="N94" i="48"/>
  <c r="R77" i="48" s="1"/>
  <c r="R99" i="48"/>
  <c r="Q100" i="48"/>
  <c r="G102" i="48"/>
  <c r="H102" i="48"/>
  <c r="Q102" i="48"/>
  <c r="R102" i="48"/>
  <c r="G103" i="48"/>
  <c r="H103" i="48"/>
  <c r="Q103" i="48"/>
  <c r="R103" i="48"/>
  <c r="G104" i="48"/>
  <c r="H104" i="48"/>
  <c r="Q104" i="48"/>
  <c r="R104" i="48"/>
  <c r="C121" i="48"/>
  <c r="D121" i="48"/>
  <c r="M121" i="48"/>
  <c r="N121" i="48"/>
  <c r="C122" i="48"/>
  <c r="G99" i="48" s="1"/>
  <c r="D122" i="48"/>
  <c r="H99" i="48" s="1"/>
  <c r="M122" i="48"/>
  <c r="Q99" i="48" s="1"/>
  <c r="N122" i="48"/>
  <c r="C123" i="48"/>
  <c r="G100" i="48" s="1"/>
  <c r="D123" i="48"/>
  <c r="H100" i="48" s="1"/>
  <c r="M123" i="48"/>
  <c r="N123" i="48"/>
  <c r="R100" i="48" s="1"/>
  <c r="C124" i="48"/>
  <c r="G101" i="48" s="1"/>
  <c r="D124" i="48"/>
  <c r="H101" i="48" s="1"/>
  <c r="M124" i="48"/>
  <c r="Q101" i="48" s="1"/>
  <c r="N124" i="48"/>
  <c r="R101" i="48" s="1"/>
  <c r="Q129" i="48"/>
  <c r="R129" i="48"/>
  <c r="H130" i="48"/>
  <c r="R130" i="48"/>
  <c r="Q131" i="48"/>
  <c r="G132" i="48"/>
  <c r="H132" i="48"/>
  <c r="Q132" i="48"/>
  <c r="R132" i="48"/>
  <c r="G133" i="48"/>
  <c r="H133" i="48"/>
  <c r="Q133" i="48"/>
  <c r="R133" i="48"/>
  <c r="G134" i="48"/>
  <c r="H134" i="48"/>
  <c r="Q134" i="48"/>
  <c r="R134" i="48"/>
  <c r="C151" i="48"/>
  <c r="D151" i="48"/>
  <c r="M151" i="48"/>
  <c r="N151" i="48"/>
  <c r="C152" i="48"/>
  <c r="G129" i="48" s="1"/>
  <c r="D152" i="48"/>
  <c r="H129" i="48" s="1"/>
  <c r="M152" i="48"/>
  <c r="N152" i="48"/>
  <c r="C153" i="48"/>
  <c r="G130" i="48" s="1"/>
  <c r="D153" i="48"/>
  <c r="M153" i="48"/>
  <c r="Q130" i="48" s="1"/>
  <c r="N153" i="48"/>
  <c r="C154" i="48"/>
  <c r="G131" i="48" s="1"/>
  <c r="D154" i="48"/>
  <c r="H131" i="48" s="1"/>
  <c r="M154" i="48"/>
  <c r="N154" i="48"/>
  <c r="R131" i="48" s="1"/>
  <c r="H159" i="48"/>
  <c r="Q159" i="48"/>
  <c r="R159" i="48"/>
  <c r="Q160" i="48"/>
  <c r="H161" i="48"/>
  <c r="G162" i="48"/>
  <c r="H162" i="48"/>
  <c r="Q162" i="48"/>
  <c r="R162" i="48"/>
  <c r="G163" i="48"/>
  <c r="H163" i="48"/>
  <c r="Q163" i="48"/>
  <c r="R163" i="48"/>
  <c r="G164" i="48"/>
  <c r="H164" i="48"/>
  <c r="Q164" i="48"/>
  <c r="R164" i="48"/>
  <c r="C182" i="48"/>
  <c r="D182" i="48"/>
  <c r="M182" i="48"/>
  <c r="N182" i="48"/>
  <c r="C183" i="48"/>
  <c r="G159" i="48" s="1"/>
  <c r="D183" i="48"/>
  <c r="M183" i="48"/>
  <c r="N183" i="48"/>
  <c r="C184" i="48"/>
  <c r="G160" i="48" s="1"/>
  <c r="D184" i="48"/>
  <c r="H160" i="48" s="1"/>
  <c r="M184" i="48"/>
  <c r="N184" i="48"/>
  <c r="R160" i="48" s="1"/>
  <c r="C185" i="48"/>
  <c r="G161" i="48" s="1"/>
  <c r="D185" i="48"/>
  <c r="M185" i="48"/>
  <c r="Q161" i="48" s="1"/>
  <c r="N185" i="48"/>
  <c r="R161" i="48" s="1"/>
  <c r="Q190" i="48"/>
  <c r="Q191" i="48"/>
  <c r="Q192" i="48"/>
  <c r="G193" i="48"/>
  <c r="H193" i="48"/>
  <c r="Q193" i="48"/>
  <c r="R193" i="48"/>
  <c r="G194" i="48"/>
  <c r="H194" i="48"/>
  <c r="Q194" i="48"/>
  <c r="R194" i="48"/>
  <c r="G195" i="48"/>
  <c r="H195" i="48"/>
  <c r="Q195" i="48"/>
  <c r="R195" i="48"/>
  <c r="C215" i="48"/>
  <c r="D215" i="48"/>
  <c r="M215" i="48"/>
  <c r="N215" i="48"/>
  <c r="C216" i="48"/>
  <c r="G190" i="48" s="1"/>
  <c r="D216" i="48"/>
  <c r="H190" i="48" s="1"/>
  <c r="M216" i="48"/>
  <c r="N216" i="48"/>
  <c r="R190" i="48" s="1"/>
  <c r="C217" i="48"/>
  <c r="G191" i="48" s="1"/>
  <c r="D217" i="48"/>
  <c r="H191" i="48" s="1"/>
  <c r="M217" i="48"/>
  <c r="N217" i="48"/>
  <c r="R191" i="48" s="1"/>
  <c r="C218" i="48"/>
  <c r="G192" i="48" s="1"/>
  <c r="D218" i="48"/>
  <c r="H192" i="48" s="1"/>
  <c r="M218" i="48"/>
  <c r="N218" i="48"/>
  <c r="R192" i="48" s="1"/>
  <c r="G223" i="48"/>
  <c r="Q223" i="48"/>
  <c r="G225" i="48"/>
  <c r="G226" i="48"/>
  <c r="H226" i="48"/>
  <c r="Q226" i="48"/>
  <c r="R226" i="48"/>
  <c r="G227" i="48"/>
  <c r="H227" i="48"/>
  <c r="Q227" i="48"/>
  <c r="R227" i="48"/>
  <c r="G228" i="48"/>
  <c r="H228" i="48"/>
  <c r="Q228" i="48"/>
  <c r="R228" i="48"/>
  <c r="C237" i="48"/>
  <c r="D237" i="48"/>
  <c r="M237" i="48"/>
  <c r="N237" i="48"/>
  <c r="C238" i="48"/>
  <c r="D238" i="48"/>
  <c r="H223" i="48" s="1"/>
  <c r="M238" i="48"/>
  <c r="N238" i="48"/>
  <c r="R223" i="48" s="1"/>
  <c r="C239" i="48"/>
  <c r="G224" i="48" s="1"/>
  <c r="D239" i="48"/>
  <c r="H224" i="48" s="1"/>
  <c r="M239" i="48"/>
  <c r="Q224" i="48" s="1"/>
  <c r="N239" i="48"/>
  <c r="R224" i="48" s="1"/>
  <c r="C240" i="48"/>
  <c r="D240" i="48"/>
  <c r="H225" i="48" s="1"/>
  <c r="M240" i="48"/>
  <c r="Q225" i="48" s="1"/>
  <c r="N240" i="48"/>
  <c r="R225" i="48" s="1"/>
  <c r="Q5" i="47"/>
  <c r="G7" i="47"/>
  <c r="H7" i="47"/>
  <c r="Q7" i="47"/>
  <c r="R7" i="47"/>
  <c r="G8" i="47"/>
  <c r="H8" i="47"/>
  <c r="Q8" i="47"/>
  <c r="R8" i="47"/>
  <c r="G9" i="47"/>
  <c r="H9" i="47"/>
  <c r="Q9" i="47"/>
  <c r="R9" i="47"/>
  <c r="C13" i="47"/>
  <c r="D13" i="47"/>
  <c r="M13" i="47"/>
  <c r="N13" i="47"/>
  <c r="C14" i="47"/>
  <c r="G4" i="47" s="1"/>
  <c r="D14" i="47"/>
  <c r="H4" i="47" s="1"/>
  <c r="M14" i="47"/>
  <c r="Q4" i="47" s="1"/>
  <c r="N14" i="47"/>
  <c r="R4" i="47" s="1"/>
  <c r="C15" i="47"/>
  <c r="G5" i="47" s="1"/>
  <c r="D15" i="47"/>
  <c r="H5" i="47" s="1"/>
  <c r="M15" i="47"/>
  <c r="N15" i="47"/>
  <c r="R5" i="47" s="1"/>
  <c r="C16" i="47"/>
  <c r="G6" i="47" s="1"/>
  <c r="D16" i="47"/>
  <c r="H6" i="47" s="1"/>
  <c r="M16" i="47"/>
  <c r="Q6" i="47" s="1"/>
  <c r="N16" i="47"/>
  <c r="R6" i="47" s="1"/>
  <c r="G21" i="47"/>
  <c r="G23" i="47"/>
  <c r="Q23" i="47"/>
  <c r="G24" i="47"/>
  <c r="H24" i="47"/>
  <c r="Q24" i="47"/>
  <c r="R24" i="47"/>
  <c r="G25" i="47"/>
  <c r="H25" i="47"/>
  <c r="Q25" i="47"/>
  <c r="R25" i="47"/>
  <c r="G26" i="47"/>
  <c r="H26" i="47"/>
  <c r="Q26" i="47"/>
  <c r="R26" i="47"/>
  <c r="C29" i="47"/>
  <c r="D29" i="47"/>
  <c r="M29" i="47"/>
  <c r="N29" i="47"/>
  <c r="C30" i="47"/>
  <c r="D30" i="47"/>
  <c r="H21" i="47" s="1"/>
  <c r="M30" i="47"/>
  <c r="Q21" i="47" s="1"/>
  <c r="N30" i="47"/>
  <c r="R21" i="47" s="1"/>
  <c r="C31" i="47"/>
  <c r="G22" i="47" s="1"/>
  <c r="D31" i="47"/>
  <c r="H22" i="47" s="1"/>
  <c r="M31" i="47"/>
  <c r="Q22" i="47" s="1"/>
  <c r="N31" i="47"/>
  <c r="R22" i="47" s="1"/>
  <c r="C32" i="47"/>
  <c r="D32" i="47"/>
  <c r="H23" i="47" s="1"/>
  <c r="M32" i="47"/>
  <c r="N32" i="47"/>
  <c r="R23" i="47" s="1"/>
  <c r="G38" i="47"/>
  <c r="Q38" i="47"/>
  <c r="G40" i="47"/>
  <c r="H40" i="47"/>
  <c r="Q40" i="47"/>
  <c r="R40" i="47"/>
  <c r="G41" i="47"/>
  <c r="H41" i="47"/>
  <c r="Q41" i="47"/>
  <c r="R41" i="47"/>
  <c r="G42" i="47"/>
  <c r="H42" i="47"/>
  <c r="Q42" i="47"/>
  <c r="R42" i="47"/>
  <c r="C48" i="47"/>
  <c r="D48" i="47"/>
  <c r="M48" i="47"/>
  <c r="N48" i="47"/>
  <c r="C49" i="47"/>
  <c r="G37" i="47" s="1"/>
  <c r="D49" i="47"/>
  <c r="H37" i="47" s="1"/>
  <c r="M49" i="47"/>
  <c r="Q37" i="47" s="1"/>
  <c r="N49" i="47"/>
  <c r="R37" i="47" s="1"/>
  <c r="C50" i="47"/>
  <c r="D50" i="47"/>
  <c r="H38" i="47" s="1"/>
  <c r="M50" i="47"/>
  <c r="N50" i="47"/>
  <c r="R38" i="47" s="1"/>
  <c r="C51" i="47"/>
  <c r="G39" i="47" s="1"/>
  <c r="D51" i="47"/>
  <c r="H39" i="47" s="1"/>
  <c r="M51" i="47"/>
  <c r="Q39" i="47" s="1"/>
  <c r="N51" i="47"/>
  <c r="R39" i="47" s="1"/>
  <c r="G56" i="47"/>
  <c r="Q56" i="47"/>
  <c r="G58" i="47"/>
  <c r="G59" i="47"/>
  <c r="H59" i="47"/>
  <c r="Q59" i="47"/>
  <c r="R59" i="47"/>
  <c r="G60" i="47"/>
  <c r="H60" i="47"/>
  <c r="Q60" i="47"/>
  <c r="R60" i="47"/>
  <c r="G61" i="47"/>
  <c r="H61" i="47"/>
  <c r="Q61" i="47"/>
  <c r="R61" i="47"/>
  <c r="C67" i="47"/>
  <c r="D67" i="47"/>
  <c r="M67" i="47"/>
  <c r="N67" i="47"/>
  <c r="C68" i="47"/>
  <c r="D68" i="47"/>
  <c r="H56" i="47" s="1"/>
  <c r="M68" i="47"/>
  <c r="N68" i="47"/>
  <c r="R56" i="47" s="1"/>
  <c r="C69" i="47"/>
  <c r="G57" i="47" s="1"/>
  <c r="D69" i="47"/>
  <c r="H57" i="47" s="1"/>
  <c r="M69" i="47"/>
  <c r="Q57" i="47" s="1"/>
  <c r="N69" i="47"/>
  <c r="R57" i="47" s="1"/>
  <c r="C70" i="47"/>
  <c r="D70" i="47"/>
  <c r="H58" i="47" s="1"/>
  <c r="M70" i="47"/>
  <c r="Q58" i="47" s="1"/>
  <c r="N70" i="47"/>
  <c r="R58" i="47" s="1"/>
  <c r="Q76" i="47"/>
  <c r="G78" i="47"/>
  <c r="H78" i="47"/>
  <c r="Q78" i="47"/>
  <c r="R78" i="47"/>
  <c r="G79" i="47"/>
  <c r="H79" i="47"/>
  <c r="Q79" i="47"/>
  <c r="R79" i="47"/>
  <c r="G80" i="47"/>
  <c r="H80" i="47"/>
  <c r="Q80" i="47"/>
  <c r="R80" i="47"/>
  <c r="C91" i="47"/>
  <c r="D91" i="47"/>
  <c r="M91" i="47"/>
  <c r="N91" i="47"/>
  <c r="C92" i="47"/>
  <c r="G75" i="47" s="1"/>
  <c r="D92" i="47"/>
  <c r="H75" i="47" s="1"/>
  <c r="M92" i="47"/>
  <c r="Q75" i="47" s="1"/>
  <c r="N92" i="47"/>
  <c r="R75" i="47" s="1"/>
  <c r="C93" i="47"/>
  <c r="G76" i="47" s="1"/>
  <c r="D93" i="47"/>
  <c r="H76" i="47" s="1"/>
  <c r="M93" i="47"/>
  <c r="N93" i="47"/>
  <c r="R76" i="47" s="1"/>
  <c r="C94" i="47"/>
  <c r="G77" i="47" s="1"/>
  <c r="D94" i="47"/>
  <c r="H77" i="47" s="1"/>
  <c r="M94" i="47"/>
  <c r="Q77" i="47" s="1"/>
  <c r="N94" i="47"/>
  <c r="R77" i="47" s="1"/>
  <c r="G99" i="47"/>
  <c r="G101" i="47"/>
  <c r="Q101" i="47"/>
  <c r="G102" i="47"/>
  <c r="H102" i="47"/>
  <c r="Q102" i="47"/>
  <c r="R102" i="47"/>
  <c r="G103" i="47"/>
  <c r="H103" i="47"/>
  <c r="Q103" i="47"/>
  <c r="R103" i="47"/>
  <c r="G104" i="47"/>
  <c r="H104" i="47"/>
  <c r="Q104" i="47"/>
  <c r="R104" i="47"/>
  <c r="C121" i="47"/>
  <c r="D121" i="47"/>
  <c r="M121" i="47"/>
  <c r="N121" i="47"/>
  <c r="C122" i="47"/>
  <c r="D122" i="47"/>
  <c r="H99" i="47" s="1"/>
  <c r="M122" i="47"/>
  <c r="Q99" i="47" s="1"/>
  <c r="N122" i="47"/>
  <c r="R99" i="47" s="1"/>
  <c r="C123" i="47"/>
  <c r="G100" i="47" s="1"/>
  <c r="D123" i="47"/>
  <c r="H100" i="47" s="1"/>
  <c r="M123" i="47"/>
  <c r="Q100" i="47" s="1"/>
  <c r="N123" i="47"/>
  <c r="R100" i="47" s="1"/>
  <c r="C124" i="47"/>
  <c r="D124" i="47"/>
  <c r="H101" i="47" s="1"/>
  <c r="M124" i="47"/>
  <c r="N124" i="47"/>
  <c r="R101" i="47" s="1"/>
  <c r="G130" i="47"/>
  <c r="Q130" i="47"/>
  <c r="G132" i="47"/>
  <c r="H132" i="47"/>
  <c r="Q132" i="47"/>
  <c r="R132" i="47"/>
  <c r="G133" i="47"/>
  <c r="H133" i="47"/>
  <c r="Q133" i="47"/>
  <c r="R133" i="47"/>
  <c r="G134" i="47"/>
  <c r="H134" i="47"/>
  <c r="Q134" i="47"/>
  <c r="R134" i="47"/>
  <c r="C151" i="47"/>
  <c r="D151" i="47"/>
  <c r="M151" i="47"/>
  <c r="N151" i="47"/>
  <c r="C152" i="47"/>
  <c r="G129" i="47" s="1"/>
  <c r="D152" i="47"/>
  <c r="H129" i="47" s="1"/>
  <c r="M152" i="47"/>
  <c r="Q129" i="47" s="1"/>
  <c r="N152" i="47"/>
  <c r="R129" i="47" s="1"/>
  <c r="C153" i="47"/>
  <c r="D153" i="47"/>
  <c r="H130" i="47" s="1"/>
  <c r="M153" i="47"/>
  <c r="N153" i="47"/>
  <c r="R130" i="47" s="1"/>
  <c r="C154" i="47"/>
  <c r="G131" i="47" s="1"/>
  <c r="D154" i="47"/>
  <c r="H131" i="47" s="1"/>
  <c r="M154" i="47"/>
  <c r="Q131" i="47" s="1"/>
  <c r="N154" i="47"/>
  <c r="R131" i="47" s="1"/>
  <c r="G159" i="47"/>
  <c r="Q159" i="47"/>
  <c r="G161" i="47"/>
  <c r="G162" i="47"/>
  <c r="H162" i="47"/>
  <c r="Q162" i="47"/>
  <c r="R162" i="47"/>
  <c r="G163" i="47"/>
  <c r="H163" i="47"/>
  <c r="Q163" i="47"/>
  <c r="R163" i="47"/>
  <c r="G164" i="47"/>
  <c r="H164" i="47"/>
  <c r="Q164" i="47"/>
  <c r="R164" i="47"/>
  <c r="C182" i="47"/>
  <c r="D182" i="47"/>
  <c r="M182" i="47"/>
  <c r="N182" i="47"/>
  <c r="C183" i="47"/>
  <c r="D183" i="47"/>
  <c r="H159" i="47" s="1"/>
  <c r="M183" i="47"/>
  <c r="N183" i="47"/>
  <c r="R159" i="47" s="1"/>
  <c r="C184" i="47"/>
  <c r="G160" i="47" s="1"/>
  <c r="D184" i="47"/>
  <c r="H160" i="47" s="1"/>
  <c r="M184" i="47"/>
  <c r="Q160" i="47" s="1"/>
  <c r="N184" i="47"/>
  <c r="R160" i="47" s="1"/>
  <c r="C185" i="47"/>
  <c r="D185" i="47"/>
  <c r="H161" i="47" s="1"/>
  <c r="M185" i="47"/>
  <c r="Q161" i="47" s="1"/>
  <c r="N185" i="47"/>
  <c r="R161" i="47" s="1"/>
  <c r="Q191" i="47"/>
  <c r="G193" i="47"/>
  <c r="H193" i="47"/>
  <c r="Q193" i="47"/>
  <c r="R193" i="47"/>
  <c r="G194" i="47"/>
  <c r="H194" i="47"/>
  <c r="Q194" i="47"/>
  <c r="R194" i="47"/>
  <c r="G195" i="47"/>
  <c r="H195" i="47"/>
  <c r="Q195" i="47"/>
  <c r="R195" i="47"/>
  <c r="C215" i="47"/>
  <c r="D215" i="47"/>
  <c r="M215" i="47"/>
  <c r="N215" i="47"/>
  <c r="C216" i="47"/>
  <c r="G190" i="47" s="1"/>
  <c r="D216" i="47"/>
  <c r="H190" i="47" s="1"/>
  <c r="M216" i="47"/>
  <c r="Q190" i="47" s="1"/>
  <c r="N216" i="47"/>
  <c r="R190" i="47" s="1"/>
  <c r="C217" i="47"/>
  <c r="G191" i="47" s="1"/>
  <c r="D217" i="47"/>
  <c r="H191" i="47" s="1"/>
  <c r="M217" i="47"/>
  <c r="N217" i="47"/>
  <c r="R191" i="47" s="1"/>
  <c r="C218" i="47"/>
  <c r="G192" i="47" s="1"/>
  <c r="D218" i="47"/>
  <c r="H192" i="47" s="1"/>
  <c r="M218" i="47"/>
  <c r="Q192" i="47" s="1"/>
  <c r="N218" i="47"/>
  <c r="R192" i="47" s="1"/>
  <c r="G223" i="47"/>
  <c r="G225" i="47"/>
  <c r="Q225" i="47"/>
  <c r="G226" i="47"/>
  <c r="H226" i="47"/>
  <c r="Q226" i="47"/>
  <c r="R226" i="47"/>
  <c r="G227" i="47"/>
  <c r="H227" i="47"/>
  <c r="Q227" i="47"/>
  <c r="R227" i="47"/>
  <c r="G228" i="47"/>
  <c r="H228" i="47"/>
  <c r="Q228" i="47"/>
  <c r="R228" i="47"/>
  <c r="C237" i="47"/>
  <c r="D237" i="47"/>
  <c r="M237" i="47"/>
  <c r="N237" i="47"/>
  <c r="C238" i="47"/>
  <c r="D238" i="47"/>
  <c r="H223" i="47" s="1"/>
  <c r="M238" i="47"/>
  <c r="Q223" i="47" s="1"/>
  <c r="N238" i="47"/>
  <c r="R223" i="47" s="1"/>
  <c r="C239" i="47"/>
  <c r="G224" i="47" s="1"/>
  <c r="D239" i="47"/>
  <c r="H224" i="47" s="1"/>
  <c r="M239" i="47"/>
  <c r="Q224" i="47" s="1"/>
  <c r="N239" i="47"/>
  <c r="R224" i="47" s="1"/>
  <c r="C240" i="47"/>
  <c r="D240" i="47"/>
  <c r="H225" i="47" s="1"/>
  <c r="M240" i="47"/>
  <c r="N240" i="47"/>
  <c r="R225" i="47" s="1"/>
  <c r="G5" i="46"/>
  <c r="G7" i="46"/>
  <c r="H7" i="46"/>
  <c r="Q7" i="46"/>
  <c r="R7" i="46"/>
  <c r="G8" i="46"/>
  <c r="H8" i="46"/>
  <c r="Q8" i="46"/>
  <c r="R8" i="46"/>
  <c r="G9" i="46"/>
  <c r="H9" i="46"/>
  <c r="Q9" i="46"/>
  <c r="R9" i="46"/>
  <c r="M13" i="46"/>
  <c r="N13" i="46"/>
  <c r="C14" i="46"/>
  <c r="G4" i="46" s="1"/>
  <c r="D14" i="46"/>
  <c r="H4" i="46" s="1"/>
  <c r="M14" i="46"/>
  <c r="Q4" i="46" s="1"/>
  <c r="N14" i="46"/>
  <c r="R4" i="46" s="1"/>
  <c r="C15" i="46"/>
  <c r="D15" i="46"/>
  <c r="H5" i="46" s="1"/>
  <c r="M15" i="46"/>
  <c r="Q5" i="46" s="1"/>
  <c r="N15" i="46"/>
  <c r="R5" i="46" s="1"/>
  <c r="C16" i="46"/>
  <c r="G6" i="46" s="1"/>
  <c r="D16" i="46"/>
  <c r="H6" i="46" s="1"/>
  <c r="M16" i="46"/>
  <c r="Q6" i="46" s="1"/>
  <c r="N16" i="46"/>
  <c r="R6" i="46" s="1"/>
  <c r="G22" i="46"/>
  <c r="G24" i="46"/>
  <c r="H24" i="46"/>
  <c r="Q24" i="46"/>
  <c r="R24" i="46"/>
  <c r="G25" i="46"/>
  <c r="H25" i="46"/>
  <c r="Q25" i="46"/>
  <c r="R25" i="46"/>
  <c r="G26" i="46"/>
  <c r="H26" i="46"/>
  <c r="Q26" i="46"/>
  <c r="R26" i="46"/>
  <c r="M29" i="46"/>
  <c r="N29" i="46"/>
  <c r="C30" i="46"/>
  <c r="G21" i="46" s="1"/>
  <c r="D30" i="46"/>
  <c r="H21" i="46" s="1"/>
  <c r="M30" i="46"/>
  <c r="Q21" i="46" s="1"/>
  <c r="N30" i="46"/>
  <c r="R21" i="46" s="1"/>
  <c r="C31" i="46"/>
  <c r="D31" i="46"/>
  <c r="H22" i="46" s="1"/>
  <c r="M31" i="46"/>
  <c r="Q22" i="46" s="1"/>
  <c r="N31" i="46"/>
  <c r="R22" i="46" s="1"/>
  <c r="C32" i="46"/>
  <c r="G23" i="46" s="1"/>
  <c r="D32" i="46"/>
  <c r="H23" i="46" s="1"/>
  <c r="M32" i="46"/>
  <c r="Q23" i="46" s="1"/>
  <c r="N32" i="46"/>
  <c r="R23" i="46" s="1"/>
  <c r="G37" i="46"/>
  <c r="R37" i="46"/>
  <c r="G38" i="46"/>
  <c r="R38" i="46"/>
  <c r="G39" i="46"/>
  <c r="R39" i="46"/>
  <c r="G40" i="46"/>
  <c r="H40" i="46"/>
  <c r="Q40" i="46"/>
  <c r="R40" i="46"/>
  <c r="G41" i="46"/>
  <c r="H41" i="46"/>
  <c r="Q41" i="46"/>
  <c r="R41" i="46"/>
  <c r="G42" i="46"/>
  <c r="H42" i="46"/>
  <c r="Q42" i="46"/>
  <c r="R42" i="46"/>
  <c r="M48" i="46"/>
  <c r="N48" i="46"/>
  <c r="C49" i="46"/>
  <c r="D49" i="46"/>
  <c r="H37" i="46" s="1"/>
  <c r="M49" i="46"/>
  <c r="Q37" i="46" s="1"/>
  <c r="N49" i="46"/>
  <c r="C50" i="46"/>
  <c r="D50" i="46"/>
  <c r="H38" i="46" s="1"/>
  <c r="M50" i="46"/>
  <c r="Q38" i="46" s="1"/>
  <c r="N50" i="46"/>
  <c r="C51" i="46"/>
  <c r="D51" i="46"/>
  <c r="H39" i="46" s="1"/>
  <c r="M51" i="46"/>
  <c r="Q39" i="46" s="1"/>
  <c r="N51" i="46"/>
  <c r="H56" i="46"/>
  <c r="Q56" i="46"/>
  <c r="H57" i="46"/>
  <c r="Q57" i="46"/>
  <c r="H58" i="46"/>
  <c r="Q58" i="46"/>
  <c r="G59" i="46"/>
  <c r="H59" i="46"/>
  <c r="Q59" i="46"/>
  <c r="R59" i="46"/>
  <c r="G60" i="46"/>
  <c r="H60" i="46"/>
  <c r="Q60" i="46"/>
  <c r="R60" i="46"/>
  <c r="G61" i="46"/>
  <c r="H61" i="46"/>
  <c r="Q61" i="46"/>
  <c r="R61" i="46"/>
  <c r="M67" i="46"/>
  <c r="N67" i="46"/>
  <c r="C68" i="46"/>
  <c r="G56" i="46" s="1"/>
  <c r="D68" i="46"/>
  <c r="M68" i="46"/>
  <c r="N68" i="46"/>
  <c r="R56" i="46" s="1"/>
  <c r="C69" i="46"/>
  <c r="G57" i="46" s="1"/>
  <c r="D69" i="46"/>
  <c r="M69" i="46"/>
  <c r="N69" i="46"/>
  <c r="R57" i="46" s="1"/>
  <c r="C70" i="46"/>
  <c r="G58" i="46" s="1"/>
  <c r="D70" i="46"/>
  <c r="M70" i="46"/>
  <c r="N70" i="46"/>
  <c r="R58" i="46" s="1"/>
  <c r="G75" i="46"/>
  <c r="R75" i="46"/>
  <c r="G76" i="46"/>
  <c r="R76" i="46"/>
  <c r="G77" i="46"/>
  <c r="R77" i="46"/>
  <c r="G78" i="46"/>
  <c r="H78" i="46"/>
  <c r="Q78" i="46"/>
  <c r="R78" i="46"/>
  <c r="G79" i="46"/>
  <c r="H79" i="46"/>
  <c r="Q79" i="46"/>
  <c r="R79" i="46"/>
  <c r="G80" i="46"/>
  <c r="H80" i="46"/>
  <c r="Q80" i="46"/>
  <c r="R80" i="46"/>
  <c r="M91" i="46"/>
  <c r="N91" i="46"/>
  <c r="C92" i="46"/>
  <c r="D92" i="46"/>
  <c r="H75" i="46" s="1"/>
  <c r="M92" i="46"/>
  <c r="Q75" i="46" s="1"/>
  <c r="N92" i="46"/>
  <c r="C93" i="46"/>
  <c r="D93" i="46"/>
  <c r="H76" i="46" s="1"/>
  <c r="M93" i="46"/>
  <c r="Q76" i="46" s="1"/>
  <c r="N93" i="46"/>
  <c r="C94" i="46"/>
  <c r="D94" i="46"/>
  <c r="H77" i="46" s="1"/>
  <c r="M94" i="46"/>
  <c r="Q77" i="46" s="1"/>
  <c r="N94" i="46"/>
  <c r="H99" i="46"/>
  <c r="Q99" i="46"/>
  <c r="H100" i="46"/>
  <c r="Q100" i="46"/>
  <c r="H101" i="46"/>
  <c r="Q101" i="46"/>
  <c r="G102" i="46"/>
  <c r="H102" i="46"/>
  <c r="Q102" i="46"/>
  <c r="R102" i="46"/>
  <c r="G103" i="46"/>
  <c r="H103" i="46"/>
  <c r="H104" i="46" s="1"/>
  <c r="Q103" i="46"/>
  <c r="R103" i="46"/>
  <c r="G104" i="46"/>
  <c r="Q104" i="46"/>
  <c r="R104" i="46"/>
  <c r="M121" i="46"/>
  <c r="N121" i="46"/>
  <c r="C122" i="46"/>
  <c r="G99" i="46" s="1"/>
  <c r="D122" i="46"/>
  <c r="M122" i="46"/>
  <c r="N122" i="46"/>
  <c r="R99" i="46" s="1"/>
  <c r="C123" i="46"/>
  <c r="G100" i="46" s="1"/>
  <c r="D123" i="46"/>
  <c r="M123" i="46"/>
  <c r="N123" i="46"/>
  <c r="R100" i="46" s="1"/>
  <c r="C124" i="46"/>
  <c r="G101" i="46" s="1"/>
  <c r="D124" i="46"/>
  <c r="M124" i="46"/>
  <c r="G129" i="46"/>
  <c r="R129" i="46"/>
  <c r="G130" i="46"/>
  <c r="R130" i="46"/>
  <c r="G131" i="46"/>
  <c r="R131" i="46"/>
  <c r="G132" i="46"/>
  <c r="H132" i="46"/>
  <c r="Q132" i="46"/>
  <c r="R132" i="46"/>
  <c r="G133" i="46"/>
  <c r="H133" i="46"/>
  <c r="Q133" i="46"/>
  <c r="R133" i="46"/>
  <c r="G134" i="46"/>
  <c r="H134" i="46"/>
  <c r="Q134" i="46"/>
  <c r="R134" i="46"/>
  <c r="M151" i="46"/>
  <c r="N151" i="46"/>
  <c r="C152" i="46"/>
  <c r="D152" i="46"/>
  <c r="H129" i="46" s="1"/>
  <c r="M152" i="46"/>
  <c r="Q129" i="46" s="1"/>
  <c r="N152" i="46"/>
  <c r="C153" i="46"/>
  <c r="D153" i="46"/>
  <c r="H130" i="46" s="1"/>
  <c r="M153" i="46"/>
  <c r="Q130" i="46" s="1"/>
  <c r="N153" i="46"/>
  <c r="C154" i="46"/>
  <c r="D154" i="46"/>
  <c r="H131" i="46" s="1"/>
  <c r="M154" i="46"/>
  <c r="Q131" i="46" s="1"/>
  <c r="N154" i="46"/>
  <c r="H159" i="46"/>
  <c r="Q159" i="46"/>
  <c r="H160" i="46"/>
  <c r="Q160" i="46"/>
  <c r="H161" i="46"/>
  <c r="Q161" i="46"/>
  <c r="G162" i="46"/>
  <c r="H162" i="46"/>
  <c r="Q162" i="46"/>
  <c r="R162" i="46"/>
  <c r="G163" i="46"/>
  <c r="H163" i="46"/>
  <c r="Q163" i="46"/>
  <c r="R163" i="46"/>
  <c r="G164" i="46"/>
  <c r="H164" i="46"/>
  <c r="Q164" i="46"/>
  <c r="R164" i="46"/>
  <c r="M182" i="46"/>
  <c r="N182" i="46"/>
  <c r="C183" i="46"/>
  <c r="G159" i="46" s="1"/>
  <c r="D183" i="46"/>
  <c r="M183" i="46"/>
  <c r="N183" i="46"/>
  <c r="R159" i="46" s="1"/>
  <c r="C184" i="46"/>
  <c r="G160" i="46" s="1"/>
  <c r="D184" i="46"/>
  <c r="M184" i="46"/>
  <c r="N184" i="46"/>
  <c r="R160" i="46" s="1"/>
  <c r="C185" i="46"/>
  <c r="G161" i="46" s="1"/>
  <c r="D185" i="46"/>
  <c r="M185" i="46"/>
  <c r="G190" i="46"/>
  <c r="R190" i="46"/>
  <c r="G191" i="46"/>
  <c r="R191" i="46"/>
  <c r="G192" i="46"/>
  <c r="R192" i="46"/>
  <c r="G193" i="46"/>
  <c r="H193" i="46"/>
  <c r="Q193" i="46"/>
  <c r="R193" i="46"/>
  <c r="G194" i="46"/>
  <c r="H194" i="46"/>
  <c r="Q194" i="46"/>
  <c r="R194" i="46"/>
  <c r="G195" i="46"/>
  <c r="H195" i="46"/>
  <c r="Q195" i="46"/>
  <c r="R195" i="46"/>
  <c r="M215" i="46"/>
  <c r="N215" i="46"/>
  <c r="C216" i="46"/>
  <c r="D216" i="46"/>
  <c r="H190" i="46" s="1"/>
  <c r="M216" i="46"/>
  <c r="Q190" i="46" s="1"/>
  <c r="N216" i="46"/>
  <c r="C217" i="46"/>
  <c r="D217" i="46"/>
  <c r="H191" i="46" s="1"/>
  <c r="M217" i="46"/>
  <c r="Q191" i="46" s="1"/>
  <c r="N217" i="46"/>
  <c r="C218" i="46"/>
  <c r="D218" i="46"/>
  <c r="H192" i="46" s="1"/>
  <c r="M218" i="46"/>
  <c r="Q192" i="46" s="1"/>
  <c r="N218" i="46"/>
  <c r="H223" i="46"/>
  <c r="Q223" i="46"/>
  <c r="H224" i="46"/>
  <c r="Q224" i="46"/>
  <c r="H225" i="46"/>
  <c r="Q225" i="46"/>
  <c r="G226" i="46"/>
  <c r="H226" i="46"/>
  <c r="Q226" i="46"/>
  <c r="R226" i="46"/>
  <c r="G227" i="46"/>
  <c r="H227" i="46"/>
  <c r="H228" i="46" s="1"/>
  <c r="Q227" i="46"/>
  <c r="R227" i="46"/>
  <c r="G228" i="46"/>
  <c r="Q228" i="46"/>
  <c r="R228" i="46"/>
  <c r="M237" i="46"/>
  <c r="N237" i="46"/>
  <c r="C238" i="46"/>
  <c r="G223" i="46" s="1"/>
  <c r="D238" i="46"/>
  <c r="M238" i="46"/>
  <c r="N238" i="46"/>
  <c r="R223" i="46" s="1"/>
  <c r="C239" i="46"/>
  <c r="G224" i="46" s="1"/>
  <c r="D239" i="46"/>
  <c r="M239" i="46"/>
  <c r="N239" i="46"/>
  <c r="R224" i="46" s="1"/>
  <c r="C240" i="46"/>
  <c r="G225" i="46" s="1"/>
  <c r="D240" i="46"/>
  <c r="M240" i="46"/>
  <c r="G4" i="45"/>
  <c r="R5" i="45"/>
  <c r="G6" i="45"/>
  <c r="G7" i="45"/>
  <c r="H7" i="45"/>
  <c r="Q7" i="45"/>
  <c r="R7" i="45"/>
  <c r="G8" i="45"/>
  <c r="H8" i="45"/>
  <c r="Q8" i="45"/>
  <c r="R8" i="45"/>
  <c r="G9" i="45"/>
  <c r="H9" i="45"/>
  <c r="Q9" i="45"/>
  <c r="R9" i="45"/>
  <c r="C13" i="45"/>
  <c r="D13" i="45"/>
  <c r="M13" i="45"/>
  <c r="N13" i="45"/>
  <c r="C14" i="45"/>
  <c r="D14" i="45"/>
  <c r="H4" i="45" s="1"/>
  <c r="M14" i="45"/>
  <c r="Q4" i="45" s="1"/>
  <c r="N14" i="45"/>
  <c r="R4" i="45" s="1"/>
  <c r="C15" i="45"/>
  <c r="G5" i="45" s="1"/>
  <c r="D15" i="45"/>
  <c r="H5" i="45" s="1"/>
  <c r="M15" i="45"/>
  <c r="Q5" i="45" s="1"/>
  <c r="N15" i="45"/>
  <c r="C16" i="45"/>
  <c r="D16" i="45"/>
  <c r="H6" i="45" s="1"/>
  <c r="M16" i="45"/>
  <c r="Q6" i="45" s="1"/>
  <c r="N16" i="45"/>
  <c r="R6" i="45" s="1"/>
  <c r="G24" i="45"/>
  <c r="H24" i="45"/>
  <c r="Q24" i="45"/>
  <c r="R24" i="45"/>
  <c r="G25" i="45"/>
  <c r="H25" i="45"/>
  <c r="Q25" i="45"/>
  <c r="R25" i="45"/>
  <c r="G26" i="45"/>
  <c r="H26" i="45"/>
  <c r="Q26" i="45"/>
  <c r="R26" i="45"/>
  <c r="C29" i="45"/>
  <c r="D29" i="45"/>
  <c r="M29" i="45"/>
  <c r="N29" i="45"/>
  <c r="C30" i="45"/>
  <c r="G21" i="45" s="1"/>
  <c r="D30" i="45"/>
  <c r="H21" i="45" s="1"/>
  <c r="M30" i="45"/>
  <c r="Q21" i="45" s="1"/>
  <c r="N30" i="45"/>
  <c r="R21" i="45" s="1"/>
  <c r="C31" i="45"/>
  <c r="G22" i="45" s="1"/>
  <c r="D31" i="45"/>
  <c r="H22" i="45" s="1"/>
  <c r="M31" i="45"/>
  <c r="Q22" i="45" s="1"/>
  <c r="N31" i="45"/>
  <c r="R22" i="45" s="1"/>
  <c r="C32" i="45"/>
  <c r="G23" i="45" s="1"/>
  <c r="D32" i="45"/>
  <c r="H23" i="45" s="1"/>
  <c r="M32" i="45"/>
  <c r="Q23" i="45" s="1"/>
  <c r="G37" i="45"/>
  <c r="R38" i="45"/>
  <c r="G39" i="45"/>
  <c r="G40" i="45"/>
  <c r="H40" i="45"/>
  <c r="Q40" i="45"/>
  <c r="R40" i="45"/>
  <c r="G41" i="45"/>
  <c r="H41" i="45"/>
  <c r="Q41" i="45"/>
  <c r="R41" i="45"/>
  <c r="G42" i="45"/>
  <c r="H42" i="45"/>
  <c r="Q42" i="45"/>
  <c r="R42" i="45"/>
  <c r="C48" i="45"/>
  <c r="D48" i="45"/>
  <c r="M48" i="45"/>
  <c r="N48" i="45"/>
  <c r="C49" i="45"/>
  <c r="D49" i="45"/>
  <c r="H37" i="45" s="1"/>
  <c r="M49" i="45"/>
  <c r="Q37" i="45" s="1"/>
  <c r="N49" i="45"/>
  <c r="R37" i="45" s="1"/>
  <c r="C50" i="45"/>
  <c r="G38" i="45" s="1"/>
  <c r="D50" i="45"/>
  <c r="H38" i="45" s="1"/>
  <c r="M50" i="45"/>
  <c r="Q38" i="45" s="1"/>
  <c r="N50" i="45"/>
  <c r="C51" i="45"/>
  <c r="D51" i="45"/>
  <c r="H39" i="45" s="1"/>
  <c r="M51" i="45"/>
  <c r="Q39" i="45" s="1"/>
  <c r="N51" i="45"/>
  <c r="R39" i="45" s="1"/>
  <c r="G59" i="45"/>
  <c r="H59" i="45"/>
  <c r="Q59" i="45"/>
  <c r="R59" i="45"/>
  <c r="G60" i="45"/>
  <c r="H60" i="45"/>
  <c r="Q60" i="45"/>
  <c r="R60" i="45"/>
  <c r="G61" i="45"/>
  <c r="H61" i="45"/>
  <c r="Q61" i="45"/>
  <c r="R61" i="45"/>
  <c r="C67" i="45"/>
  <c r="D67" i="45"/>
  <c r="M67" i="45"/>
  <c r="N67" i="45"/>
  <c r="C68" i="45"/>
  <c r="G56" i="45" s="1"/>
  <c r="D68" i="45"/>
  <c r="H56" i="45" s="1"/>
  <c r="M68" i="45"/>
  <c r="Q56" i="45" s="1"/>
  <c r="N68" i="45"/>
  <c r="R56" i="45" s="1"/>
  <c r="C69" i="45"/>
  <c r="G57" i="45" s="1"/>
  <c r="D69" i="45"/>
  <c r="H57" i="45" s="1"/>
  <c r="M69" i="45"/>
  <c r="Q57" i="45" s="1"/>
  <c r="N69" i="45"/>
  <c r="R57" i="45" s="1"/>
  <c r="C70" i="45"/>
  <c r="G58" i="45" s="1"/>
  <c r="D70" i="45"/>
  <c r="H58" i="45" s="1"/>
  <c r="M70" i="45"/>
  <c r="Q58" i="45" s="1"/>
  <c r="G75" i="45"/>
  <c r="R76" i="45"/>
  <c r="G77" i="45"/>
  <c r="G78" i="45"/>
  <c r="H78" i="45"/>
  <c r="Q78" i="45"/>
  <c r="R78" i="45"/>
  <c r="G79" i="45"/>
  <c r="H79" i="45"/>
  <c r="Q79" i="45"/>
  <c r="R79" i="45"/>
  <c r="G80" i="45"/>
  <c r="H80" i="45"/>
  <c r="Q80" i="45"/>
  <c r="R80" i="45"/>
  <c r="C91" i="45"/>
  <c r="D91" i="45"/>
  <c r="M91" i="45"/>
  <c r="N91" i="45"/>
  <c r="C92" i="45"/>
  <c r="D92" i="45"/>
  <c r="H75" i="45" s="1"/>
  <c r="M92" i="45"/>
  <c r="Q75" i="45" s="1"/>
  <c r="N92" i="45"/>
  <c r="R75" i="45" s="1"/>
  <c r="C93" i="45"/>
  <c r="G76" i="45" s="1"/>
  <c r="D93" i="45"/>
  <c r="H76" i="45" s="1"/>
  <c r="M93" i="45"/>
  <c r="Q76" i="45" s="1"/>
  <c r="N93" i="45"/>
  <c r="C94" i="45"/>
  <c r="D94" i="45"/>
  <c r="H77" i="45" s="1"/>
  <c r="M94" i="45"/>
  <c r="Q77" i="45" s="1"/>
  <c r="N94" i="45"/>
  <c r="R77" i="45" s="1"/>
  <c r="G102" i="45"/>
  <c r="H102" i="45"/>
  <c r="Q102" i="45"/>
  <c r="R102" i="45"/>
  <c r="G103" i="45"/>
  <c r="H103" i="45"/>
  <c r="Q103" i="45"/>
  <c r="R103" i="45"/>
  <c r="G104" i="45"/>
  <c r="H104" i="45"/>
  <c r="Q104" i="45"/>
  <c r="R104" i="45"/>
  <c r="C121" i="45"/>
  <c r="D121" i="45"/>
  <c r="M121" i="45"/>
  <c r="N121" i="45"/>
  <c r="C122" i="45"/>
  <c r="G99" i="45" s="1"/>
  <c r="D122" i="45"/>
  <c r="H99" i="45" s="1"/>
  <c r="M122" i="45"/>
  <c r="Q99" i="45" s="1"/>
  <c r="N122" i="45"/>
  <c r="R99" i="45" s="1"/>
  <c r="C123" i="45"/>
  <c r="G100" i="45" s="1"/>
  <c r="D123" i="45"/>
  <c r="H100" i="45" s="1"/>
  <c r="M123" i="45"/>
  <c r="Q100" i="45" s="1"/>
  <c r="N123" i="45"/>
  <c r="R100" i="45" s="1"/>
  <c r="C124" i="45"/>
  <c r="G101" i="45" s="1"/>
  <c r="D124" i="45"/>
  <c r="H101" i="45" s="1"/>
  <c r="M124" i="45"/>
  <c r="Q101" i="45" s="1"/>
  <c r="G129" i="45"/>
  <c r="G130" i="45"/>
  <c r="H130" i="45"/>
  <c r="G131" i="45"/>
  <c r="H131" i="45"/>
  <c r="G132" i="45"/>
  <c r="H132" i="45"/>
  <c r="Q132" i="45"/>
  <c r="R132" i="45"/>
  <c r="G133" i="45"/>
  <c r="H133" i="45"/>
  <c r="Q133" i="45"/>
  <c r="R133" i="45"/>
  <c r="G134" i="45"/>
  <c r="H134" i="45"/>
  <c r="Q134" i="45"/>
  <c r="R134" i="45"/>
  <c r="C151" i="45"/>
  <c r="D151" i="45"/>
  <c r="M151" i="45"/>
  <c r="N151" i="45"/>
  <c r="C152" i="45"/>
  <c r="D152" i="45"/>
  <c r="H129" i="45" s="1"/>
  <c r="M152" i="45"/>
  <c r="Q129" i="45" s="1"/>
  <c r="N152" i="45"/>
  <c r="R129" i="45" s="1"/>
  <c r="C153" i="45"/>
  <c r="D153" i="45"/>
  <c r="M153" i="45"/>
  <c r="Q130" i="45" s="1"/>
  <c r="N153" i="45"/>
  <c r="R130" i="45" s="1"/>
  <c r="C154" i="45"/>
  <c r="D154" i="45"/>
  <c r="M154" i="45"/>
  <c r="Q131" i="45" s="1"/>
  <c r="N154" i="45"/>
  <c r="R131" i="45" s="1"/>
  <c r="R159" i="45"/>
  <c r="G160" i="45"/>
  <c r="R160" i="45"/>
  <c r="G161" i="45"/>
  <c r="G162" i="45"/>
  <c r="H162" i="45"/>
  <c r="Q162" i="45"/>
  <c r="R162" i="45"/>
  <c r="G163" i="45"/>
  <c r="H163" i="45"/>
  <c r="Q163" i="45"/>
  <c r="R163" i="45"/>
  <c r="G164" i="45"/>
  <c r="H164" i="45"/>
  <c r="Q164" i="45"/>
  <c r="R164" i="45"/>
  <c r="C182" i="45"/>
  <c r="D182" i="45"/>
  <c r="M182" i="45"/>
  <c r="N182" i="45"/>
  <c r="C183" i="45"/>
  <c r="G159" i="45" s="1"/>
  <c r="D183" i="45"/>
  <c r="H159" i="45" s="1"/>
  <c r="M183" i="45"/>
  <c r="Q159" i="45" s="1"/>
  <c r="N183" i="45"/>
  <c r="C184" i="45"/>
  <c r="D184" i="45"/>
  <c r="H160" i="45" s="1"/>
  <c r="M184" i="45"/>
  <c r="Q160" i="45" s="1"/>
  <c r="N184" i="45"/>
  <c r="C185" i="45"/>
  <c r="M185" i="45"/>
  <c r="Q161" i="45" s="1"/>
  <c r="N185" i="45"/>
  <c r="R161" i="45" s="1"/>
  <c r="H190" i="45"/>
  <c r="R190" i="45"/>
  <c r="R191" i="45"/>
  <c r="G193" i="45"/>
  <c r="H193" i="45"/>
  <c r="Q193" i="45"/>
  <c r="R193" i="45"/>
  <c r="G194" i="45"/>
  <c r="H194" i="45"/>
  <c r="Q194" i="45"/>
  <c r="R194" i="45"/>
  <c r="G195" i="45"/>
  <c r="H195" i="45"/>
  <c r="Q195" i="45"/>
  <c r="R195" i="45"/>
  <c r="C215" i="45"/>
  <c r="D215" i="45"/>
  <c r="M215" i="45"/>
  <c r="N215" i="45"/>
  <c r="C216" i="45"/>
  <c r="G190" i="45" s="1"/>
  <c r="D216" i="45"/>
  <c r="M216" i="45"/>
  <c r="Q190" i="45" s="1"/>
  <c r="N216" i="45"/>
  <c r="C217" i="45"/>
  <c r="G191" i="45" s="1"/>
  <c r="D217" i="45"/>
  <c r="H191" i="45" s="1"/>
  <c r="M217" i="45"/>
  <c r="Q191" i="45" s="1"/>
  <c r="N217" i="45"/>
  <c r="D218" i="45"/>
  <c r="H192" i="45" s="1"/>
  <c r="M218" i="45"/>
  <c r="Q192" i="45" s="1"/>
  <c r="N218" i="45"/>
  <c r="R192" i="45" s="1"/>
  <c r="G223" i="45"/>
  <c r="H223" i="45"/>
  <c r="H224" i="45"/>
  <c r="H225" i="45"/>
  <c r="G226" i="45"/>
  <c r="H226" i="45"/>
  <c r="Q226" i="45"/>
  <c r="R226" i="45"/>
  <c r="G227" i="45"/>
  <c r="H227" i="45"/>
  <c r="Q227" i="45"/>
  <c r="R227" i="45"/>
  <c r="G228" i="45"/>
  <c r="H228" i="45"/>
  <c r="Q228" i="45"/>
  <c r="R228" i="45"/>
  <c r="C237" i="45"/>
  <c r="D237" i="45"/>
  <c r="M237" i="45"/>
  <c r="N237" i="45"/>
  <c r="C238" i="45"/>
  <c r="D238" i="45"/>
  <c r="M238" i="45"/>
  <c r="Q223" i="45" s="1"/>
  <c r="N238" i="45"/>
  <c r="R223" i="45" s="1"/>
  <c r="C239" i="45"/>
  <c r="G224" i="45" s="1"/>
  <c r="D239" i="45"/>
  <c r="M239" i="45"/>
  <c r="Q224" i="45" s="1"/>
  <c r="N239" i="45"/>
  <c r="R224" i="45" s="1"/>
  <c r="C240" i="45"/>
  <c r="G225" i="45" s="1"/>
  <c r="D240" i="45"/>
  <c r="M240" i="45"/>
  <c r="Q225" i="45" s="1"/>
  <c r="C13" i="44"/>
  <c r="D13" i="44"/>
  <c r="C14" i="44"/>
  <c r="D14" i="44"/>
  <c r="C15" i="44"/>
  <c r="C16" i="44" s="1"/>
  <c r="D15" i="44"/>
  <c r="D16" i="44"/>
  <c r="C29" i="44"/>
  <c r="D29" i="44"/>
  <c r="C30" i="44"/>
  <c r="D30" i="44"/>
  <c r="C31" i="44"/>
  <c r="C32" i="44" s="1"/>
  <c r="D31" i="44"/>
  <c r="D32" i="44" s="1"/>
  <c r="C48" i="44"/>
  <c r="D48" i="44"/>
  <c r="C49" i="44"/>
  <c r="D49" i="44"/>
  <c r="C50" i="44"/>
  <c r="C51" i="44" s="1"/>
  <c r="D50" i="44"/>
  <c r="D51" i="44" s="1"/>
  <c r="C67" i="44"/>
  <c r="D67" i="44"/>
  <c r="C68" i="44"/>
  <c r="D68" i="44"/>
  <c r="C69" i="44"/>
  <c r="C70" i="44" s="1"/>
  <c r="D69" i="44"/>
  <c r="D70" i="44"/>
  <c r="C92" i="44"/>
  <c r="D92" i="44"/>
  <c r="C93" i="44"/>
  <c r="D93" i="44"/>
  <c r="C94" i="44"/>
  <c r="C95" i="44" s="1"/>
  <c r="D94" i="44"/>
  <c r="D95" i="44"/>
  <c r="C122" i="44"/>
  <c r="D122" i="44"/>
  <c r="C123" i="44"/>
  <c r="D123" i="44"/>
  <c r="C124" i="44"/>
  <c r="C125" i="44" s="1"/>
  <c r="D124" i="44"/>
  <c r="D125" i="44" s="1"/>
  <c r="C153" i="44"/>
  <c r="D153" i="44"/>
  <c r="C154" i="44"/>
  <c r="D154" i="44"/>
  <c r="C155" i="44"/>
  <c r="D155" i="44"/>
  <c r="D156" i="44" s="1"/>
  <c r="C156" i="44"/>
  <c r="C184" i="44"/>
  <c r="D184" i="44"/>
  <c r="C185" i="44"/>
  <c r="D185" i="44"/>
  <c r="C186" i="44"/>
  <c r="D186" i="44"/>
  <c r="D187" i="44" s="1"/>
  <c r="C187" i="44"/>
  <c r="C217" i="44"/>
  <c r="D217" i="44"/>
  <c r="C218" i="44"/>
  <c r="D218" i="44"/>
  <c r="C219" i="44"/>
  <c r="D219" i="44"/>
  <c r="D220" i="44" s="1"/>
  <c r="C220" i="44"/>
  <c r="C240" i="44"/>
  <c r="D240" i="44"/>
  <c r="C241" i="44"/>
  <c r="D241" i="44"/>
  <c r="C242" i="44"/>
  <c r="D242" i="44"/>
  <c r="D243" i="44" s="1"/>
  <c r="C243" i="44"/>
  <c r="C11" i="43"/>
  <c r="C12" i="43"/>
  <c r="C13" i="43"/>
  <c r="C14" i="43" s="1"/>
  <c r="C25" i="43"/>
  <c r="C26" i="43"/>
  <c r="C27" i="43"/>
  <c r="C28" i="43" s="1"/>
  <c r="C42" i="43"/>
  <c r="C43" i="43"/>
  <c r="C44" i="43"/>
  <c r="C45" i="43" s="1"/>
  <c r="C59" i="43"/>
  <c r="C60" i="43"/>
  <c r="C61" i="43"/>
  <c r="C62" i="43" s="1"/>
  <c r="C82" i="43"/>
  <c r="C83" i="43"/>
  <c r="C84" i="43"/>
  <c r="C85" i="43" s="1"/>
  <c r="C110" i="43"/>
  <c r="C111" i="43"/>
  <c r="C112" i="43"/>
  <c r="C113" i="43" s="1"/>
  <c r="C139" i="43"/>
  <c r="C140" i="43"/>
  <c r="C141" i="43"/>
  <c r="C142" i="43" s="1"/>
  <c r="C168" i="43"/>
  <c r="C169" i="43"/>
  <c r="C170" i="43"/>
  <c r="C171" i="43" s="1"/>
  <c r="C199" i="43"/>
  <c r="C200" i="43"/>
  <c r="C201" i="43"/>
  <c r="C202" i="43" s="1"/>
  <c r="C220" i="43"/>
  <c r="C221" i="43"/>
  <c r="C222" i="43"/>
  <c r="C223" i="43" s="1"/>
  <c r="G7" i="42"/>
  <c r="H7" i="42"/>
  <c r="Q7" i="42"/>
  <c r="R7" i="42"/>
  <c r="G8" i="42"/>
  <c r="H8" i="42"/>
  <c r="Q8" i="42"/>
  <c r="R8" i="42"/>
  <c r="G9" i="42"/>
  <c r="H9" i="42"/>
  <c r="Q9" i="42"/>
  <c r="R9" i="42"/>
  <c r="C14" i="42"/>
  <c r="D14" i="42"/>
  <c r="M14" i="42"/>
  <c r="N14" i="42"/>
  <c r="C15" i="42"/>
  <c r="G4" i="42"/>
  <c r="D15" i="42"/>
  <c r="H4" i="42"/>
  <c r="M15" i="42"/>
  <c r="Q4" i="42"/>
  <c r="N15" i="42"/>
  <c r="R4" i="42"/>
  <c r="C16" i="42"/>
  <c r="G5" i="42"/>
  <c r="D16" i="42"/>
  <c r="H5" i="42"/>
  <c r="M16" i="42"/>
  <c r="Q5" i="42"/>
  <c r="N16" i="42"/>
  <c r="R5" i="42"/>
  <c r="C17" i="42"/>
  <c r="G6" i="42"/>
  <c r="D17" i="42"/>
  <c r="H6" i="42"/>
  <c r="M17" i="42"/>
  <c r="Q6" i="42"/>
  <c r="N17" i="42"/>
  <c r="R6" i="42"/>
  <c r="Q22" i="42"/>
  <c r="Q24" i="42"/>
  <c r="G25" i="42"/>
  <c r="H25" i="42"/>
  <c r="Q25" i="42"/>
  <c r="R25" i="42"/>
  <c r="G26" i="42"/>
  <c r="H26" i="42"/>
  <c r="Q26" i="42"/>
  <c r="R26" i="42"/>
  <c r="G27" i="42"/>
  <c r="H27" i="42"/>
  <c r="Q27" i="42"/>
  <c r="R27" i="42"/>
  <c r="C28" i="42"/>
  <c r="D28" i="42"/>
  <c r="M28" i="42"/>
  <c r="N28" i="42"/>
  <c r="C29" i="42"/>
  <c r="G22" i="42"/>
  <c r="D29" i="42"/>
  <c r="H22" i="42"/>
  <c r="M29" i="42"/>
  <c r="N29" i="42"/>
  <c r="R22" i="42"/>
  <c r="C30" i="42"/>
  <c r="G23" i="42"/>
  <c r="D30" i="42"/>
  <c r="H23" i="42"/>
  <c r="M30" i="42"/>
  <c r="Q23" i="42"/>
  <c r="N30" i="42"/>
  <c r="R23" i="42"/>
  <c r="C31" i="42"/>
  <c r="G24" i="42"/>
  <c r="D31" i="42"/>
  <c r="H24" i="42"/>
  <c r="M31" i="42"/>
  <c r="N31" i="42"/>
  <c r="R24" i="42"/>
  <c r="G39" i="42"/>
  <c r="H39" i="42"/>
  <c r="Q39" i="42"/>
  <c r="R39" i="42"/>
  <c r="G40" i="42"/>
  <c r="H40" i="42"/>
  <c r="Q40" i="42"/>
  <c r="R40" i="42"/>
  <c r="G41" i="42"/>
  <c r="H41" i="42"/>
  <c r="Q41" i="42"/>
  <c r="R41" i="42"/>
  <c r="C42" i="42"/>
  <c r="D42" i="42"/>
  <c r="M42" i="42"/>
  <c r="N42" i="42"/>
  <c r="C43" i="42"/>
  <c r="G36" i="42"/>
  <c r="D43" i="42"/>
  <c r="H36" i="42"/>
  <c r="M43" i="42"/>
  <c r="Q36" i="42"/>
  <c r="N43" i="42"/>
  <c r="R36" i="42"/>
  <c r="C44" i="42"/>
  <c r="G37" i="42"/>
  <c r="D44" i="42"/>
  <c r="H37" i="42"/>
  <c r="M44" i="42"/>
  <c r="Q37" i="42"/>
  <c r="N44" i="42"/>
  <c r="R37" i="42"/>
  <c r="C45" i="42"/>
  <c r="G38" i="42"/>
  <c r="D45" i="42"/>
  <c r="H38" i="42"/>
  <c r="M45" i="42"/>
  <c r="Q38" i="42"/>
  <c r="N45" i="42"/>
  <c r="R38" i="42"/>
  <c r="Q50" i="42"/>
  <c r="Q52" i="42"/>
  <c r="G53" i="42"/>
  <c r="H53" i="42"/>
  <c r="Q53" i="42"/>
  <c r="R53" i="42"/>
  <c r="G54" i="42"/>
  <c r="H54" i="42"/>
  <c r="Q54" i="42"/>
  <c r="R54" i="42"/>
  <c r="G55" i="42"/>
  <c r="H55" i="42"/>
  <c r="Q55" i="42"/>
  <c r="R55" i="42"/>
  <c r="C65" i="42"/>
  <c r="D65" i="42"/>
  <c r="M65" i="42"/>
  <c r="N65" i="42"/>
  <c r="C66" i="42"/>
  <c r="G50" i="42"/>
  <c r="D66" i="42"/>
  <c r="H50" i="42"/>
  <c r="M66" i="42"/>
  <c r="N66" i="42"/>
  <c r="R50" i="42"/>
  <c r="C67" i="42"/>
  <c r="G51" i="42"/>
  <c r="D67" i="42"/>
  <c r="H51" i="42"/>
  <c r="M67" i="42"/>
  <c r="Q51" i="42"/>
  <c r="N67" i="42"/>
  <c r="R51" i="42"/>
  <c r="C68" i="42"/>
  <c r="G52" i="42"/>
  <c r="D68" i="42"/>
  <c r="H52" i="42"/>
  <c r="M68" i="42"/>
  <c r="N68" i="42"/>
  <c r="R52" i="42"/>
  <c r="G76" i="42"/>
  <c r="H76" i="42"/>
  <c r="Q76" i="42"/>
  <c r="R76" i="42"/>
  <c r="G77" i="42"/>
  <c r="H77" i="42"/>
  <c r="Q77" i="42"/>
  <c r="R77" i="42"/>
  <c r="G78" i="42"/>
  <c r="H78" i="42"/>
  <c r="Q78" i="42"/>
  <c r="R78" i="42"/>
  <c r="C86" i="42"/>
  <c r="D86" i="42"/>
  <c r="M86" i="42"/>
  <c r="N86" i="42"/>
  <c r="C87" i="42"/>
  <c r="G73" i="42"/>
  <c r="D87" i="42"/>
  <c r="H73" i="42"/>
  <c r="M87" i="42"/>
  <c r="Q73" i="42"/>
  <c r="N87" i="42"/>
  <c r="R73" i="42"/>
  <c r="C88" i="42"/>
  <c r="G74" i="42"/>
  <c r="D88" i="42"/>
  <c r="H74" i="42"/>
  <c r="M88" i="42"/>
  <c r="Q74" i="42"/>
  <c r="N88" i="42"/>
  <c r="R74" i="42"/>
  <c r="C89" i="42"/>
  <c r="G75" i="42"/>
  <c r="D89" i="42"/>
  <c r="H75" i="42"/>
  <c r="M89" i="42"/>
  <c r="Q75" i="42"/>
  <c r="N89" i="42"/>
  <c r="R75" i="42"/>
  <c r="Q94" i="42"/>
  <c r="Q96" i="42"/>
  <c r="G97" i="42"/>
  <c r="H97" i="42"/>
  <c r="Q97" i="42"/>
  <c r="R97" i="42"/>
  <c r="G98" i="42"/>
  <c r="H98" i="42"/>
  <c r="Q98" i="42"/>
  <c r="R98" i="42"/>
  <c r="G99" i="42"/>
  <c r="H99" i="42"/>
  <c r="Q99" i="42"/>
  <c r="R99" i="42"/>
  <c r="C108" i="42"/>
  <c r="D108" i="42"/>
  <c r="M108" i="42"/>
  <c r="N108" i="42"/>
  <c r="C109" i="42"/>
  <c r="G94" i="42"/>
  <c r="D109" i="42"/>
  <c r="H94" i="42"/>
  <c r="M109" i="42"/>
  <c r="N109" i="42"/>
  <c r="R94" i="42"/>
  <c r="C110" i="42"/>
  <c r="G95" i="42"/>
  <c r="D110" i="42"/>
  <c r="H95" i="42"/>
  <c r="M110" i="42"/>
  <c r="Q95" i="42"/>
  <c r="N110" i="42"/>
  <c r="R95" i="42"/>
  <c r="C111" i="42"/>
  <c r="G96" i="42"/>
  <c r="D111" i="42"/>
  <c r="H96" i="42"/>
  <c r="M111" i="42"/>
  <c r="N111" i="42"/>
  <c r="R96" i="42"/>
  <c r="Q117" i="42"/>
  <c r="G119" i="42"/>
  <c r="H119" i="42"/>
  <c r="Q119" i="42"/>
  <c r="R119" i="42"/>
  <c r="G120" i="42"/>
  <c r="H120" i="42"/>
  <c r="Q120" i="42"/>
  <c r="R120" i="42"/>
  <c r="G121" i="42"/>
  <c r="H121" i="42"/>
  <c r="Q121" i="42"/>
  <c r="R121" i="42"/>
  <c r="C135" i="42"/>
  <c r="D135" i="42"/>
  <c r="M135" i="42"/>
  <c r="N135" i="42"/>
  <c r="C136" i="42"/>
  <c r="G116" i="42"/>
  <c r="D136" i="42"/>
  <c r="H116" i="42"/>
  <c r="M136" i="42"/>
  <c r="Q116" i="42"/>
  <c r="N136" i="42"/>
  <c r="R116" i="42"/>
  <c r="C137" i="42"/>
  <c r="G117" i="42"/>
  <c r="D137" i="42"/>
  <c r="H117" i="42"/>
  <c r="M137" i="42"/>
  <c r="N137" i="42"/>
  <c r="R117" i="42"/>
  <c r="C138" i="42"/>
  <c r="G118" i="42"/>
  <c r="D138" i="42"/>
  <c r="H118" i="42"/>
  <c r="M138" i="42"/>
  <c r="Q118" i="42"/>
  <c r="N138" i="42"/>
  <c r="R118" i="42"/>
  <c r="Q143" i="42"/>
  <c r="Q145" i="42"/>
  <c r="G146" i="42"/>
  <c r="H146" i="42"/>
  <c r="Q146" i="42"/>
  <c r="R146" i="42"/>
  <c r="G147" i="42"/>
  <c r="H147" i="42"/>
  <c r="Q147" i="42"/>
  <c r="R147" i="42"/>
  <c r="G148" i="42"/>
  <c r="H148" i="42"/>
  <c r="Q148" i="42"/>
  <c r="R148" i="42"/>
  <c r="C154" i="42"/>
  <c r="D154" i="42"/>
  <c r="M154" i="42"/>
  <c r="N154" i="42"/>
  <c r="C155" i="42"/>
  <c r="G143" i="42"/>
  <c r="D155" i="42"/>
  <c r="H143" i="42"/>
  <c r="M155" i="42"/>
  <c r="N155" i="42"/>
  <c r="R143" i="42"/>
  <c r="C156" i="42"/>
  <c r="G144" i="42"/>
  <c r="D156" i="42"/>
  <c r="H144" i="42"/>
  <c r="M156" i="42"/>
  <c r="Q144" i="42"/>
  <c r="N156" i="42"/>
  <c r="R144" i="42"/>
  <c r="C157" i="42"/>
  <c r="G145" i="42"/>
  <c r="D157" i="42"/>
  <c r="H145" i="42"/>
  <c r="M157" i="42"/>
  <c r="N157" i="42"/>
  <c r="R145" i="42"/>
  <c r="G165" i="42"/>
  <c r="H165" i="42"/>
  <c r="Q165" i="42"/>
  <c r="R165" i="42"/>
  <c r="G166" i="42"/>
  <c r="H166" i="42"/>
  <c r="Q166" i="42"/>
  <c r="R166" i="42"/>
  <c r="G167" i="42"/>
  <c r="H167" i="42"/>
  <c r="Q167" i="42"/>
  <c r="R167" i="42"/>
  <c r="C173" i="42"/>
  <c r="D173" i="42"/>
  <c r="M173" i="42"/>
  <c r="N173" i="42"/>
  <c r="C174" i="42"/>
  <c r="G162" i="42"/>
  <c r="D174" i="42"/>
  <c r="H162" i="42"/>
  <c r="M174" i="42"/>
  <c r="Q162" i="42"/>
  <c r="N174" i="42"/>
  <c r="R162" i="42"/>
  <c r="C175" i="42"/>
  <c r="G163" i="42"/>
  <c r="D175" i="42"/>
  <c r="H163" i="42"/>
  <c r="M175" i="42"/>
  <c r="Q163" i="42"/>
  <c r="N175" i="42"/>
  <c r="R163" i="42"/>
  <c r="C176" i="42"/>
  <c r="G164" i="42"/>
  <c r="D176" i="42"/>
  <c r="H164" i="42"/>
  <c r="M176" i="42"/>
  <c r="Q164" i="42"/>
  <c r="N176" i="42"/>
  <c r="R164" i="42"/>
  <c r="Q181" i="42"/>
  <c r="Q183" i="42"/>
  <c r="G184" i="42"/>
  <c r="H184" i="42"/>
  <c r="Q184" i="42"/>
  <c r="R184" i="42"/>
  <c r="G185" i="42"/>
  <c r="H185" i="42"/>
  <c r="Q185" i="42"/>
  <c r="R185" i="42"/>
  <c r="G186" i="42"/>
  <c r="H186" i="42"/>
  <c r="Q186" i="42"/>
  <c r="R186" i="42"/>
  <c r="C193" i="42"/>
  <c r="D193" i="42"/>
  <c r="M193" i="42"/>
  <c r="N193" i="42"/>
  <c r="C194" i="42"/>
  <c r="G181" i="42"/>
  <c r="D194" i="42"/>
  <c r="H181" i="42"/>
  <c r="M194" i="42"/>
  <c r="N194" i="42"/>
  <c r="R181" i="42"/>
  <c r="C195" i="42"/>
  <c r="G182" i="42"/>
  <c r="D195" i="42"/>
  <c r="H182" i="42"/>
  <c r="M195" i="42"/>
  <c r="Q182" i="42"/>
  <c r="N195" i="42"/>
  <c r="R182" i="42"/>
  <c r="C196" i="42"/>
  <c r="G183" i="42"/>
  <c r="D196" i="42"/>
  <c r="H183" i="42"/>
  <c r="M196" i="42"/>
  <c r="N196" i="42"/>
  <c r="R183" i="42"/>
  <c r="G204" i="42"/>
  <c r="H204" i="42"/>
  <c r="Q204" i="42"/>
  <c r="R204" i="42"/>
  <c r="G205" i="42"/>
  <c r="H205" i="42"/>
  <c r="Q205" i="42"/>
  <c r="R205" i="42"/>
  <c r="G206" i="42"/>
  <c r="H206" i="42"/>
  <c r="Q206" i="42"/>
  <c r="R206" i="42"/>
  <c r="C216" i="42"/>
  <c r="D216" i="42"/>
  <c r="M216" i="42"/>
  <c r="N216" i="42"/>
  <c r="C217" i="42"/>
  <c r="G201" i="42"/>
  <c r="D217" i="42"/>
  <c r="H201" i="42"/>
  <c r="M217" i="42"/>
  <c r="Q201" i="42"/>
  <c r="N217" i="42"/>
  <c r="R201" i="42"/>
  <c r="C218" i="42"/>
  <c r="G202" i="42"/>
  <c r="D218" i="42"/>
  <c r="H202" i="42"/>
  <c r="M218" i="42"/>
  <c r="Q202" i="42"/>
  <c r="N218" i="42"/>
  <c r="R202" i="42"/>
  <c r="C219" i="42"/>
  <c r="G203" i="42"/>
  <c r="D219" i="42"/>
  <c r="H203" i="42"/>
  <c r="M219" i="42"/>
  <c r="Q203" i="42"/>
  <c r="N219" i="42"/>
  <c r="R203" i="42"/>
  <c r="Q224" i="42"/>
  <c r="Q226" i="42"/>
  <c r="G227" i="42"/>
  <c r="H227" i="42"/>
  <c r="Q227" i="42"/>
  <c r="R227" i="42"/>
  <c r="G228" i="42"/>
  <c r="H228" i="42"/>
  <c r="Q228" i="42"/>
  <c r="R228" i="42"/>
  <c r="G229" i="42"/>
  <c r="H229" i="42"/>
  <c r="Q229" i="42"/>
  <c r="R229" i="42"/>
  <c r="C233" i="42"/>
  <c r="D233" i="42"/>
  <c r="M233" i="42"/>
  <c r="N233" i="42"/>
  <c r="C234" i="42"/>
  <c r="G224" i="42"/>
  <c r="D234" i="42"/>
  <c r="H224" i="42"/>
  <c r="M234" i="42"/>
  <c r="N234" i="42"/>
  <c r="R224" i="42"/>
  <c r="C235" i="42"/>
  <c r="G225" i="42"/>
  <c r="D235" i="42"/>
  <c r="H225" i="42"/>
  <c r="M235" i="42"/>
  <c r="Q225" i="42"/>
  <c r="N235" i="42"/>
  <c r="R225" i="42"/>
  <c r="C236" i="42"/>
  <c r="G226" i="42"/>
  <c r="D236" i="42"/>
  <c r="H226" i="42"/>
  <c r="M236" i="42"/>
  <c r="N236" i="42"/>
  <c r="R226" i="42"/>
  <c r="G7" i="41"/>
  <c r="H7" i="41"/>
  <c r="Q7" i="41"/>
  <c r="R7" i="41"/>
  <c r="G8" i="41"/>
  <c r="H8" i="41"/>
  <c r="Q8" i="41"/>
  <c r="R8" i="41"/>
  <c r="G9" i="41"/>
  <c r="H9" i="41"/>
  <c r="Q9" i="41"/>
  <c r="R9" i="41"/>
  <c r="C14" i="41"/>
  <c r="D14" i="41"/>
  <c r="M14" i="41"/>
  <c r="N14" i="41"/>
  <c r="C15" i="41"/>
  <c r="G4" i="41"/>
  <c r="D15" i="41"/>
  <c r="H4" i="41"/>
  <c r="M15" i="41"/>
  <c r="Q4" i="41"/>
  <c r="N15" i="41"/>
  <c r="R4" i="41"/>
  <c r="C16" i="41"/>
  <c r="G5" i="41"/>
  <c r="D16" i="41"/>
  <c r="H5" i="41"/>
  <c r="M16" i="41"/>
  <c r="Q5" i="41"/>
  <c r="N16" i="41"/>
  <c r="R5" i="41"/>
  <c r="C17" i="41"/>
  <c r="G6" i="41"/>
  <c r="D17" i="41"/>
  <c r="H6" i="41"/>
  <c r="M17" i="41"/>
  <c r="Q6" i="41"/>
  <c r="N17" i="41"/>
  <c r="R6" i="41"/>
  <c r="G22" i="41"/>
  <c r="G24" i="41"/>
  <c r="G25" i="41"/>
  <c r="H25" i="41"/>
  <c r="Q25" i="41"/>
  <c r="R25" i="41"/>
  <c r="G26" i="41"/>
  <c r="H26" i="41"/>
  <c r="Q26" i="41"/>
  <c r="R26" i="41"/>
  <c r="G27" i="41"/>
  <c r="H27" i="41"/>
  <c r="Q27" i="41"/>
  <c r="R27" i="41"/>
  <c r="C28" i="41"/>
  <c r="D28" i="41"/>
  <c r="M28" i="41"/>
  <c r="N28" i="41"/>
  <c r="C29" i="41"/>
  <c r="D29" i="41"/>
  <c r="H22" i="41"/>
  <c r="M29" i="41"/>
  <c r="Q22" i="41"/>
  <c r="N29" i="41"/>
  <c r="R22" i="41"/>
  <c r="C30" i="41"/>
  <c r="G23" i="41"/>
  <c r="D30" i="41"/>
  <c r="H23" i="41"/>
  <c r="M30" i="41"/>
  <c r="Q23" i="41"/>
  <c r="N30" i="41"/>
  <c r="R23" i="41"/>
  <c r="C31" i="41"/>
  <c r="D31" i="41"/>
  <c r="H24" i="41"/>
  <c r="M31" i="41"/>
  <c r="Q24" i="41"/>
  <c r="N31" i="41"/>
  <c r="R24" i="41"/>
  <c r="G39" i="41"/>
  <c r="H39" i="41"/>
  <c r="Q39" i="41"/>
  <c r="R39" i="41"/>
  <c r="G40" i="41"/>
  <c r="H40" i="41"/>
  <c r="Q40" i="41"/>
  <c r="R40" i="41"/>
  <c r="G41" i="41"/>
  <c r="H41" i="41"/>
  <c r="Q41" i="41"/>
  <c r="R41" i="41"/>
  <c r="C42" i="41"/>
  <c r="D42" i="41"/>
  <c r="M42" i="41"/>
  <c r="N42" i="41"/>
  <c r="C43" i="41"/>
  <c r="G36" i="41"/>
  <c r="D43" i="41"/>
  <c r="H36" i="41"/>
  <c r="M43" i="41"/>
  <c r="Q36" i="41"/>
  <c r="N43" i="41"/>
  <c r="R36" i="41"/>
  <c r="C44" i="41"/>
  <c r="G37" i="41"/>
  <c r="D44" i="41"/>
  <c r="H37" i="41"/>
  <c r="M44" i="41"/>
  <c r="Q37" i="41"/>
  <c r="N44" i="41"/>
  <c r="R37" i="41"/>
  <c r="C45" i="41"/>
  <c r="G38" i="41"/>
  <c r="D45" i="41"/>
  <c r="H38" i="41"/>
  <c r="M45" i="41"/>
  <c r="Q38" i="41"/>
  <c r="N45" i="41"/>
  <c r="R38" i="41"/>
  <c r="G50" i="41"/>
  <c r="G52" i="41"/>
  <c r="G53" i="41"/>
  <c r="H53" i="41"/>
  <c r="Q53" i="41"/>
  <c r="R53" i="41"/>
  <c r="G54" i="41"/>
  <c r="H54" i="41"/>
  <c r="Q54" i="41"/>
  <c r="R54" i="41"/>
  <c r="G55" i="41"/>
  <c r="H55" i="41"/>
  <c r="Q55" i="41"/>
  <c r="R55" i="41"/>
  <c r="C65" i="41"/>
  <c r="D65" i="41"/>
  <c r="M65" i="41"/>
  <c r="N65" i="41"/>
  <c r="C66" i="41"/>
  <c r="D66" i="41"/>
  <c r="H50" i="41"/>
  <c r="M66" i="41"/>
  <c r="Q50" i="41"/>
  <c r="N66" i="41"/>
  <c r="R50" i="41"/>
  <c r="C67" i="41"/>
  <c r="G51" i="41"/>
  <c r="D67" i="41"/>
  <c r="H51" i="41"/>
  <c r="M67" i="41"/>
  <c r="Q51" i="41"/>
  <c r="N67" i="41"/>
  <c r="R51" i="41"/>
  <c r="C68" i="41"/>
  <c r="D68" i="41"/>
  <c r="H52" i="41"/>
  <c r="M68" i="41"/>
  <c r="Q52" i="41"/>
  <c r="N68" i="41"/>
  <c r="R52" i="41"/>
  <c r="G76" i="41"/>
  <c r="H76" i="41"/>
  <c r="Q76" i="41"/>
  <c r="R76" i="41"/>
  <c r="G77" i="41"/>
  <c r="H77" i="41"/>
  <c r="Q77" i="41"/>
  <c r="R77" i="41"/>
  <c r="G78" i="41"/>
  <c r="H78" i="41"/>
  <c r="Q78" i="41"/>
  <c r="R78" i="41"/>
  <c r="C86" i="41"/>
  <c r="D86" i="41"/>
  <c r="M86" i="41"/>
  <c r="N86" i="41"/>
  <c r="C87" i="41"/>
  <c r="G73" i="41"/>
  <c r="D87" i="41"/>
  <c r="H73" i="41"/>
  <c r="M87" i="41"/>
  <c r="Q73" i="41"/>
  <c r="N87" i="41"/>
  <c r="R73" i="41"/>
  <c r="C88" i="41"/>
  <c r="G74" i="41"/>
  <c r="D88" i="41"/>
  <c r="H74" i="41"/>
  <c r="M88" i="41"/>
  <c r="Q74" i="41"/>
  <c r="N88" i="41"/>
  <c r="R74" i="41"/>
  <c r="C89" i="41"/>
  <c r="G75" i="41"/>
  <c r="D89" i="41"/>
  <c r="H75" i="41"/>
  <c r="M89" i="41"/>
  <c r="Q75" i="41"/>
  <c r="N89" i="41"/>
  <c r="R75" i="41"/>
  <c r="G94" i="41"/>
  <c r="G96" i="41"/>
  <c r="G97" i="41"/>
  <c r="H97" i="41"/>
  <c r="Q97" i="41"/>
  <c r="R97" i="41"/>
  <c r="G98" i="41"/>
  <c r="H98" i="41"/>
  <c r="Q98" i="41"/>
  <c r="R98" i="41"/>
  <c r="G99" i="41"/>
  <c r="H99" i="41"/>
  <c r="Q99" i="41"/>
  <c r="R99" i="41"/>
  <c r="C108" i="41"/>
  <c r="D108" i="41"/>
  <c r="M108" i="41"/>
  <c r="N108" i="41"/>
  <c r="C109" i="41"/>
  <c r="D109" i="41"/>
  <c r="H94" i="41"/>
  <c r="M109" i="41"/>
  <c r="Q94" i="41"/>
  <c r="N109" i="41"/>
  <c r="R94" i="41"/>
  <c r="C110" i="41"/>
  <c r="G95" i="41"/>
  <c r="D110" i="41"/>
  <c r="H95" i="41"/>
  <c r="M110" i="41"/>
  <c r="Q95" i="41"/>
  <c r="N110" i="41"/>
  <c r="R95" i="41"/>
  <c r="C111" i="41"/>
  <c r="D111" i="41"/>
  <c r="H96" i="41"/>
  <c r="M111" i="41"/>
  <c r="Q96" i="41"/>
  <c r="N111" i="41"/>
  <c r="R96" i="41"/>
  <c r="G117" i="41"/>
  <c r="G119" i="41"/>
  <c r="H119" i="41"/>
  <c r="Q119" i="41"/>
  <c r="R119" i="41"/>
  <c r="G120" i="41"/>
  <c r="H120" i="41"/>
  <c r="Q120" i="41"/>
  <c r="R120" i="41"/>
  <c r="G121" i="41"/>
  <c r="H121" i="41"/>
  <c r="Q121" i="41"/>
  <c r="R121" i="41"/>
  <c r="C135" i="41"/>
  <c r="D135" i="41"/>
  <c r="M135" i="41"/>
  <c r="N135" i="41"/>
  <c r="C136" i="41"/>
  <c r="G116" i="41"/>
  <c r="D136" i="41"/>
  <c r="H116" i="41"/>
  <c r="M136" i="41"/>
  <c r="Q116" i="41"/>
  <c r="N136" i="41"/>
  <c r="R116" i="41"/>
  <c r="C137" i="41"/>
  <c r="D137" i="41"/>
  <c r="H117" i="41"/>
  <c r="M137" i="41"/>
  <c r="Q117" i="41"/>
  <c r="N137" i="41"/>
  <c r="R117" i="41"/>
  <c r="C138" i="41"/>
  <c r="G118" i="41"/>
  <c r="D138" i="41"/>
  <c r="H118" i="41"/>
  <c r="M138" i="41"/>
  <c r="Q118" i="41"/>
  <c r="N138" i="41"/>
  <c r="R118" i="41"/>
  <c r="G146" i="41"/>
  <c r="H146" i="41"/>
  <c r="Q146" i="41"/>
  <c r="R146" i="41"/>
  <c r="G147" i="41"/>
  <c r="H147" i="41"/>
  <c r="Q147" i="41"/>
  <c r="R147" i="41"/>
  <c r="G148" i="41"/>
  <c r="H148" i="41"/>
  <c r="Q148" i="41"/>
  <c r="R148" i="41"/>
  <c r="C154" i="41"/>
  <c r="D154" i="41"/>
  <c r="M154" i="41"/>
  <c r="N154" i="41"/>
  <c r="C155" i="41"/>
  <c r="G143" i="41"/>
  <c r="D155" i="41"/>
  <c r="H143" i="41"/>
  <c r="M155" i="41"/>
  <c r="Q143" i="41"/>
  <c r="N155" i="41"/>
  <c r="R143" i="41"/>
  <c r="C156" i="41"/>
  <c r="G144" i="41"/>
  <c r="D156" i="41"/>
  <c r="H144" i="41"/>
  <c r="M156" i="41"/>
  <c r="Q144" i="41"/>
  <c r="N156" i="41"/>
  <c r="R144" i="41"/>
  <c r="C157" i="41"/>
  <c r="G145" i="41"/>
  <c r="D157" i="41"/>
  <c r="H145" i="41"/>
  <c r="M157" i="41"/>
  <c r="Q145" i="41"/>
  <c r="N157" i="41"/>
  <c r="R145" i="41"/>
  <c r="G162" i="41"/>
  <c r="G163" i="41"/>
  <c r="G165" i="41"/>
  <c r="H165" i="41"/>
  <c r="Q165" i="41"/>
  <c r="R165" i="41"/>
  <c r="G166" i="41"/>
  <c r="H166" i="41"/>
  <c r="Q166" i="41"/>
  <c r="R166" i="41"/>
  <c r="G167" i="41"/>
  <c r="H167" i="41"/>
  <c r="Q167" i="41"/>
  <c r="R167" i="41"/>
  <c r="C173" i="41"/>
  <c r="D173" i="41"/>
  <c r="M173" i="41"/>
  <c r="N173" i="41"/>
  <c r="C174" i="41"/>
  <c r="D174" i="41"/>
  <c r="H162" i="41"/>
  <c r="M174" i="41"/>
  <c r="Q162" i="41"/>
  <c r="N174" i="41"/>
  <c r="R162" i="41"/>
  <c r="C175" i="41"/>
  <c r="D175" i="41"/>
  <c r="H163" i="41"/>
  <c r="M175" i="41"/>
  <c r="Q163" i="41"/>
  <c r="N175" i="41"/>
  <c r="R163" i="41"/>
  <c r="C176" i="41"/>
  <c r="G164" i="41"/>
  <c r="D176" i="41"/>
  <c r="H164" i="41"/>
  <c r="M176" i="41"/>
  <c r="Q164" i="41"/>
  <c r="N176" i="41"/>
  <c r="R164" i="41"/>
  <c r="G181" i="41"/>
  <c r="G182" i="41"/>
  <c r="G183" i="41"/>
  <c r="G184" i="41"/>
  <c r="H184" i="41"/>
  <c r="Q184" i="41"/>
  <c r="R184" i="41"/>
  <c r="G185" i="41"/>
  <c r="H185" i="41"/>
  <c r="Q185" i="41"/>
  <c r="R185" i="41"/>
  <c r="G186" i="41"/>
  <c r="H186" i="41"/>
  <c r="Q186" i="41"/>
  <c r="R186" i="41"/>
  <c r="C193" i="41"/>
  <c r="D193" i="41"/>
  <c r="M193" i="41"/>
  <c r="N193" i="41"/>
  <c r="C194" i="41"/>
  <c r="D194" i="41"/>
  <c r="H181" i="41"/>
  <c r="M194" i="41"/>
  <c r="Q181" i="41"/>
  <c r="N194" i="41"/>
  <c r="R181" i="41"/>
  <c r="C195" i="41"/>
  <c r="D195" i="41"/>
  <c r="H182" i="41"/>
  <c r="M195" i="41"/>
  <c r="Q182" i="41"/>
  <c r="N195" i="41"/>
  <c r="R182" i="41"/>
  <c r="C196" i="41"/>
  <c r="D196" i="41"/>
  <c r="H183" i="41"/>
  <c r="N196" i="41"/>
  <c r="R183" i="41"/>
  <c r="G203" i="41"/>
  <c r="G204" i="41"/>
  <c r="H204" i="41"/>
  <c r="Q204" i="41"/>
  <c r="R204" i="41"/>
  <c r="G205" i="41"/>
  <c r="H205" i="41"/>
  <c r="Q205" i="41"/>
  <c r="R205" i="41"/>
  <c r="G206" i="41"/>
  <c r="H206" i="41"/>
  <c r="Q206" i="41"/>
  <c r="R206" i="41"/>
  <c r="C216" i="41"/>
  <c r="D216" i="41"/>
  <c r="M216" i="41"/>
  <c r="N216" i="41"/>
  <c r="C217" i="41"/>
  <c r="G201" i="41"/>
  <c r="D217" i="41"/>
  <c r="H201" i="41"/>
  <c r="M217" i="41"/>
  <c r="Q201" i="41"/>
  <c r="N217" i="41"/>
  <c r="R201" i="41"/>
  <c r="C218" i="41"/>
  <c r="G202" i="41"/>
  <c r="D218" i="41"/>
  <c r="H202" i="41"/>
  <c r="M218" i="41"/>
  <c r="Q202" i="41"/>
  <c r="N218" i="41"/>
  <c r="R202" i="41"/>
  <c r="C219" i="41"/>
  <c r="D219" i="41"/>
  <c r="H203" i="41"/>
  <c r="M219" i="41"/>
  <c r="Q203" i="41"/>
  <c r="N219" i="41"/>
  <c r="R203" i="41"/>
  <c r="G227" i="41"/>
  <c r="H227" i="41"/>
  <c r="Q227" i="41"/>
  <c r="R227" i="41"/>
  <c r="G228" i="41"/>
  <c r="H228" i="41"/>
  <c r="Q228" i="41"/>
  <c r="R228" i="41"/>
  <c r="G229" i="41"/>
  <c r="H229" i="41"/>
  <c r="Q229" i="41"/>
  <c r="R229" i="41"/>
  <c r="C233" i="41"/>
  <c r="D233" i="41"/>
  <c r="M233" i="41"/>
  <c r="N233" i="41"/>
  <c r="C234" i="41"/>
  <c r="G224" i="41"/>
  <c r="D234" i="41"/>
  <c r="H224" i="41"/>
  <c r="M234" i="41"/>
  <c r="Q224" i="41"/>
  <c r="N234" i="41"/>
  <c r="R224" i="41"/>
  <c r="C235" i="41"/>
  <c r="G225" i="41"/>
  <c r="D235" i="41"/>
  <c r="H225" i="41"/>
  <c r="M235" i="41"/>
  <c r="Q225" i="41"/>
  <c r="N235" i="41"/>
  <c r="R225" i="41"/>
  <c r="C236" i="41"/>
  <c r="G226" i="41"/>
  <c r="D236" i="41"/>
  <c r="H226" i="41"/>
  <c r="M236" i="41"/>
  <c r="Q226" i="41"/>
  <c r="N236" i="41"/>
  <c r="R226" i="41"/>
  <c r="G4" i="40"/>
  <c r="G5" i="40"/>
  <c r="G7" i="40"/>
  <c r="H7" i="40"/>
  <c r="Q7" i="40"/>
  <c r="R7" i="40"/>
  <c r="G8" i="40"/>
  <c r="H8" i="40"/>
  <c r="Q8" i="40"/>
  <c r="R8" i="40"/>
  <c r="G9" i="40"/>
  <c r="H9" i="40"/>
  <c r="Q9" i="40"/>
  <c r="R9" i="40"/>
  <c r="C14" i="40"/>
  <c r="D14" i="40"/>
  <c r="M14" i="40"/>
  <c r="N14" i="40"/>
  <c r="C15" i="40"/>
  <c r="D15" i="40"/>
  <c r="H4" i="40"/>
  <c r="M15" i="40"/>
  <c r="Q4" i="40"/>
  <c r="N15" i="40"/>
  <c r="R4" i="40"/>
  <c r="C16" i="40"/>
  <c r="D16" i="40"/>
  <c r="H5" i="40"/>
  <c r="M16" i="40"/>
  <c r="Q5" i="40"/>
  <c r="N16" i="40"/>
  <c r="R5" i="40"/>
  <c r="C17" i="40"/>
  <c r="G6" i="40"/>
  <c r="D17" i="40"/>
  <c r="H6" i="40"/>
  <c r="M17" i="40"/>
  <c r="Q6" i="40"/>
  <c r="N17" i="40"/>
  <c r="R6" i="40"/>
  <c r="G22" i="40"/>
  <c r="G23" i="40"/>
  <c r="G24" i="40"/>
  <c r="G25" i="40"/>
  <c r="H25" i="40"/>
  <c r="Q25" i="40"/>
  <c r="R25" i="40"/>
  <c r="G26" i="40"/>
  <c r="H26" i="40"/>
  <c r="Q26" i="40"/>
  <c r="R26" i="40"/>
  <c r="G27" i="40"/>
  <c r="H27" i="40"/>
  <c r="Q27" i="40"/>
  <c r="R27" i="40"/>
  <c r="C28" i="40"/>
  <c r="D28" i="40"/>
  <c r="M28" i="40"/>
  <c r="N28" i="40"/>
  <c r="C29" i="40"/>
  <c r="D29" i="40"/>
  <c r="H22" i="40"/>
  <c r="M29" i="40"/>
  <c r="Q22" i="40"/>
  <c r="N29" i="40"/>
  <c r="R22" i="40"/>
  <c r="C30" i="40"/>
  <c r="D30" i="40"/>
  <c r="H23" i="40"/>
  <c r="M30" i="40"/>
  <c r="Q23" i="40"/>
  <c r="N30" i="40"/>
  <c r="R23" i="40"/>
  <c r="C31" i="40"/>
  <c r="D31" i="40"/>
  <c r="H24" i="40"/>
  <c r="M31" i="40"/>
  <c r="Q24" i="40"/>
  <c r="N31" i="40"/>
  <c r="R24" i="40"/>
  <c r="G38" i="40"/>
  <c r="G39" i="40"/>
  <c r="H39" i="40"/>
  <c r="Q39" i="40"/>
  <c r="R39" i="40"/>
  <c r="G40" i="40"/>
  <c r="H40" i="40"/>
  <c r="Q40" i="40"/>
  <c r="R40" i="40"/>
  <c r="G41" i="40"/>
  <c r="H41" i="40"/>
  <c r="Q41" i="40"/>
  <c r="R41" i="40"/>
  <c r="C42" i="40"/>
  <c r="D42" i="40"/>
  <c r="M42" i="40"/>
  <c r="N42" i="40"/>
  <c r="C43" i="40"/>
  <c r="G36" i="40"/>
  <c r="D43" i="40"/>
  <c r="H36" i="40"/>
  <c r="M43" i="40"/>
  <c r="Q36" i="40"/>
  <c r="N43" i="40"/>
  <c r="R36" i="40"/>
  <c r="C44" i="40"/>
  <c r="G37" i="40"/>
  <c r="D44" i="40"/>
  <c r="H37" i="40"/>
  <c r="M44" i="40"/>
  <c r="Q37" i="40"/>
  <c r="N44" i="40"/>
  <c r="R37" i="40"/>
  <c r="C45" i="40"/>
  <c r="D45" i="40"/>
  <c r="H38" i="40"/>
  <c r="M45" i="40"/>
  <c r="Q38" i="40"/>
  <c r="N45" i="40"/>
  <c r="R38" i="40"/>
  <c r="G53" i="40"/>
  <c r="H53" i="40"/>
  <c r="Q53" i="40"/>
  <c r="R53" i="40"/>
  <c r="G54" i="40"/>
  <c r="H54" i="40"/>
  <c r="Q54" i="40"/>
  <c r="R54" i="40"/>
  <c r="G55" i="40"/>
  <c r="H55" i="40"/>
  <c r="Q55" i="40"/>
  <c r="R55" i="40"/>
  <c r="C65" i="40"/>
  <c r="D65" i="40"/>
  <c r="M65" i="40"/>
  <c r="N65" i="40"/>
  <c r="C66" i="40"/>
  <c r="G50" i="40"/>
  <c r="D66" i="40"/>
  <c r="H50" i="40"/>
  <c r="M66" i="40"/>
  <c r="Q50" i="40"/>
  <c r="N66" i="40"/>
  <c r="R50" i="40"/>
  <c r="C67" i="40"/>
  <c r="G51" i="40"/>
  <c r="D67" i="40"/>
  <c r="H51" i="40"/>
  <c r="M67" i="40"/>
  <c r="Q51" i="40"/>
  <c r="N67" i="40"/>
  <c r="R51" i="40"/>
  <c r="C68" i="40"/>
  <c r="G52" i="40"/>
  <c r="D68" i="40"/>
  <c r="H52" i="40"/>
  <c r="M68" i="40"/>
  <c r="Q52" i="40"/>
  <c r="N68" i="40"/>
  <c r="R52" i="40"/>
  <c r="G73" i="40"/>
  <c r="Q75" i="40"/>
  <c r="G76" i="40"/>
  <c r="H76" i="40"/>
  <c r="Q76" i="40"/>
  <c r="R76" i="40"/>
  <c r="G77" i="40"/>
  <c r="H77" i="40"/>
  <c r="Q77" i="40"/>
  <c r="R77" i="40"/>
  <c r="G78" i="40"/>
  <c r="H78" i="40"/>
  <c r="Q78" i="40"/>
  <c r="R78" i="40"/>
  <c r="C86" i="40"/>
  <c r="D86" i="40"/>
  <c r="M86" i="40"/>
  <c r="N86" i="40"/>
  <c r="C87" i="40"/>
  <c r="D87" i="40"/>
  <c r="H73" i="40"/>
  <c r="M87" i="40"/>
  <c r="Q73" i="40"/>
  <c r="N87" i="40"/>
  <c r="R73" i="40"/>
  <c r="C88" i="40"/>
  <c r="G74" i="40"/>
  <c r="D88" i="40"/>
  <c r="H74" i="40"/>
  <c r="M88" i="40"/>
  <c r="Q74" i="40"/>
  <c r="N88" i="40"/>
  <c r="R74" i="40"/>
  <c r="C89" i="40"/>
  <c r="G75" i="40"/>
  <c r="D89" i="40"/>
  <c r="H75" i="40"/>
  <c r="M89" i="40"/>
  <c r="N89" i="40"/>
  <c r="R75" i="40"/>
  <c r="G94" i="40"/>
  <c r="Q95" i="40"/>
  <c r="G96" i="40"/>
  <c r="G97" i="40"/>
  <c r="H97" i="40"/>
  <c r="Q97" i="40"/>
  <c r="R97" i="40"/>
  <c r="G98" i="40"/>
  <c r="H98" i="40"/>
  <c r="Q98" i="40"/>
  <c r="R98" i="40"/>
  <c r="G99" i="40"/>
  <c r="H99" i="40"/>
  <c r="Q99" i="40"/>
  <c r="R99" i="40"/>
  <c r="C108" i="40"/>
  <c r="D108" i="40"/>
  <c r="M108" i="40"/>
  <c r="N108" i="40"/>
  <c r="C109" i="40"/>
  <c r="D109" i="40"/>
  <c r="H94" i="40"/>
  <c r="M109" i="40"/>
  <c r="Q94" i="40"/>
  <c r="N109" i="40"/>
  <c r="R94" i="40"/>
  <c r="C110" i="40"/>
  <c r="G95" i="40"/>
  <c r="D110" i="40"/>
  <c r="H95" i="40"/>
  <c r="M110" i="40"/>
  <c r="N110" i="40"/>
  <c r="R95" i="40"/>
  <c r="C111" i="40"/>
  <c r="D111" i="40"/>
  <c r="H96" i="40"/>
  <c r="M111" i="40"/>
  <c r="Q96" i="40"/>
  <c r="N111" i="40"/>
  <c r="R96" i="40"/>
  <c r="Q116" i="40"/>
  <c r="Q118" i="40"/>
  <c r="G119" i="40"/>
  <c r="H119" i="40"/>
  <c r="Q119" i="40"/>
  <c r="R119" i="40"/>
  <c r="G120" i="40"/>
  <c r="H120" i="40"/>
  <c r="Q120" i="40"/>
  <c r="R120" i="40"/>
  <c r="G121" i="40"/>
  <c r="H121" i="40"/>
  <c r="Q121" i="40"/>
  <c r="R121" i="40"/>
  <c r="C135" i="40"/>
  <c r="D135" i="40"/>
  <c r="M135" i="40"/>
  <c r="N135" i="40"/>
  <c r="C136" i="40"/>
  <c r="G116" i="40"/>
  <c r="D136" i="40"/>
  <c r="H116" i="40"/>
  <c r="M136" i="40"/>
  <c r="N136" i="40"/>
  <c r="R116" i="40"/>
  <c r="C137" i="40"/>
  <c r="G117" i="40"/>
  <c r="D137" i="40"/>
  <c r="H117" i="40"/>
  <c r="M137" i="40"/>
  <c r="Q117" i="40"/>
  <c r="N137" i="40"/>
  <c r="R117" i="40"/>
  <c r="C138" i="40"/>
  <c r="G118" i="40"/>
  <c r="D138" i="40"/>
  <c r="H118" i="40"/>
  <c r="M138" i="40"/>
  <c r="N138" i="40"/>
  <c r="R118" i="40"/>
  <c r="G143" i="40"/>
  <c r="Q144" i="40"/>
  <c r="G145" i="40"/>
  <c r="G146" i="40"/>
  <c r="H146" i="40"/>
  <c r="Q146" i="40"/>
  <c r="R146" i="40"/>
  <c r="G147" i="40"/>
  <c r="H147" i="40"/>
  <c r="Q147" i="40"/>
  <c r="R147" i="40"/>
  <c r="G148" i="40"/>
  <c r="H148" i="40"/>
  <c r="Q148" i="40"/>
  <c r="R148" i="40"/>
  <c r="C154" i="40"/>
  <c r="D154" i="40"/>
  <c r="M154" i="40"/>
  <c r="N154" i="40"/>
  <c r="C155" i="40"/>
  <c r="D155" i="40"/>
  <c r="H143" i="40"/>
  <c r="M155" i="40"/>
  <c r="Q143" i="40"/>
  <c r="N155" i="40"/>
  <c r="R143" i="40"/>
  <c r="C156" i="40"/>
  <c r="G144" i="40"/>
  <c r="D156" i="40"/>
  <c r="H144" i="40"/>
  <c r="M156" i="40"/>
  <c r="N156" i="40"/>
  <c r="R144" i="40"/>
  <c r="C157" i="40"/>
  <c r="D157" i="40"/>
  <c r="H145" i="40"/>
  <c r="M157" i="40"/>
  <c r="Q145" i="40"/>
  <c r="N157" i="40"/>
  <c r="R145" i="40"/>
  <c r="Q162" i="40"/>
  <c r="Q164" i="40"/>
  <c r="G165" i="40"/>
  <c r="H165" i="40"/>
  <c r="Q165" i="40"/>
  <c r="R165" i="40"/>
  <c r="G166" i="40"/>
  <c r="H166" i="40"/>
  <c r="Q166" i="40"/>
  <c r="R166" i="40"/>
  <c r="G167" i="40"/>
  <c r="H167" i="40"/>
  <c r="Q167" i="40"/>
  <c r="R167" i="40"/>
  <c r="C173" i="40"/>
  <c r="D173" i="40"/>
  <c r="M173" i="40"/>
  <c r="N173" i="40"/>
  <c r="C174" i="40"/>
  <c r="G162" i="40"/>
  <c r="D174" i="40"/>
  <c r="H162" i="40"/>
  <c r="M174" i="40"/>
  <c r="N174" i="40"/>
  <c r="R162" i="40"/>
  <c r="C175" i="40"/>
  <c r="G163" i="40"/>
  <c r="D175" i="40"/>
  <c r="H163" i="40"/>
  <c r="M175" i="40"/>
  <c r="Q163" i="40"/>
  <c r="N175" i="40"/>
  <c r="R163" i="40"/>
  <c r="C176" i="40"/>
  <c r="G164" i="40"/>
  <c r="D176" i="40"/>
  <c r="H164" i="40"/>
  <c r="M176" i="40"/>
  <c r="N176" i="40"/>
  <c r="R164" i="40"/>
  <c r="G181" i="40"/>
  <c r="Q182" i="40"/>
  <c r="G183" i="40"/>
  <c r="G184" i="40"/>
  <c r="H184" i="40"/>
  <c r="Q184" i="40"/>
  <c r="R184" i="40"/>
  <c r="G185" i="40"/>
  <c r="H185" i="40"/>
  <c r="Q185" i="40"/>
  <c r="R185" i="40"/>
  <c r="G186" i="40"/>
  <c r="H186" i="40"/>
  <c r="Q186" i="40"/>
  <c r="R186" i="40"/>
  <c r="C193" i="40"/>
  <c r="D193" i="40"/>
  <c r="M193" i="40"/>
  <c r="N193" i="40"/>
  <c r="C194" i="40"/>
  <c r="D194" i="40"/>
  <c r="H181" i="40"/>
  <c r="M194" i="40"/>
  <c r="Q181" i="40"/>
  <c r="N194" i="40"/>
  <c r="R181" i="40"/>
  <c r="C195" i="40"/>
  <c r="G182" i="40"/>
  <c r="D195" i="40"/>
  <c r="H182" i="40"/>
  <c r="M195" i="40"/>
  <c r="N195" i="40"/>
  <c r="R182" i="40"/>
  <c r="C196" i="40"/>
  <c r="D196" i="40"/>
  <c r="H183" i="40"/>
  <c r="M196" i="40"/>
  <c r="Q183" i="40"/>
  <c r="N196" i="40"/>
  <c r="R183" i="40"/>
  <c r="Q201" i="40"/>
  <c r="Q203" i="40"/>
  <c r="G204" i="40"/>
  <c r="H204" i="40"/>
  <c r="Q204" i="40"/>
  <c r="R204" i="40"/>
  <c r="G205" i="40"/>
  <c r="H205" i="40"/>
  <c r="Q205" i="40"/>
  <c r="R205" i="40"/>
  <c r="G206" i="40"/>
  <c r="H206" i="40"/>
  <c r="Q206" i="40"/>
  <c r="R206" i="40"/>
  <c r="C216" i="40"/>
  <c r="D216" i="40"/>
  <c r="M216" i="40"/>
  <c r="N216" i="40"/>
  <c r="C217" i="40"/>
  <c r="G201" i="40"/>
  <c r="D217" i="40"/>
  <c r="H201" i="40"/>
  <c r="M217" i="40"/>
  <c r="N217" i="40"/>
  <c r="R201" i="40"/>
  <c r="C218" i="40"/>
  <c r="G202" i="40"/>
  <c r="D218" i="40"/>
  <c r="H202" i="40"/>
  <c r="M218" i="40"/>
  <c r="Q202" i="40"/>
  <c r="N218" i="40"/>
  <c r="R202" i="40"/>
  <c r="C219" i="40"/>
  <c r="G203" i="40"/>
  <c r="D219" i="40"/>
  <c r="H203" i="40"/>
  <c r="M219" i="40"/>
  <c r="N219" i="40"/>
  <c r="R203" i="40"/>
  <c r="G224" i="40"/>
  <c r="Q225" i="40"/>
  <c r="G226" i="40"/>
  <c r="G227" i="40"/>
  <c r="H227" i="40"/>
  <c r="Q227" i="40"/>
  <c r="R227" i="40"/>
  <c r="G228" i="40"/>
  <c r="H228" i="40"/>
  <c r="Q228" i="40"/>
  <c r="R228" i="40"/>
  <c r="G229" i="40"/>
  <c r="H229" i="40"/>
  <c r="Q229" i="40"/>
  <c r="R229" i="40"/>
  <c r="C233" i="40"/>
  <c r="D233" i="40"/>
  <c r="M233" i="40"/>
  <c r="N233" i="40"/>
  <c r="C234" i="40"/>
  <c r="D234" i="40"/>
  <c r="H224" i="40"/>
  <c r="M234" i="40"/>
  <c r="Q224" i="40"/>
  <c r="N234" i="40"/>
  <c r="R224" i="40"/>
  <c r="C235" i="40"/>
  <c r="G225" i="40"/>
  <c r="D235" i="40"/>
  <c r="H225" i="40"/>
  <c r="M235" i="40"/>
  <c r="N235" i="40"/>
  <c r="R225" i="40"/>
  <c r="C236" i="40"/>
  <c r="D236" i="40"/>
  <c r="H226" i="40"/>
  <c r="M236" i="40"/>
  <c r="Q226" i="40"/>
  <c r="N236" i="40"/>
  <c r="R226" i="40"/>
  <c r="Q4" i="39"/>
  <c r="Q6" i="39"/>
  <c r="G7" i="39"/>
  <c r="H7" i="39"/>
  <c r="Q7" i="39"/>
  <c r="R7" i="39"/>
  <c r="G8" i="39"/>
  <c r="H8" i="39"/>
  <c r="Q8" i="39"/>
  <c r="R8" i="39"/>
  <c r="G9" i="39"/>
  <c r="H9" i="39"/>
  <c r="Q9" i="39"/>
  <c r="R9" i="39"/>
  <c r="C14" i="39"/>
  <c r="D14" i="39"/>
  <c r="M14" i="39"/>
  <c r="N14" i="39"/>
  <c r="C15" i="39"/>
  <c r="G4" i="39"/>
  <c r="D15" i="39"/>
  <c r="H4" i="39"/>
  <c r="M15" i="39"/>
  <c r="N15" i="39"/>
  <c r="R4" i="39"/>
  <c r="C16" i="39"/>
  <c r="G5" i="39"/>
  <c r="D16" i="39"/>
  <c r="H5" i="39"/>
  <c r="M16" i="39"/>
  <c r="Q5" i="39"/>
  <c r="N16" i="39"/>
  <c r="R5" i="39"/>
  <c r="C17" i="39"/>
  <c r="G6" i="39"/>
  <c r="D17" i="39"/>
  <c r="H6" i="39"/>
  <c r="M17" i="39"/>
  <c r="N17" i="39"/>
  <c r="R6" i="39"/>
  <c r="G22" i="39"/>
  <c r="Q23" i="39"/>
  <c r="G24" i="39"/>
  <c r="G25" i="39"/>
  <c r="H25" i="39"/>
  <c r="Q25" i="39"/>
  <c r="R25" i="39"/>
  <c r="G26" i="39"/>
  <c r="H26" i="39"/>
  <c r="Q26" i="39"/>
  <c r="R26" i="39"/>
  <c r="G27" i="39"/>
  <c r="H27" i="39"/>
  <c r="Q27" i="39"/>
  <c r="R27" i="39"/>
  <c r="C28" i="39"/>
  <c r="D28" i="39"/>
  <c r="M28" i="39"/>
  <c r="N28" i="39"/>
  <c r="C29" i="39"/>
  <c r="D29" i="39"/>
  <c r="H22" i="39"/>
  <c r="M29" i="39"/>
  <c r="Q22" i="39"/>
  <c r="N29" i="39"/>
  <c r="R22" i="39"/>
  <c r="C30" i="39"/>
  <c r="G23" i="39"/>
  <c r="D30" i="39"/>
  <c r="H23" i="39"/>
  <c r="M30" i="39"/>
  <c r="N30" i="39"/>
  <c r="R23" i="39"/>
  <c r="C31" i="39"/>
  <c r="D31" i="39"/>
  <c r="H24" i="39"/>
  <c r="M31" i="39"/>
  <c r="Q24" i="39"/>
  <c r="N31" i="39"/>
  <c r="R24" i="39"/>
  <c r="Q36" i="39"/>
  <c r="Q38" i="39"/>
  <c r="G39" i="39"/>
  <c r="H39" i="39"/>
  <c r="Q39" i="39"/>
  <c r="R39" i="39"/>
  <c r="G40" i="39"/>
  <c r="H40" i="39"/>
  <c r="Q40" i="39"/>
  <c r="R40" i="39"/>
  <c r="G41" i="39"/>
  <c r="H41" i="39"/>
  <c r="Q41" i="39"/>
  <c r="R41" i="39"/>
  <c r="C42" i="39"/>
  <c r="D42" i="39"/>
  <c r="M42" i="39"/>
  <c r="N42" i="39"/>
  <c r="C43" i="39"/>
  <c r="G36" i="39"/>
  <c r="D43" i="39"/>
  <c r="H36" i="39"/>
  <c r="M43" i="39"/>
  <c r="N43" i="39"/>
  <c r="R36" i="39"/>
  <c r="C44" i="39"/>
  <c r="G37" i="39"/>
  <c r="D44" i="39"/>
  <c r="H37" i="39"/>
  <c r="M44" i="39"/>
  <c r="Q37" i="39"/>
  <c r="N44" i="39"/>
  <c r="R37" i="39"/>
  <c r="C45" i="39"/>
  <c r="G38" i="39"/>
  <c r="D45" i="39"/>
  <c r="H38" i="39"/>
  <c r="M45" i="39"/>
  <c r="N45" i="39"/>
  <c r="R38" i="39"/>
  <c r="G50" i="39"/>
  <c r="G52" i="39"/>
  <c r="G53" i="39"/>
  <c r="H53" i="39"/>
  <c r="Q53" i="39"/>
  <c r="R53" i="39"/>
  <c r="G54" i="39"/>
  <c r="H54" i="39"/>
  <c r="Q54" i="39"/>
  <c r="R54" i="39"/>
  <c r="G55" i="39"/>
  <c r="H55" i="39"/>
  <c r="Q55" i="39"/>
  <c r="R55" i="39"/>
  <c r="C65" i="39"/>
  <c r="D65" i="39"/>
  <c r="M65" i="39"/>
  <c r="N65" i="39"/>
  <c r="C66" i="39"/>
  <c r="D66" i="39"/>
  <c r="H50" i="39"/>
  <c r="M66" i="39"/>
  <c r="Q50" i="39"/>
  <c r="N66" i="39"/>
  <c r="R50" i="39"/>
  <c r="C67" i="39"/>
  <c r="G51" i="39"/>
  <c r="D67" i="39"/>
  <c r="H51" i="39"/>
  <c r="M67" i="39"/>
  <c r="Q51" i="39"/>
  <c r="N67" i="39"/>
  <c r="R51" i="39"/>
  <c r="C68" i="39"/>
  <c r="D68" i="39"/>
  <c r="H52" i="39"/>
  <c r="M68" i="39"/>
  <c r="Q52" i="39"/>
  <c r="N68" i="39"/>
  <c r="R52" i="39"/>
  <c r="Q73" i="39"/>
  <c r="G74" i="39"/>
  <c r="Q75" i="39"/>
  <c r="G76" i="39"/>
  <c r="H76" i="39"/>
  <c r="Q76" i="39"/>
  <c r="R76" i="39"/>
  <c r="G77" i="39"/>
  <c r="H77" i="39"/>
  <c r="Q77" i="39"/>
  <c r="R77" i="39"/>
  <c r="G78" i="39"/>
  <c r="H78" i="39"/>
  <c r="Q78" i="39"/>
  <c r="R78" i="39"/>
  <c r="C86" i="39"/>
  <c r="D86" i="39"/>
  <c r="M86" i="39"/>
  <c r="N86" i="39"/>
  <c r="C87" i="39"/>
  <c r="G73" i="39"/>
  <c r="D87" i="39"/>
  <c r="H73" i="39"/>
  <c r="M87" i="39"/>
  <c r="N87" i="39"/>
  <c r="R73" i="39"/>
  <c r="C88" i="39"/>
  <c r="D88" i="39"/>
  <c r="H74" i="39"/>
  <c r="M88" i="39"/>
  <c r="Q74" i="39"/>
  <c r="N88" i="39"/>
  <c r="R74" i="39"/>
  <c r="C89" i="39"/>
  <c r="G75" i="39"/>
  <c r="D89" i="39"/>
  <c r="H75" i="39"/>
  <c r="M89" i="39"/>
  <c r="N89" i="39"/>
  <c r="R75" i="39"/>
  <c r="G94" i="39"/>
  <c r="G96" i="39"/>
  <c r="G97" i="39"/>
  <c r="H97" i="39"/>
  <c r="Q97" i="39"/>
  <c r="R97" i="39"/>
  <c r="G98" i="39"/>
  <c r="H98" i="39"/>
  <c r="Q98" i="39"/>
  <c r="R98" i="39"/>
  <c r="G99" i="39"/>
  <c r="H99" i="39"/>
  <c r="Q99" i="39"/>
  <c r="R99" i="39"/>
  <c r="C108" i="39"/>
  <c r="D108" i="39"/>
  <c r="M108" i="39"/>
  <c r="N108" i="39"/>
  <c r="C109" i="39"/>
  <c r="D109" i="39"/>
  <c r="H94" i="39"/>
  <c r="M109" i="39"/>
  <c r="Q94" i="39"/>
  <c r="N109" i="39"/>
  <c r="R94" i="39"/>
  <c r="C110" i="39"/>
  <c r="G95" i="39"/>
  <c r="D110" i="39"/>
  <c r="H95" i="39"/>
  <c r="M110" i="39"/>
  <c r="Q95" i="39"/>
  <c r="N110" i="39"/>
  <c r="R95" i="39"/>
  <c r="C111" i="39"/>
  <c r="D111" i="39"/>
  <c r="H96" i="39"/>
  <c r="M111" i="39"/>
  <c r="Q96" i="39"/>
  <c r="N111" i="39"/>
  <c r="R96" i="39"/>
  <c r="Q116" i="39"/>
  <c r="Q118" i="39"/>
  <c r="G119" i="39"/>
  <c r="H119" i="39"/>
  <c r="Q119" i="39"/>
  <c r="R119" i="39"/>
  <c r="G120" i="39"/>
  <c r="H120" i="39"/>
  <c r="Q120" i="39"/>
  <c r="R120" i="39"/>
  <c r="G121" i="39"/>
  <c r="H121" i="39"/>
  <c r="Q121" i="39"/>
  <c r="R121" i="39"/>
  <c r="C135" i="39"/>
  <c r="D135" i="39"/>
  <c r="M135" i="39"/>
  <c r="N135" i="39"/>
  <c r="C136" i="39"/>
  <c r="G116" i="39"/>
  <c r="D136" i="39"/>
  <c r="H116" i="39"/>
  <c r="M136" i="39"/>
  <c r="N136" i="39"/>
  <c r="R116" i="39"/>
  <c r="C137" i="39"/>
  <c r="G117" i="39"/>
  <c r="D137" i="39"/>
  <c r="H117" i="39"/>
  <c r="M137" i="39"/>
  <c r="Q117" i="39"/>
  <c r="N137" i="39"/>
  <c r="R117" i="39"/>
  <c r="D138" i="39"/>
  <c r="H118" i="39"/>
  <c r="M138" i="39"/>
  <c r="N138" i="39"/>
  <c r="R118" i="39"/>
  <c r="G143" i="39"/>
  <c r="G145" i="39"/>
  <c r="G146" i="39"/>
  <c r="H146" i="39"/>
  <c r="Q146" i="39"/>
  <c r="R146" i="39"/>
  <c r="G147" i="39"/>
  <c r="H147" i="39"/>
  <c r="Q147" i="39"/>
  <c r="R147" i="39"/>
  <c r="G148" i="39"/>
  <c r="H148" i="39"/>
  <c r="Q148" i="39"/>
  <c r="R148" i="39"/>
  <c r="C154" i="39"/>
  <c r="D154" i="39"/>
  <c r="M154" i="39"/>
  <c r="N154" i="39"/>
  <c r="C155" i="39"/>
  <c r="D155" i="39"/>
  <c r="H143" i="39"/>
  <c r="M155" i="39"/>
  <c r="Q143" i="39"/>
  <c r="N155" i="39"/>
  <c r="R143" i="39"/>
  <c r="C156" i="39"/>
  <c r="G144" i="39"/>
  <c r="D156" i="39"/>
  <c r="H144" i="39"/>
  <c r="M156" i="39"/>
  <c r="Q144" i="39"/>
  <c r="N156" i="39"/>
  <c r="R144" i="39"/>
  <c r="C157" i="39"/>
  <c r="D157" i="39"/>
  <c r="H145" i="39"/>
  <c r="M157" i="39"/>
  <c r="Q145" i="39"/>
  <c r="N157" i="39"/>
  <c r="R145" i="39"/>
  <c r="Q162" i="39"/>
  <c r="G163" i="39"/>
  <c r="Q164" i="39"/>
  <c r="G165" i="39"/>
  <c r="H165" i="39"/>
  <c r="Q165" i="39"/>
  <c r="R165" i="39"/>
  <c r="G166" i="39"/>
  <c r="H166" i="39"/>
  <c r="Q166" i="39"/>
  <c r="R166" i="39"/>
  <c r="G167" i="39"/>
  <c r="H167" i="39"/>
  <c r="Q167" i="39"/>
  <c r="R167" i="39"/>
  <c r="C173" i="39"/>
  <c r="D173" i="39"/>
  <c r="M173" i="39"/>
  <c r="N173" i="39"/>
  <c r="C174" i="39"/>
  <c r="G162" i="39"/>
  <c r="D174" i="39"/>
  <c r="H162" i="39"/>
  <c r="M174" i="39"/>
  <c r="N174" i="39"/>
  <c r="R162" i="39"/>
  <c r="C175" i="39"/>
  <c r="D175" i="39"/>
  <c r="H163" i="39"/>
  <c r="M175" i="39"/>
  <c r="Q163" i="39"/>
  <c r="N175" i="39"/>
  <c r="R163" i="39"/>
  <c r="C176" i="39"/>
  <c r="G164" i="39"/>
  <c r="D176" i="39"/>
  <c r="H164" i="39"/>
  <c r="M176" i="39"/>
  <c r="N176" i="39"/>
  <c r="R164" i="39"/>
  <c r="Q182" i="39"/>
  <c r="G183" i="39"/>
  <c r="G184" i="39"/>
  <c r="H184" i="39"/>
  <c r="Q184" i="39"/>
  <c r="R184" i="39"/>
  <c r="G185" i="39"/>
  <c r="H185" i="39"/>
  <c r="Q185" i="39"/>
  <c r="R185" i="39"/>
  <c r="G186" i="39"/>
  <c r="H186" i="39"/>
  <c r="Q186" i="39"/>
  <c r="R186" i="39"/>
  <c r="C193" i="39"/>
  <c r="D193" i="39"/>
  <c r="M193" i="39"/>
  <c r="N193" i="39"/>
  <c r="C194" i="39"/>
  <c r="G181" i="39"/>
  <c r="D194" i="39"/>
  <c r="H181" i="39"/>
  <c r="M194" i="39"/>
  <c r="Q181" i="39"/>
  <c r="N194" i="39"/>
  <c r="R181" i="39"/>
  <c r="C195" i="39"/>
  <c r="G182" i="39"/>
  <c r="D195" i="39"/>
  <c r="H182" i="39"/>
  <c r="M195" i="39"/>
  <c r="N195" i="39"/>
  <c r="R182" i="39"/>
  <c r="C196" i="39"/>
  <c r="D196" i="39"/>
  <c r="H183" i="39"/>
  <c r="M196" i="39"/>
  <c r="Q183" i="39"/>
  <c r="N196" i="39"/>
  <c r="R183" i="39"/>
  <c r="R202" i="39"/>
  <c r="G204" i="39"/>
  <c r="H204" i="39"/>
  <c r="Q204" i="39"/>
  <c r="R204" i="39"/>
  <c r="G205" i="39"/>
  <c r="G206" i="39"/>
  <c r="H205" i="39"/>
  <c r="Q205" i="39"/>
  <c r="R205" i="39"/>
  <c r="H206" i="39"/>
  <c r="Q206" i="39"/>
  <c r="R206" i="39"/>
  <c r="C216" i="39"/>
  <c r="D216" i="39"/>
  <c r="M216" i="39"/>
  <c r="N216" i="39"/>
  <c r="C217" i="39"/>
  <c r="G201" i="39"/>
  <c r="D217" i="39"/>
  <c r="H201" i="39"/>
  <c r="M217" i="39"/>
  <c r="Q201" i="39"/>
  <c r="N217" i="39"/>
  <c r="R201" i="39"/>
  <c r="C218" i="39"/>
  <c r="C219" i="39"/>
  <c r="G203" i="39"/>
  <c r="D218" i="39"/>
  <c r="H202" i="39"/>
  <c r="M218" i="39"/>
  <c r="Q202" i="39"/>
  <c r="N218" i="39"/>
  <c r="D219" i="39"/>
  <c r="H203" i="39"/>
  <c r="M219" i="39"/>
  <c r="Q203" i="39"/>
  <c r="N219" i="39"/>
  <c r="R203" i="39"/>
  <c r="G224" i="39"/>
  <c r="G226" i="39"/>
  <c r="G227" i="39"/>
  <c r="H227" i="39"/>
  <c r="Q227" i="39"/>
  <c r="R227" i="39"/>
  <c r="G228" i="39"/>
  <c r="H228" i="39"/>
  <c r="Q228" i="39"/>
  <c r="R228" i="39"/>
  <c r="G229" i="39"/>
  <c r="H229" i="39"/>
  <c r="Q229" i="39"/>
  <c r="R229" i="39"/>
  <c r="C233" i="39"/>
  <c r="D233" i="39"/>
  <c r="M233" i="39"/>
  <c r="N233" i="39"/>
  <c r="C234" i="39"/>
  <c r="D234" i="39"/>
  <c r="H224" i="39"/>
  <c r="M234" i="39"/>
  <c r="Q224" i="39"/>
  <c r="N234" i="39"/>
  <c r="R224" i="39"/>
  <c r="C235" i="39"/>
  <c r="G225" i="39"/>
  <c r="D235" i="39"/>
  <c r="H225" i="39"/>
  <c r="M235" i="39"/>
  <c r="Q225" i="39"/>
  <c r="N235" i="39"/>
  <c r="R225" i="39"/>
  <c r="C236" i="39"/>
  <c r="D236" i="39"/>
  <c r="H226" i="39"/>
  <c r="M236" i="39"/>
  <c r="Q226" i="39"/>
  <c r="N236" i="39"/>
  <c r="R226" i="39"/>
  <c r="R5" i="38"/>
  <c r="G7" i="38"/>
  <c r="H7" i="38"/>
  <c r="Q7" i="38"/>
  <c r="R7" i="38"/>
  <c r="G8" i="38"/>
  <c r="H8" i="38"/>
  <c r="Q8" i="38"/>
  <c r="R8" i="38"/>
  <c r="G9" i="38"/>
  <c r="H9" i="38"/>
  <c r="Q9" i="38"/>
  <c r="R9" i="38"/>
  <c r="C14" i="38"/>
  <c r="D14" i="38"/>
  <c r="M14" i="38"/>
  <c r="N14" i="38"/>
  <c r="C15" i="38"/>
  <c r="G4" i="38"/>
  <c r="D15" i="38"/>
  <c r="H4" i="38"/>
  <c r="M15" i="38"/>
  <c r="Q4" i="38"/>
  <c r="N15" i="38"/>
  <c r="R4" i="38"/>
  <c r="C16" i="38"/>
  <c r="G5" i="38"/>
  <c r="D16" i="38"/>
  <c r="H5" i="38"/>
  <c r="M16" i="38"/>
  <c r="Q5" i="38"/>
  <c r="N16" i="38"/>
  <c r="D17" i="38"/>
  <c r="H6" i="38"/>
  <c r="M17" i="38"/>
  <c r="Q6" i="38"/>
  <c r="N17" i="38"/>
  <c r="R6" i="38"/>
  <c r="G22" i="38"/>
  <c r="G24" i="38"/>
  <c r="G25" i="38"/>
  <c r="H25" i="38"/>
  <c r="Q25" i="38"/>
  <c r="R25" i="38"/>
  <c r="G26" i="38"/>
  <c r="H26" i="38"/>
  <c r="Q26" i="38"/>
  <c r="R26" i="38"/>
  <c r="G27" i="38"/>
  <c r="H27" i="38"/>
  <c r="Q27" i="38"/>
  <c r="R27" i="38"/>
  <c r="C28" i="38"/>
  <c r="D28" i="38"/>
  <c r="M28" i="38"/>
  <c r="N28" i="38"/>
  <c r="C29" i="38"/>
  <c r="D29" i="38"/>
  <c r="H22" i="38"/>
  <c r="M29" i="38"/>
  <c r="Q22" i="38"/>
  <c r="N29" i="38"/>
  <c r="R22" i="38"/>
  <c r="C30" i="38"/>
  <c r="G23" i="38"/>
  <c r="D30" i="38"/>
  <c r="H23" i="38"/>
  <c r="M30" i="38"/>
  <c r="Q23" i="38"/>
  <c r="N30" i="38"/>
  <c r="R23" i="38"/>
  <c r="C31" i="38"/>
  <c r="D31" i="38"/>
  <c r="H24" i="38"/>
  <c r="M31" i="38"/>
  <c r="Q24" i="38"/>
  <c r="N31" i="38"/>
  <c r="R24" i="38"/>
  <c r="G36" i="38"/>
  <c r="R36" i="38"/>
  <c r="G37" i="38"/>
  <c r="R37" i="38"/>
  <c r="G39" i="38"/>
  <c r="H39" i="38"/>
  <c r="Q39" i="38"/>
  <c r="R39" i="38"/>
  <c r="G40" i="38"/>
  <c r="H40" i="38"/>
  <c r="Q40" i="38"/>
  <c r="R40" i="38"/>
  <c r="G41" i="38"/>
  <c r="H41" i="38"/>
  <c r="Q41" i="38"/>
  <c r="R41" i="38"/>
  <c r="C42" i="38"/>
  <c r="D42" i="38"/>
  <c r="M42" i="38"/>
  <c r="N42" i="38"/>
  <c r="C43" i="38"/>
  <c r="D43" i="38"/>
  <c r="H36" i="38"/>
  <c r="M43" i="38"/>
  <c r="Q36" i="38"/>
  <c r="N43" i="38"/>
  <c r="C44" i="38"/>
  <c r="D44" i="38"/>
  <c r="H37" i="38"/>
  <c r="M44" i="38"/>
  <c r="Q37" i="38"/>
  <c r="N44" i="38"/>
  <c r="C45" i="38"/>
  <c r="D45" i="38"/>
  <c r="M45" i="38"/>
  <c r="Q38" i="38"/>
  <c r="N45" i="38"/>
  <c r="R38" i="38"/>
  <c r="H50" i="38"/>
  <c r="Q50" i="38"/>
  <c r="H51" i="38"/>
  <c r="Q51" i="38"/>
  <c r="G53" i="38"/>
  <c r="H53" i="38"/>
  <c r="Q53" i="38"/>
  <c r="R53" i="38"/>
  <c r="G54" i="38"/>
  <c r="G55" i="38"/>
  <c r="H54" i="38"/>
  <c r="Q54" i="38"/>
  <c r="R54" i="38"/>
  <c r="H55" i="38"/>
  <c r="Q55" i="38"/>
  <c r="R55" i="38"/>
  <c r="C65" i="38"/>
  <c r="D65" i="38"/>
  <c r="M65" i="38"/>
  <c r="N65" i="38"/>
  <c r="C66" i="38"/>
  <c r="G50" i="38"/>
  <c r="D66" i="38"/>
  <c r="M66" i="38"/>
  <c r="N66" i="38"/>
  <c r="R50" i="38"/>
  <c r="C67" i="38"/>
  <c r="G51" i="38"/>
  <c r="D67" i="38"/>
  <c r="M67" i="38"/>
  <c r="N67" i="38"/>
  <c r="R51" i="38"/>
  <c r="C68" i="38"/>
  <c r="D68" i="38"/>
  <c r="M68" i="38"/>
  <c r="Q52" i="38"/>
  <c r="N68" i="38"/>
  <c r="R52" i="38"/>
  <c r="G73" i="38"/>
  <c r="R73" i="38"/>
  <c r="G74" i="38"/>
  <c r="R74" i="38"/>
  <c r="Q75" i="38"/>
  <c r="G76" i="38"/>
  <c r="H76" i="38"/>
  <c r="Q76" i="38"/>
  <c r="R76" i="38"/>
  <c r="G77" i="38"/>
  <c r="H77" i="38"/>
  <c r="Q77" i="38"/>
  <c r="R77" i="38"/>
  <c r="G78" i="38"/>
  <c r="H78" i="38"/>
  <c r="Q78" i="38"/>
  <c r="R78" i="38"/>
  <c r="C86" i="38"/>
  <c r="D86" i="38"/>
  <c r="M86" i="38"/>
  <c r="N86" i="38"/>
  <c r="C87" i="38"/>
  <c r="D87" i="38"/>
  <c r="H73" i="38"/>
  <c r="M87" i="38"/>
  <c r="Q73" i="38"/>
  <c r="N87" i="38"/>
  <c r="C88" i="38"/>
  <c r="D88" i="38"/>
  <c r="H74" i="38"/>
  <c r="M88" i="38"/>
  <c r="Q74" i="38"/>
  <c r="N88" i="38"/>
  <c r="C89" i="38"/>
  <c r="D89" i="38"/>
  <c r="M89" i="38"/>
  <c r="N89" i="38"/>
  <c r="R75" i="38"/>
  <c r="Q95" i="38"/>
  <c r="G97" i="38"/>
  <c r="H97" i="38"/>
  <c r="Q97" i="38"/>
  <c r="R97" i="38"/>
  <c r="G98" i="38"/>
  <c r="H98" i="38"/>
  <c r="Q98" i="38"/>
  <c r="R98" i="38"/>
  <c r="G99" i="38"/>
  <c r="H99" i="38"/>
  <c r="Q99" i="38"/>
  <c r="R99" i="38"/>
  <c r="C108" i="38"/>
  <c r="D108" i="38"/>
  <c r="D111" i="38"/>
  <c r="H96" i="38"/>
  <c r="M108" i="38"/>
  <c r="N108" i="38"/>
  <c r="C109" i="38"/>
  <c r="G94" i="38"/>
  <c r="D109" i="38"/>
  <c r="H94" i="38"/>
  <c r="M109" i="38"/>
  <c r="Q94" i="38"/>
  <c r="N109" i="38"/>
  <c r="R94" i="38"/>
  <c r="C110" i="38"/>
  <c r="G95" i="38"/>
  <c r="D110" i="38"/>
  <c r="H95" i="38"/>
  <c r="M110" i="38"/>
  <c r="N110" i="38"/>
  <c r="R95" i="38"/>
  <c r="C111" i="38"/>
  <c r="G96" i="38"/>
  <c r="M111" i="38"/>
  <c r="Q96" i="38"/>
  <c r="N111" i="38"/>
  <c r="R96" i="38"/>
  <c r="Q116" i="38"/>
  <c r="H117" i="38"/>
  <c r="Q117" i="38"/>
  <c r="Q118" i="38"/>
  <c r="G119" i="38"/>
  <c r="H119" i="38"/>
  <c r="Q119" i="38"/>
  <c r="R119" i="38"/>
  <c r="G120" i="38"/>
  <c r="H120" i="38"/>
  <c r="Q120" i="38"/>
  <c r="R120" i="38"/>
  <c r="G121" i="38"/>
  <c r="H121" i="38"/>
  <c r="Q121" i="38"/>
  <c r="R121" i="38"/>
  <c r="C135" i="38"/>
  <c r="D135" i="38"/>
  <c r="M135" i="38"/>
  <c r="N135" i="38"/>
  <c r="C136" i="38"/>
  <c r="G116" i="38"/>
  <c r="D136" i="38"/>
  <c r="H116" i="38"/>
  <c r="M136" i="38"/>
  <c r="N136" i="38"/>
  <c r="R116" i="38"/>
  <c r="C137" i="38"/>
  <c r="G117" i="38"/>
  <c r="D137" i="38"/>
  <c r="M137" i="38"/>
  <c r="N137" i="38"/>
  <c r="R117" i="38"/>
  <c r="C138" i="38"/>
  <c r="G118" i="38"/>
  <c r="D138" i="38"/>
  <c r="H118" i="38"/>
  <c r="M138" i="38"/>
  <c r="N138" i="38"/>
  <c r="R118" i="38"/>
  <c r="Q144" i="38"/>
  <c r="G146" i="38"/>
  <c r="H146" i="38"/>
  <c r="Q146" i="38"/>
  <c r="R146" i="38"/>
  <c r="G147" i="38"/>
  <c r="H147" i="38"/>
  <c r="Q147" i="38"/>
  <c r="R147" i="38"/>
  <c r="G148" i="38"/>
  <c r="H148" i="38"/>
  <c r="Q148" i="38"/>
  <c r="R148" i="38"/>
  <c r="C154" i="38"/>
  <c r="D154" i="38"/>
  <c r="D157" i="38"/>
  <c r="H145" i="38"/>
  <c r="M154" i="38"/>
  <c r="N154" i="38"/>
  <c r="C155" i="38"/>
  <c r="G143" i="38"/>
  <c r="D155" i="38"/>
  <c r="H143" i="38"/>
  <c r="M155" i="38"/>
  <c r="Q143" i="38"/>
  <c r="N155" i="38"/>
  <c r="R143" i="38"/>
  <c r="C156" i="38"/>
  <c r="G144" i="38"/>
  <c r="D156" i="38"/>
  <c r="H144" i="38"/>
  <c r="M156" i="38"/>
  <c r="N156" i="38"/>
  <c r="R144" i="38"/>
  <c r="C157" i="38"/>
  <c r="G145" i="38"/>
  <c r="M157" i="38"/>
  <c r="Q145" i="38"/>
  <c r="N157" i="38"/>
  <c r="R145" i="38"/>
  <c r="H162" i="38"/>
  <c r="Q162" i="38"/>
  <c r="H163" i="38"/>
  <c r="Q163" i="38"/>
  <c r="H164" i="38"/>
  <c r="Q164" i="38"/>
  <c r="G165" i="38"/>
  <c r="H165" i="38"/>
  <c r="Q165" i="38"/>
  <c r="R165" i="38"/>
  <c r="G166" i="38"/>
  <c r="H166" i="38"/>
  <c r="Q166" i="38"/>
  <c r="R166" i="38"/>
  <c r="G167" i="38"/>
  <c r="H167" i="38"/>
  <c r="Q167" i="38"/>
  <c r="R167" i="38"/>
  <c r="M173" i="38"/>
  <c r="N173" i="38"/>
  <c r="C174" i="38"/>
  <c r="G162" i="38"/>
  <c r="D174" i="38"/>
  <c r="M174" i="38"/>
  <c r="N174" i="38"/>
  <c r="R162" i="38"/>
  <c r="C175" i="38"/>
  <c r="G163" i="38"/>
  <c r="D175" i="38"/>
  <c r="M175" i="38"/>
  <c r="N175" i="38"/>
  <c r="R163" i="38"/>
  <c r="C176" i="38"/>
  <c r="G164" i="38"/>
  <c r="D176" i="38"/>
  <c r="M176" i="38"/>
  <c r="N176" i="38"/>
  <c r="R164" i="38"/>
  <c r="G181" i="38"/>
  <c r="R181" i="38"/>
  <c r="G182" i="38"/>
  <c r="R182" i="38"/>
  <c r="G183" i="38"/>
  <c r="R183" i="38"/>
  <c r="G184" i="38"/>
  <c r="H184" i="38"/>
  <c r="Q184" i="38"/>
  <c r="R184" i="38"/>
  <c r="G185" i="38"/>
  <c r="H185" i="38"/>
  <c r="Q185" i="38"/>
  <c r="R185" i="38"/>
  <c r="G186" i="38"/>
  <c r="H186" i="38"/>
  <c r="Q186" i="38"/>
  <c r="R186" i="38"/>
  <c r="M193" i="38"/>
  <c r="N193" i="38"/>
  <c r="C194" i="38"/>
  <c r="D194" i="38"/>
  <c r="H181" i="38"/>
  <c r="M194" i="38"/>
  <c r="Q181" i="38"/>
  <c r="N194" i="38"/>
  <c r="C195" i="38"/>
  <c r="D195" i="38"/>
  <c r="H182" i="38"/>
  <c r="M195" i="38"/>
  <c r="Q182" i="38"/>
  <c r="N195" i="38"/>
  <c r="C196" i="38"/>
  <c r="M196" i="38"/>
  <c r="Q183" i="38"/>
  <c r="N196" i="38"/>
  <c r="H201" i="38"/>
  <c r="Q201" i="38"/>
  <c r="H202" i="38"/>
  <c r="Q202" i="38"/>
  <c r="H203" i="38"/>
  <c r="Q203" i="38"/>
  <c r="G204" i="38"/>
  <c r="H204" i="38"/>
  <c r="Q204" i="38"/>
  <c r="R204" i="38"/>
  <c r="G205" i="38"/>
  <c r="H205" i="38"/>
  <c r="Q205" i="38"/>
  <c r="R205" i="38"/>
  <c r="G206" i="38"/>
  <c r="H206" i="38"/>
  <c r="Q206" i="38"/>
  <c r="R206" i="38"/>
  <c r="M216" i="38"/>
  <c r="N216" i="38"/>
  <c r="C217" i="38"/>
  <c r="G201" i="38"/>
  <c r="D217" i="38"/>
  <c r="M217" i="38"/>
  <c r="N217" i="38"/>
  <c r="R201" i="38"/>
  <c r="C218" i="38"/>
  <c r="G202" i="38"/>
  <c r="D218" i="38"/>
  <c r="M218" i="38"/>
  <c r="N218" i="38"/>
  <c r="R202" i="38"/>
  <c r="C219" i="38"/>
  <c r="G203" i="38"/>
  <c r="D219" i="38"/>
  <c r="M219" i="38"/>
  <c r="N219" i="38"/>
  <c r="R203" i="38"/>
  <c r="G224" i="38"/>
  <c r="R224" i="38"/>
  <c r="G225" i="38"/>
  <c r="R225" i="38"/>
  <c r="G226" i="38"/>
  <c r="R226" i="38"/>
  <c r="G227" i="38"/>
  <c r="H227" i="38"/>
  <c r="Q227" i="38"/>
  <c r="R227" i="38"/>
  <c r="G228" i="38"/>
  <c r="H228" i="38"/>
  <c r="Q228" i="38"/>
  <c r="R228" i="38"/>
  <c r="G229" i="38"/>
  <c r="H229" i="38"/>
  <c r="Q229" i="38"/>
  <c r="R229" i="38"/>
  <c r="M233" i="38"/>
  <c r="N233" i="38"/>
  <c r="C234" i="38"/>
  <c r="D234" i="38"/>
  <c r="H224" i="38"/>
  <c r="M234" i="38"/>
  <c r="Q224" i="38"/>
  <c r="N234" i="38"/>
  <c r="C235" i="38"/>
  <c r="D235" i="38"/>
  <c r="H225" i="38"/>
  <c r="M235" i="38"/>
  <c r="Q225" i="38"/>
  <c r="N235" i="38"/>
  <c r="C236" i="38"/>
  <c r="M236" i="38"/>
  <c r="Q226" i="38"/>
  <c r="N236" i="38"/>
  <c r="Q4" i="37"/>
  <c r="H5" i="37"/>
  <c r="Q5" i="37"/>
  <c r="Q6" i="37"/>
  <c r="G7" i="37"/>
  <c r="H7" i="37"/>
  <c r="Q7" i="37"/>
  <c r="R7" i="37"/>
  <c r="G8" i="37"/>
  <c r="H8" i="37"/>
  <c r="Q8" i="37"/>
  <c r="R8" i="37"/>
  <c r="G9" i="37"/>
  <c r="H9" i="37"/>
  <c r="Q9" i="37"/>
  <c r="R9" i="37"/>
  <c r="C14" i="37"/>
  <c r="D14" i="37"/>
  <c r="M14" i="37"/>
  <c r="N14" i="37"/>
  <c r="C15" i="37"/>
  <c r="G4" i="37"/>
  <c r="D15" i="37"/>
  <c r="H4" i="37"/>
  <c r="M15" i="37"/>
  <c r="N15" i="37"/>
  <c r="R4" i="37"/>
  <c r="C16" i="37"/>
  <c r="G5" i="37"/>
  <c r="D16" i="37"/>
  <c r="M16" i="37"/>
  <c r="N16" i="37"/>
  <c r="R5" i="37"/>
  <c r="C17" i="37"/>
  <c r="G6" i="37"/>
  <c r="D17" i="37"/>
  <c r="H6" i="37"/>
  <c r="M17" i="37"/>
  <c r="N17" i="37"/>
  <c r="R6" i="37"/>
  <c r="G24" i="37"/>
  <c r="H24" i="37"/>
  <c r="Q24" i="37"/>
  <c r="R24" i="37"/>
  <c r="G25" i="37"/>
  <c r="H25" i="37"/>
  <c r="Q25" i="37"/>
  <c r="R25" i="37"/>
  <c r="G26" i="37"/>
  <c r="H26" i="37"/>
  <c r="Q26" i="37"/>
  <c r="R26" i="37"/>
  <c r="C27" i="37"/>
  <c r="D27" i="37"/>
  <c r="M27" i="37"/>
  <c r="N27" i="37"/>
  <c r="C28" i="37"/>
  <c r="G21" i="37"/>
  <c r="D28" i="37"/>
  <c r="H21" i="37"/>
  <c r="M28" i="37"/>
  <c r="Q21" i="37"/>
  <c r="N28" i="37"/>
  <c r="R21" i="37"/>
  <c r="C29" i="37"/>
  <c r="G22" i="37"/>
  <c r="D29" i="37"/>
  <c r="H22" i="37"/>
  <c r="M29" i="37"/>
  <c r="Q22" i="37"/>
  <c r="N29" i="37"/>
  <c r="R22" i="37"/>
  <c r="C30" i="37"/>
  <c r="G23" i="37"/>
  <c r="D30" i="37"/>
  <c r="H23" i="37"/>
  <c r="M30" i="37"/>
  <c r="Q23" i="37"/>
  <c r="N30" i="37"/>
  <c r="R23" i="37"/>
  <c r="Q35" i="37"/>
  <c r="H36" i="37"/>
  <c r="Q36" i="37"/>
  <c r="Q37" i="37"/>
  <c r="G38" i="37"/>
  <c r="H38" i="37"/>
  <c r="Q38" i="37"/>
  <c r="R38" i="37"/>
  <c r="G39" i="37"/>
  <c r="H39" i="37"/>
  <c r="Q39" i="37"/>
  <c r="R39" i="37"/>
  <c r="G40" i="37"/>
  <c r="H40" i="37"/>
  <c r="Q40" i="37"/>
  <c r="R40" i="37"/>
  <c r="C41" i="37"/>
  <c r="D41" i="37"/>
  <c r="M41" i="37"/>
  <c r="N41" i="37"/>
  <c r="C42" i="37"/>
  <c r="G35" i="37"/>
  <c r="D42" i="37"/>
  <c r="H35" i="37"/>
  <c r="M42" i="37"/>
  <c r="N42" i="37"/>
  <c r="R35" i="37"/>
  <c r="C43" i="37"/>
  <c r="G36" i="37"/>
  <c r="D43" i="37"/>
  <c r="M43" i="37"/>
  <c r="N43" i="37"/>
  <c r="R36" i="37"/>
  <c r="C44" i="37"/>
  <c r="G37" i="37"/>
  <c r="D44" i="37"/>
  <c r="H37" i="37"/>
  <c r="M44" i="37"/>
  <c r="N44" i="37"/>
  <c r="R37" i="37"/>
  <c r="H49" i="37"/>
  <c r="G52" i="37"/>
  <c r="H52" i="37"/>
  <c r="Q52" i="37"/>
  <c r="R52" i="37"/>
  <c r="G53" i="37"/>
  <c r="H53" i="37"/>
  <c r="Q53" i="37"/>
  <c r="R53" i="37"/>
  <c r="G54" i="37"/>
  <c r="H54" i="37"/>
  <c r="Q54" i="37"/>
  <c r="R54" i="37"/>
  <c r="C64" i="37"/>
  <c r="D64" i="37"/>
  <c r="M64" i="37"/>
  <c r="N64" i="37"/>
  <c r="C65" i="37"/>
  <c r="G49" i="37"/>
  <c r="D65" i="37"/>
  <c r="M65" i="37"/>
  <c r="Q49" i="37"/>
  <c r="N65" i="37"/>
  <c r="R49" i="37"/>
  <c r="C66" i="37"/>
  <c r="G50" i="37"/>
  <c r="D66" i="37"/>
  <c r="D67" i="37"/>
  <c r="H51" i="37"/>
  <c r="M66" i="37"/>
  <c r="Q50" i="37"/>
  <c r="N66" i="37"/>
  <c r="R50" i="37"/>
  <c r="C67" i="37"/>
  <c r="G51" i="37"/>
  <c r="M67" i="37"/>
  <c r="Q51" i="37"/>
  <c r="N67" i="37"/>
  <c r="R51" i="37"/>
  <c r="Q72" i="37"/>
  <c r="Q73" i="37"/>
  <c r="G75" i="37"/>
  <c r="H75" i="37"/>
  <c r="Q75" i="37"/>
  <c r="R75" i="37"/>
  <c r="G76" i="37"/>
  <c r="H76" i="37"/>
  <c r="Q76" i="37"/>
  <c r="R76" i="37"/>
  <c r="G77" i="37"/>
  <c r="H77" i="37"/>
  <c r="Q77" i="37"/>
  <c r="R77" i="37"/>
  <c r="C85" i="37"/>
  <c r="D85" i="37"/>
  <c r="M85" i="37"/>
  <c r="N85" i="37"/>
  <c r="C86" i="37"/>
  <c r="G72" i="37"/>
  <c r="D86" i="37"/>
  <c r="H72" i="37"/>
  <c r="M86" i="37"/>
  <c r="N86" i="37"/>
  <c r="R72" i="37"/>
  <c r="C87" i="37"/>
  <c r="G73" i="37"/>
  <c r="D87" i="37"/>
  <c r="H73" i="37"/>
  <c r="M87" i="37"/>
  <c r="N87" i="37"/>
  <c r="R73" i="37"/>
  <c r="M88" i="37"/>
  <c r="Q74" i="37"/>
  <c r="N88" i="37"/>
  <c r="R74" i="37"/>
  <c r="H93" i="37"/>
  <c r="Q93" i="37"/>
  <c r="H94" i="37"/>
  <c r="Q94" i="37"/>
  <c r="Q95" i="37"/>
  <c r="G96" i="37"/>
  <c r="H96" i="37"/>
  <c r="Q96" i="37"/>
  <c r="R96" i="37"/>
  <c r="G97" i="37"/>
  <c r="H97" i="37"/>
  <c r="Q97" i="37"/>
  <c r="R97" i="37"/>
  <c r="G98" i="37"/>
  <c r="H98" i="37"/>
  <c r="Q98" i="37"/>
  <c r="R98" i="37"/>
  <c r="C107" i="37"/>
  <c r="D107" i="37"/>
  <c r="M107" i="37"/>
  <c r="N107" i="37"/>
  <c r="C108" i="37"/>
  <c r="G93" i="37"/>
  <c r="D108" i="37"/>
  <c r="M108" i="37"/>
  <c r="N108" i="37"/>
  <c r="R93" i="37"/>
  <c r="C109" i="37"/>
  <c r="C110" i="37"/>
  <c r="G95" i="37"/>
  <c r="D109" i="37"/>
  <c r="M109" i="37"/>
  <c r="N109" i="37"/>
  <c r="R94" i="37"/>
  <c r="D110" i="37"/>
  <c r="H95" i="37"/>
  <c r="M110" i="37"/>
  <c r="N110" i="37"/>
  <c r="R95" i="37"/>
  <c r="G115" i="37"/>
  <c r="H115" i="37"/>
  <c r="G116" i="37"/>
  <c r="H116" i="37"/>
  <c r="H117" i="37"/>
  <c r="G118" i="37"/>
  <c r="H118" i="37"/>
  <c r="Q118" i="37"/>
  <c r="R118" i="37"/>
  <c r="G119" i="37"/>
  <c r="H119" i="37"/>
  <c r="Q119" i="37"/>
  <c r="R119" i="37"/>
  <c r="G120" i="37"/>
  <c r="H120" i="37"/>
  <c r="Q120" i="37"/>
  <c r="R120" i="37"/>
  <c r="C134" i="37"/>
  <c r="D134" i="37"/>
  <c r="M134" i="37"/>
  <c r="N134" i="37"/>
  <c r="C135" i="37"/>
  <c r="D135" i="37"/>
  <c r="M135" i="37"/>
  <c r="Q115" i="37"/>
  <c r="N135" i="37"/>
  <c r="R115" i="37"/>
  <c r="C136" i="37"/>
  <c r="D136" i="37"/>
  <c r="M136" i="37"/>
  <c r="Q116" i="37"/>
  <c r="N136" i="37"/>
  <c r="R116" i="37"/>
  <c r="C137" i="37"/>
  <c r="G117" i="37"/>
  <c r="D137" i="37"/>
  <c r="N137" i="37"/>
  <c r="R117" i="37"/>
  <c r="G142" i="37"/>
  <c r="G143" i="37"/>
  <c r="G144" i="37"/>
  <c r="G145" i="37"/>
  <c r="H145" i="37"/>
  <c r="Q145" i="37"/>
  <c r="R145" i="37"/>
  <c r="G146" i="37"/>
  <c r="H146" i="37"/>
  <c r="H147" i="37"/>
  <c r="Q146" i="37"/>
  <c r="R146" i="37"/>
  <c r="G147" i="37"/>
  <c r="Q147" i="37"/>
  <c r="R147" i="37"/>
  <c r="C153" i="37"/>
  <c r="D153" i="37"/>
  <c r="M153" i="37"/>
  <c r="N153" i="37"/>
  <c r="C154" i="37"/>
  <c r="D154" i="37"/>
  <c r="H142" i="37"/>
  <c r="M154" i="37"/>
  <c r="Q142" i="37"/>
  <c r="N154" i="37"/>
  <c r="R142" i="37"/>
  <c r="C155" i="37"/>
  <c r="D155" i="37"/>
  <c r="H143" i="37"/>
  <c r="M155" i="37"/>
  <c r="M156" i="37"/>
  <c r="Q144" i="37"/>
  <c r="N155" i="37"/>
  <c r="R143" i="37"/>
  <c r="C156" i="37"/>
  <c r="N156" i="37"/>
  <c r="R144" i="37"/>
  <c r="Q161" i="37"/>
  <c r="Q162" i="37"/>
  <c r="G164" i="37"/>
  <c r="H164" i="37"/>
  <c r="H166" i="37"/>
  <c r="Q164" i="37"/>
  <c r="R164" i="37"/>
  <c r="G165" i="37"/>
  <c r="H165" i="37"/>
  <c r="Q165" i="37"/>
  <c r="R165" i="37"/>
  <c r="G166" i="37"/>
  <c r="Q166" i="37"/>
  <c r="R166" i="37"/>
  <c r="C172" i="37"/>
  <c r="D172" i="37"/>
  <c r="M172" i="37"/>
  <c r="N172" i="37"/>
  <c r="C173" i="37"/>
  <c r="G161" i="37"/>
  <c r="D173" i="37"/>
  <c r="H161" i="37"/>
  <c r="M173" i="37"/>
  <c r="N173" i="37"/>
  <c r="R161" i="37"/>
  <c r="C174" i="37"/>
  <c r="G162" i="37"/>
  <c r="D174" i="37"/>
  <c r="H162" i="37"/>
  <c r="M174" i="37"/>
  <c r="N174" i="37"/>
  <c r="R162" i="37"/>
  <c r="D175" i="37"/>
  <c r="H163" i="37"/>
  <c r="M175" i="37"/>
  <c r="Q163" i="37"/>
  <c r="N175" i="37"/>
  <c r="R163" i="37"/>
  <c r="H180" i="37"/>
  <c r="Q180" i="37"/>
  <c r="H181" i="37"/>
  <c r="Q181" i="37"/>
  <c r="Q182" i="37"/>
  <c r="G183" i="37"/>
  <c r="G185" i="37"/>
  <c r="H183" i="37"/>
  <c r="Q183" i="37"/>
  <c r="R183" i="37"/>
  <c r="G184" i="37"/>
  <c r="H184" i="37"/>
  <c r="Q184" i="37"/>
  <c r="R184" i="37"/>
  <c r="H185" i="37"/>
  <c r="Q185" i="37"/>
  <c r="R185" i="37"/>
  <c r="C192" i="37"/>
  <c r="D192" i="37"/>
  <c r="M192" i="37"/>
  <c r="N192" i="37"/>
  <c r="C193" i="37"/>
  <c r="G180" i="37"/>
  <c r="D193" i="37"/>
  <c r="M193" i="37"/>
  <c r="N193" i="37"/>
  <c r="R180" i="37"/>
  <c r="C194" i="37"/>
  <c r="C195" i="37"/>
  <c r="G182" i="37"/>
  <c r="D194" i="37"/>
  <c r="M194" i="37"/>
  <c r="N194" i="37"/>
  <c r="R181" i="37"/>
  <c r="D195" i="37"/>
  <c r="H182" i="37"/>
  <c r="M195" i="37"/>
  <c r="N195" i="37"/>
  <c r="R182" i="37"/>
  <c r="G200" i="37"/>
  <c r="H200" i="37"/>
  <c r="G201" i="37"/>
  <c r="H201" i="37"/>
  <c r="H202" i="37"/>
  <c r="G203" i="37"/>
  <c r="H203" i="37"/>
  <c r="Q203" i="37"/>
  <c r="R203" i="37"/>
  <c r="G204" i="37"/>
  <c r="H204" i="37"/>
  <c r="Q204" i="37"/>
  <c r="R204" i="37"/>
  <c r="G205" i="37"/>
  <c r="H205" i="37"/>
  <c r="Q205" i="37"/>
  <c r="R205" i="37"/>
  <c r="C215" i="37"/>
  <c r="D215" i="37"/>
  <c r="M215" i="37"/>
  <c r="N215" i="37"/>
  <c r="C216" i="37"/>
  <c r="D216" i="37"/>
  <c r="M216" i="37"/>
  <c r="Q200" i="37"/>
  <c r="N216" i="37"/>
  <c r="R200" i="37"/>
  <c r="C217" i="37"/>
  <c r="D217" i="37"/>
  <c r="M217" i="37"/>
  <c r="Q201" i="37"/>
  <c r="N217" i="37"/>
  <c r="R201" i="37"/>
  <c r="C218" i="37"/>
  <c r="G202" i="37"/>
  <c r="D218" i="37"/>
  <c r="N218" i="37"/>
  <c r="R202" i="37"/>
  <c r="G223" i="37"/>
  <c r="G224" i="37"/>
  <c r="G225" i="37"/>
  <c r="G226" i="37"/>
  <c r="H226" i="37"/>
  <c r="Q226" i="37"/>
  <c r="R226" i="37"/>
  <c r="G227" i="37"/>
  <c r="H227" i="37"/>
  <c r="Q227" i="37"/>
  <c r="R227" i="37"/>
  <c r="G228" i="37"/>
  <c r="H228" i="37"/>
  <c r="Q228" i="37"/>
  <c r="R228" i="37"/>
  <c r="C232" i="37"/>
  <c r="D232" i="37"/>
  <c r="M232" i="37"/>
  <c r="N232" i="37"/>
  <c r="C233" i="37"/>
  <c r="D233" i="37"/>
  <c r="H223" i="37"/>
  <c r="M233" i="37"/>
  <c r="Q223" i="37"/>
  <c r="N233" i="37"/>
  <c r="R223" i="37"/>
  <c r="C234" i="37"/>
  <c r="D234" i="37"/>
  <c r="H224" i="37"/>
  <c r="M234" i="37"/>
  <c r="M235" i="37"/>
  <c r="Q225" i="37"/>
  <c r="N234" i="37"/>
  <c r="R224" i="37"/>
  <c r="C235" i="37"/>
  <c r="N235" i="37"/>
  <c r="R225" i="37"/>
  <c r="C15" i="36"/>
  <c r="D15" i="36"/>
  <c r="C16" i="36"/>
  <c r="D16" i="36"/>
  <c r="C17" i="36"/>
  <c r="D17" i="36"/>
  <c r="D18" i="36"/>
  <c r="C18" i="36"/>
  <c r="C29" i="36"/>
  <c r="D29" i="36"/>
  <c r="C30" i="36"/>
  <c r="D30" i="36"/>
  <c r="C31" i="36"/>
  <c r="D31" i="36"/>
  <c r="D32" i="36"/>
  <c r="C32" i="36"/>
  <c r="C43" i="36"/>
  <c r="D43" i="36"/>
  <c r="C44" i="36"/>
  <c r="D44" i="36"/>
  <c r="C45" i="36"/>
  <c r="D45" i="36"/>
  <c r="D46" i="36"/>
  <c r="C46" i="36"/>
  <c r="C66" i="36"/>
  <c r="D66" i="36"/>
  <c r="C67" i="36"/>
  <c r="D67" i="36"/>
  <c r="C68" i="36"/>
  <c r="D68" i="36"/>
  <c r="D69" i="36"/>
  <c r="C69" i="36"/>
  <c r="C87" i="36"/>
  <c r="D87" i="36"/>
  <c r="C88" i="36"/>
  <c r="D88" i="36"/>
  <c r="C89" i="36"/>
  <c r="D89" i="36"/>
  <c r="D90" i="36"/>
  <c r="C90" i="36"/>
  <c r="C109" i="36"/>
  <c r="D109" i="36"/>
  <c r="C110" i="36"/>
  <c r="D110" i="36"/>
  <c r="C111" i="36"/>
  <c r="D111" i="36"/>
  <c r="D112" i="36"/>
  <c r="C112" i="36"/>
  <c r="C136" i="36"/>
  <c r="D136" i="36"/>
  <c r="C137" i="36"/>
  <c r="D137" i="36"/>
  <c r="C138" i="36"/>
  <c r="D138" i="36"/>
  <c r="D139" i="36"/>
  <c r="C139" i="36"/>
  <c r="C155" i="36"/>
  <c r="D155" i="36"/>
  <c r="C156" i="36"/>
  <c r="D156" i="36"/>
  <c r="C157" i="36"/>
  <c r="D157" i="36"/>
  <c r="D158" i="36"/>
  <c r="C158" i="36"/>
  <c r="C174" i="36"/>
  <c r="D174" i="36"/>
  <c r="C175" i="36"/>
  <c r="D175" i="36"/>
  <c r="C176" i="36"/>
  <c r="D176" i="36"/>
  <c r="D177" i="36"/>
  <c r="C177" i="36"/>
  <c r="C194" i="36"/>
  <c r="D194" i="36"/>
  <c r="C195" i="36"/>
  <c r="D195" i="36"/>
  <c r="C196" i="36"/>
  <c r="D196" i="36"/>
  <c r="D197" i="36"/>
  <c r="C197" i="36"/>
  <c r="C217" i="36"/>
  <c r="D217" i="36"/>
  <c r="C218" i="36"/>
  <c r="D218" i="36"/>
  <c r="C219" i="36"/>
  <c r="D219" i="36"/>
  <c r="D220" i="36"/>
  <c r="C220" i="36"/>
  <c r="C234" i="36"/>
  <c r="D234" i="36"/>
  <c r="C235" i="36"/>
  <c r="D235" i="36"/>
  <c r="C236" i="36"/>
  <c r="D236" i="36"/>
  <c r="D237" i="36"/>
  <c r="C237" i="36"/>
  <c r="C13" i="35"/>
  <c r="C14" i="35"/>
  <c r="C15" i="35"/>
  <c r="C16" i="35"/>
  <c r="C25" i="35"/>
  <c r="C26" i="35"/>
  <c r="C27" i="35"/>
  <c r="C28" i="35"/>
  <c r="C37" i="35"/>
  <c r="C38" i="35"/>
  <c r="C39" i="35"/>
  <c r="C40" i="35"/>
  <c r="C58" i="35"/>
  <c r="C59" i="35"/>
  <c r="C60" i="35"/>
  <c r="C61" i="35"/>
  <c r="C77" i="35"/>
  <c r="C78" i="35"/>
  <c r="C79" i="35"/>
  <c r="C80" i="35"/>
  <c r="C97" i="35"/>
  <c r="C98" i="35"/>
  <c r="C99" i="35"/>
  <c r="C100" i="35"/>
  <c r="C122" i="35"/>
  <c r="C123" i="35"/>
  <c r="C124" i="35"/>
  <c r="C125" i="35"/>
  <c r="C139" i="35"/>
  <c r="C140" i="35"/>
  <c r="C141" i="35"/>
  <c r="C142" i="35"/>
  <c r="C156" i="35"/>
  <c r="C157" i="35"/>
  <c r="C158" i="35"/>
  <c r="C159" i="35"/>
  <c r="C174" i="35"/>
  <c r="C175" i="35"/>
  <c r="C176" i="35"/>
  <c r="C177" i="35"/>
  <c r="C195" i="35"/>
  <c r="C196" i="35"/>
  <c r="C197" i="35"/>
  <c r="C198" i="35"/>
  <c r="C210" i="35"/>
  <c r="C211" i="35"/>
  <c r="C212" i="35"/>
  <c r="C213" i="35"/>
  <c r="D88" i="37"/>
  <c r="H74" i="37"/>
  <c r="D156" i="37"/>
  <c r="H144" i="37"/>
  <c r="C17" i="38"/>
  <c r="G6" i="38"/>
  <c r="G202" i="39"/>
  <c r="Q224" i="37"/>
  <c r="G181" i="37"/>
  <c r="Q143" i="37"/>
  <c r="G94" i="37"/>
  <c r="H50" i="37"/>
  <c r="D235" i="37"/>
  <c r="H225" i="37"/>
  <c r="M218" i="37"/>
  <c r="Q202" i="37"/>
  <c r="C175" i="37"/>
  <c r="G163" i="37"/>
  <c r="M137" i="37"/>
  <c r="Q117" i="37"/>
  <c r="C88" i="37"/>
  <c r="G74" i="37"/>
  <c r="D236" i="38"/>
  <c r="H226" i="38"/>
  <c r="D196" i="38"/>
  <c r="H183" i="38"/>
  <c r="C138" i="39"/>
  <c r="G118" i="39"/>
  <c r="M196" i="41"/>
  <c r="Q183" i="41"/>
  <c r="G5" i="34"/>
  <c r="H5" i="34"/>
  <c r="G7" i="34"/>
  <c r="H7" i="34"/>
  <c r="H9" i="34"/>
  <c r="G8" i="34"/>
  <c r="H8" i="34"/>
  <c r="G9" i="34"/>
  <c r="C20" i="34"/>
  <c r="D20" i="34"/>
  <c r="C21" i="34"/>
  <c r="G4" i="34"/>
  <c r="D21" i="34"/>
  <c r="H4" i="34"/>
  <c r="C22" i="34"/>
  <c r="D22" i="34"/>
  <c r="C23" i="34"/>
  <c r="G6" i="34"/>
  <c r="D23" i="34"/>
  <c r="H6" i="34"/>
  <c r="T29" i="34"/>
  <c r="U29" i="34"/>
  <c r="G31" i="34"/>
  <c r="H31" i="34"/>
  <c r="T31" i="34"/>
  <c r="U31" i="34"/>
  <c r="G32" i="34"/>
  <c r="H32" i="34"/>
  <c r="T32" i="34"/>
  <c r="U32" i="34"/>
  <c r="G33" i="34"/>
  <c r="H33" i="34"/>
  <c r="T33" i="34"/>
  <c r="U33" i="34"/>
  <c r="C52" i="34"/>
  <c r="D52" i="34"/>
  <c r="P52" i="34"/>
  <c r="Q52" i="34"/>
  <c r="C53" i="34"/>
  <c r="G28" i="34"/>
  <c r="D53" i="34"/>
  <c r="H28" i="34"/>
  <c r="P53" i="34"/>
  <c r="T28" i="34"/>
  <c r="Q53" i="34"/>
  <c r="U28" i="34"/>
  <c r="C54" i="34"/>
  <c r="G29" i="34"/>
  <c r="D54" i="34"/>
  <c r="H29" i="34"/>
  <c r="P54" i="34"/>
  <c r="Q54" i="34"/>
  <c r="C55" i="34"/>
  <c r="G30" i="34"/>
  <c r="D55" i="34"/>
  <c r="H30" i="34"/>
  <c r="P55" i="34"/>
  <c r="T30" i="34"/>
  <c r="Q55" i="34"/>
  <c r="U30" i="34"/>
  <c r="T60" i="34"/>
  <c r="U60" i="34"/>
  <c r="G63" i="34"/>
  <c r="H63" i="34"/>
  <c r="T63" i="34"/>
  <c r="U63" i="34"/>
  <c r="G64" i="34"/>
  <c r="H64" i="34"/>
  <c r="T64" i="34"/>
  <c r="U64" i="34"/>
  <c r="G65" i="34"/>
  <c r="H65" i="34"/>
  <c r="T65" i="34"/>
  <c r="U65" i="34"/>
  <c r="C82" i="34"/>
  <c r="D82" i="34"/>
  <c r="P82" i="34"/>
  <c r="Q82" i="34"/>
  <c r="C83" i="34"/>
  <c r="G60" i="34"/>
  <c r="D83" i="34"/>
  <c r="H60" i="34"/>
  <c r="P83" i="34"/>
  <c r="Q83" i="34"/>
  <c r="C84" i="34"/>
  <c r="G61" i="34"/>
  <c r="D84" i="34"/>
  <c r="H61" i="34"/>
  <c r="P84" i="34"/>
  <c r="T61" i="34"/>
  <c r="Q84" i="34"/>
  <c r="U61" i="34"/>
  <c r="C85" i="34"/>
  <c r="G62" i="34"/>
  <c r="D85" i="34"/>
  <c r="H62" i="34"/>
  <c r="P85" i="34"/>
  <c r="T62" i="34"/>
  <c r="Q85" i="34"/>
  <c r="U62" i="34"/>
  <c r="T91" i="34"/>
  <c r="U91" i="34"/>
  <c r="G93" i="34"/>
  <c r="H93" i="34"/>
  <c r="T93" i="34"/>
  <c r="U93" i="34"/>
  <c r="G94" i="34"/>
  <c r="H94" i="34"/>
  <c r="T94" i="34"/>
  <c r="U94" i="34"/>
  <c r="G95" i="34"/>
  <c r="H95" i="34"/>
  <c r="T95" i="34"/>
  <c r="U95" i="34"/>
  <c r="C115" i="34"/>
  <c r="D115" i="34"/>
  <c r="P115" i="34"/>
  <c r="Q115" i="34"/>
  <c r="C116" i="34"/>
  <c r="G90" i="34"/>
  <c r="D116" i="34"/>
  <c r="H90" i="34"/>
  <c r="P116" i="34"/>
  <c r="T90" i="34"/>
  <c r="Q116" i="34"/>
  <c r="U90" i="34"/>
  <c r="C117" i="34"/>
  <c r="G91" i="34"/>
  <c r="D117" i="34"/>
  <c r="H91" i="34"/>
  <c r="P117" i="34"/>
  <c r="Q117" i="34"/>
  <c r="C118" i="34"/>
  <c r="G92" i="34"/>
  <c r="D118" i="34"/>
  <c r="H92" i="34"/>
  <c r="P118" i="34"/>
  <c r="T92" i="34"/>
  <c r="Q118" i="34"/>
  <c r="U92" i="34"/>
  <c r="G126" i="34"/>
  <c r="H126" i="34"/>
  <c r="T126" i="34"/>
  <c r="U126" i="34"/>
  <c r="G127" i="34"/>
  <c r="H127" i="34"/>
  <c r="T127" i="34"/>
  <c r="U127" i="34"/>
  <c r="U128" i="34"/>
  <c r="G128" i="34"/>
  <c r="H128" i="34"/>
  <c r="T128" i="34"/>
  <c r="C145" i="34"/>
  <c r="D145" i="34"/>
  <c r="P145" i="34"/>
  <c r="Q145" i="34"/>
  <c r="C146" i="34"/>
  <c r="G123" i="34"/>
  <c r="D146" i="34"/>
  <c r="H123" i="34"/>
  <c r="P146" i="34"/>
  <c r="T123" i="34"/>
  <c r="Q146" i="34"/>
  <c r="U123" i="34"/>
  <c r="C147" i="34"/>
  <c r="G124" i="34"/>
  <c r="D147" i="34"/>
  <c r="H124" i="34"/>
  <c r="P147" i="34"/>
  <c r="T124" i="34"/>
  <c r="Q147" i="34"/>
  <c r="U124" i="34"/>
  <c r="C148" i="34"/>
  <c r="G125" i="34"/>
  <c r="D148" i="34"/>
  <c r="H125" i="34"/>
  <c r="P148" i="34"/>
  <c r="T125" i="34"/>
  <c r="Q148" i="34"/>
  <c r="U125" i="34"/>
  <c r="T154" i="34"/>
  <c r="U154" i="34"/>
  <c r="G156" i="34"/>
  <c r="H156" i="34"/>
  <c r="T156" i="34"/>
  <c r="U156" i="34"/>
  <c r="G157" i="34"/>
  <c r="H157" i="34"/>
  <c r="T157" i="34"/>
  <c r="U157" i="34"/>
  <c r="G158" i="34"/>
  <c r="H158" i="34"/>
  <c r="T158" i="34"/>
  <c r="U158" i="34"/>
  <c r="C175" i="34"/>
  <c r="D175" i="34"/>
  <c r="P175" i="34"/>
  <c r="Q175" i="34"/>
  <c r="C176" i="34"/>
  <c r="G153" i="34"/>
  <c r="D176" i="34"/>
  <c r="H153" i="34"/>
  <c r="P176" i="34"/>
  <c r="T153" i="34"/>
  <c r="Q176" i="34"/>
  <c r="U153" i="34"/>
  <c r="C177" i="34"/>
  <c r="G154" i="34"/>
  <c r="D177" i="34"/>
  <c r="H154" i="34"/>
  <c r="P177" i="34"/>
  <c r="Q177" i="34"/>
  <c r="C178" i="34"/>
  <c r="G155" i="34"/>
  <c r="D178" i="34"/>
  <c r="H155" i="34"/>
  <c r="P178" i="34"/>
  <c r="T155" i="34"/>
  <c r="Q178" i="34"/>
  <c r="U155" i="34"/>
  <c r="T183" i="34"/>
  <c r="U183" i="34"/>
  <c r="G186" i="34"/>
  <c r="H186" i="34"/>
  <c r="T186" i="34"/>
  <c r="U186" i="34"/>
  <c r="G187" i="34"/>
  <c r="H187" i="34"/>
  <c r="T187" i="34"/>
  <c r="U187" i="34"/>
  <c r="G188" i="34"/>
  <c r="H188" i="34"/>
  <c r="T188" i="34"/>
  <c r="U188" i="34"/>
  <c r="C207" i="34"/>
  <c r="D207" i="34"/>
  <c r="P207" i="34"/>
  <c r="Q207" i="34"/>
  <c r="C208" i="34"/>
  <c r="G183" i="34"/>
  <c r="D208" i="34"/>
  <c r="H183" i="34"/>
  <c r="P208" i="34"/>
  <c r="Q208" i="34"/>
  <c r="C209" i="34"/>
  <c r="G184" i="34"/>
  <c r="D209" i="34"/>
  <c r="H184" i="34"/>
  <c r="P209" i="34"/>
  <c r="T184" i="34"/>
  <c r="Q209" i="34"/>
  <c r="U184" i="34"/>
  <c r="C210" i="34"/>
  <c r="G185" i="34"/>
  <c r="D210" i="34"/>
  <c r="H185" i="34"/>
  <c r="P210" i="34"/>
  <c r="T185" i="34"/>
  <c r="Q210" i="34"/>
  <c r="U185" i="34"/>
  <c r="T216" i="34"/>
  <c r="U216" i="34"/>
  <c r="G218" i="34"/>
  <c r="H218" i="34"/>
  <c r="T218" i="34"/>
  <c r="U218" i="34"/>
  <c r="G219" i="34"/>
  <c r="H219" i="34"/>
  <c r="T219" i="34"/>
  <c r="U219" i="34"/>
  <c r="G220" i="34"/>
  <c r="H220" i="34"/>
  <c r="T220" i="34"/>
  <c r="U220" i="34"/>
  <c r="C241" i="34"/>
  <c r="D241" i="34"/>
  <c r="P241" i="34"/>
  <c r="Q241" i="34"/>
  <c r="C242" i="34"/>
  <c r="G215" i="34"/>
  <c r="D242" i="34"/>
  <c r="H215" i="34"/>
  <c r="P242" i="34"/>
  <c r="T215" i="34"/>
  <c r="Q242" i="34"/>
  <c r="U215" i="34"/>
  <c r="C243" i="34"/>
  <c r="G216" i="34"/>
  <c r="D243" i="34"/>
  <c r="H216" i="34"/>
  <c r="P243" i="34"/>
  <c r="Q243" i="34"/>
  <c r="C244" i="34"/>
  <c r="G217" i="34"/>
  <c r="D244" i="34"/>
  <c r="H217" i="34"/>
  <c r="P244" i="34"/>
  <c r="T217" i="34"/>
  <c r="Q244" i="34"/>
  <c r="U217" i="34"/>
  <c r="G252" i="34"/>
  <c r="H252" i="34"/>
  <c r="T252" i="34"/>
  <c r="U252" i="34"/>
  <c r="G253" i="34"/>
  <c r="H253" i="34"/>
  <c r="T253" i="34"/>
  <c r="U253" i="34"/>
  <c r="G254" i="34"/>
  <c r="H254" i="34"/>
  <c r="T254" i="34"/>
  <c r="U254" i="34"/>
  <c r="C275" i="34"/>
  <c r="D275" i="34"/>
  <c r="P275" i="34"/>
  <c r="Q275" i="34"/>
  <c r="C276" i="34"/>
  <c r="G249" i="34"/>
  <c r="D276" i="34"/>
  <c r="H249" i="34"/>
  <c r="P276" i="34"/>
  <c r="T249" i="34"/>
  <c r="Q276" i="34"/>
  <c r="U249" i="34"/>
  <c r="C277" i="34"/>
  <c r="G250" i="34"/>
  <c r="D277" i="34"/>
  <c r="H250" i="34"/>
  <c r="P277" i="34"/>
  <c r="T250" i="34"/>
  <c r="Q277" i="34"/>
  <c r="U250" i="34"/>
  <c r="C278" i="34"/>
  <c r="G251" i="34"/>
  <c r="D278" i="34"/>
  <c r="H251" i="34"/>
  <c r="P278" i="34"/>
  <c r="T251" i="34"/>
  <c r="Q278" i="34"/>
  <c r="U251" i="34"/>
  <c r="T284" i="34"/>
  <c r="U284" i="34"/>
  <c r="G286" i="34"/>
  <c r="H286" i="34"/>
  <c r="T286" i="34"/>
  <c r="U286" i="34"/>
  <c r="G287" i="34"/>
  <c r="H287" i="34"/>
  <c r="T287" i="34"/>
  <c r="U287" i="34"/>
  <c r="G288" i="34"/>
  <c r="H288" i="34"/>
  <c r="T288" i="34"/>
  <c r="U288" i="34"/>
  <c r="C307" i="34"/>
  <c r="D307" i="34"/>
  <c r="P307" i="34"/>
  <c r="Q307" i="34"/>
  <c r="C308" i="34"/>
  <c r="G283" i="34"/>
  <c r="D308" i="34"/>
  <c r="H283" i="34"/>
  <c r="P308" i="34"/>
  <c r="T283" i="34"/>
  <c r="Q308" i="34"/>
  <c r="U283" i="34"/>
  <c r="C309" i="34"/>
  <c r="G284" i="34"/>
  <c r="D309" i="34"/>
  <c r="H284" i="34"/>
  <c r="P309" i="34"/>
  <c r="Q309" i="34"/>
  <c r="C310" i="34"/>
  <c r="G285" i="34"/>
  <c r="D310" i="34"/>
  <c r="H285" i="34"/>
  <c r="P310" i="34"/>
  <c r="T285" i="34"/>
  <c r="Q310" i="34"/>
  <c r="U285" i="34"/>
  <c r="T315" i="34"/>
  <c r="U315" i="34"/>
  <c r="G318" i="34"/>
  <c r="H318" i="34"/>
  <c r="T318" i="34"/>
  <c r="U318" i="34"/>
  <c r="G319" i="34"/>
  <c r="H319" i="34"/>
  <c r="T319" i="34"/>
  <c r="U319" i="34"/>
  <c r="G320" i="34"/>
  <c r="H320" i="34"/>
  <c r="T320" i="34"/>
  <c r="U320" i="34"/>
  <c r="C339" i="34"/>
  <c r="D339" i="34"/>
  <c r="P339" i="34"/>
  <c r="Q339" i="34"/>
  <c r="C340" i="34"/>
  <c r="G315" i="34"/>
  <c r="D340" i="34"/>
  <c r="H315" i="34"/>
  <c r="P340" i="34"/>
  <c r="Q340" i="34"/>
  <c r="C341" i="34"/>
  <c r="G316" i="34"/>
  <c r="D341" i="34"/>
  <c r="H316" i="34"/>
  <c r="P341" i="34"/>
  <c r="T316" i="34"/>
  <c r="Q341" i="34"/>
  <c r="U316" i="34"/>
  <c r="C342" i="34"/>
  <c r="G317" i="34"/>
  <c r="D342" i="34"/>
  <c r="H317" i="34"/>
  <c r="P342" i="34"/>
  <c r="T317" i="34"/>
  <c r="Q342" i="34"/>
  <c r="U317" i="34"/>
  <c r="T348" i="34"/>
  <c r="U348" i="34"/>
  <c r="G350" i="34"/>
  <c r="H350" i="34"/>
  <c r="T350" i="34"/>
  <c r="U350" i="34"/>
  <c r="G351" i="34"/>
  <c r="H351" i="34"/>
  <c r="T351" i="34"/>
  <c r="U351" i="34"/>
  <c r="G352" i="34"/>
  <c r="H352" i="34"/>
  <c r="T352" i="34"/>
  <c r="U352" i="34"/>
  <c r="C371" i="34"/>
  <c r="D371" i="34"/>
  <c r="P371" i="34"/>
  <c r="Q371" i="34"/>
  <c r="C372" i="34"/>
  <c r="G347" i="34"/>
  <c r="D372" i="34"/>
  <c r="H347" i="34"/>
  <c r="P372" i="34"/>
  <c r="T347" i="34"/>
  <c r="Q372" i="34"/>
  <c r="U347" i="34"/>
  <c r="C373" i="34"/>
  <c r="G348" i="34"/>
  <c r="D373" i="34"/>
  <c r="H348" i="34"/>
  <c r="P373" i="34"/>
  <c r="Q373" i="34"/>
  <c r="C374" i="34"/>
  <c r="G349" i="34"/>
  <c r="D374" i="34"/>
  <c r="H349" i="34"/>
  <c r="P374" i="34"/>
  <c r="T349" i="34"/>
  <c r="Q374" i="34"/>
  <c r="U349" i="34"/>
  <c r="G382" i="34"/>
  <c r="H382" i="34"/>
  <c r="T382" i="34"/>
  <c r="U382" i="34"/>
  <c r="G383" i="34"/>
  <c r="H383" i="34"/>
  <c r="T383" i="34"/>
  <c r="U383" i="34"/>
  <c r="G384" i="34"/>
  <c r="H384" i="34"/>
  <c r="T384" i="34"/>
  <c r="U384" i="34"/>
  <c r="C401" i="34"/>
  <c r="D401" i="34"/>
  <c r="P401" i="34"/>
  <c r="Q401" i="34"/>
  <c r="C402" i="34"/>
  <c r="G379" i="34"/>
  <c r="D402" i="34"/>
  <c r="H379" i="34"/>
  <c r="P402" i="34"/>
  <c r="T379" i="34"/>
  <c r="Q402" i="34"/>
  <c r="U379" i="34"/>
  <c r="C403" i="34"/>
  <c r="G380" i="34"/>
  <c r="D403" i="34"/>
  <c r="H380" i="34"/>
  <c r="P403" i="34"/>
  <c r="T380" i="34"/>
  <c r="Q403" i="34"/>
  <c r="U380" i="34"/>
  <c r="C404" i="34"/>
  <c r="G381" i="34"/>
  <c r="D404" i="34"/>
  <c r="H381" i="34"/>
  <c r="P404" i="34"/>
  <c r="T381" i="34"/>
  <c r="Q404" i="34"/>
  <c r="U381" i="34"/>
  <c r="T5" i="33"/>
  <c r="U5" i="33"/>
  <c r="G7" i="33"/>
  <c r="H7" i="33"/>
  <c r="T7" i="33"/>
  <c r="U7" i="33"/>
  <c r="G8" i="33"/>
  <c r="H8" i="33"/>
  <c r="T8" i="33"/>
  <c r="U8" i="33"/>
  <c r="G9" i="33"/>
  <c r="H9" i="33"/>
  <c r="T9" i="33"/>
  <c r="U9" i="33"/>
  <c r="C27" i="33"/>
  <c r="D27" i="33"/>
  <c r="P27" i="33"/>
  <c r="Q27" i="33"/>
  <c r="C28" i="33"/>
  <c r="G4" i="33"/>
  <c r="D28" i="33"/>
  <c r="H4" i="33"/>
  <c r="P28" i="33"/>
  <c r="T4" i="33"/>
  <c r="Q28" i="33"/>
  <c r="U4" i="33"/>
  <c r="C29" i="33"/>
  <c r="G5" i="33"/>
  <c r="D29" i="33"/>
  <c r="H5" i="33"/>
  <c r="P29" i="33"/>
  <c r="Q29" i="33"/>
  <c r="C30" i="33"/>
  <c r="G6" i="33"/>
  <c r="D30" i="33"/>
  <c r="H6" i="33"/>
  <c r="P30" i="33"/>
  <c r="T6" i="33"/>
  <c r="Q30" i="33"/>
  <c r="U6" i="33"/>
  <c r="T35" i="33"/>
  <c r="U35" i="33"/>
  <c r="U36" i="33"/>
  <c r="G38" i="33"/>
  <c r="H38" i="33"/>
  <c r="T38" i="33"/>
  <c r="U38" i="33"/>
  <c r="G39" i="33"/>
  <c r="H39" i="33"/>
  <c r="T39" i="33"/>
  <c r="U39" i="33"/>
  <c r="G40" i="33"/>
  <c r="H40" i="33"/>
  <c r="T40" i="33"/>
  <c r="U40" i="33"/>
  <c r="C52" i="33"/>
  <c r="D52" i="33"/>
  <c r="P52" i="33"/>
  <c r="Q52" i="33"/>
  <c r="C53" i="33"/>
  <c r="G35" i="33"/>
  <c r="D53" i="33"/>
  <c r="H35" i="33"/>
  <c r="P53" i="33"/>
  <c r="Q53" i="33"/>
  <c r="C54" i="33"/>
  <c r="G36" i="33"/>
  <c r="D54" i="33"/>
  <c r="P54" i="33"/>
  <c r="T36" i="33"/>
  <c r="Q54" i="33"/>
  <c r="C55" i="33"/>
  <c r="G37" i="33"/>
  <c r="D55" i="33"/>
  <c r="P55" i="33"/>
  <c r="T37" i="33"/>
  <c r="Q55" i="33"/>
  <c r="U37" i="33"/>
  <c r="G60" i="33"/>
  <c r="H60" i="33"/>
  <c r="G62" i="33"/>
  <c r="H62" i="33"/>
  <c r="G63" i="33"/>
  <c r="H63" i="33"/>
  <c r="T63" i="33"/>
  <c r="U63" i="33"/>
  <c r="G64" i="33"/>
  <c r="H64" i="33"/>
  <c r="T64" i="33"/>
  <c r="U64" i="33"/>
  <c r="G65" i="33"/>
  <c r="H65" i="33"/>
  <c r="T65" i="33"/>
  <c r="U65" i="33"/>
  <c r="C85" i="33"/>
  <c r="D85" i="33"/>
  <c r="P85" i="33"/>
  <c r="Q85" i="33"/>
  <c r="C86" i="33"/>
  <c r="D86" i="33"/>
  <c r="P86" i="33"/>
  <c r="T60" i="33"/>
  <c r="Q86" i="33"/>
  <c r="U60" i="33"/>
  <c r="C87" i="33"/>
  <c r="G61" i="33"/>
  <c r="D87" i="33"/>
  <c r="H61" i="33"/>
  <c r="P87" i="33"/>
  <c r="T61" i="33"/>
  <c r="Q87" i="33"/>
  <c r="U61" i="33"/>
  <c r="C88" i="33"/>
  <c r="D88" i="33"/>
  <c r="P88" i="33"/>
  <c r="T62" i="33"/>
  <c r="Q88" i="33"/>
  <c r="U62" i="33"/>
  <c r="H94" i="33"/>
  <c r="G96" i="33"/>
  <c r="H96" i="33"/>
  <c r="T96" i="33"/>
  <c r="U96" i="33"/>
  <c r="G97" i="33"/>
  <c r="H97" i="33"/>
  <c r="T97" i="33"/>
  <c r="U97" i="33"/>
  <c r="G98" i="33"/>
  <c r="H98" i="33"/>
  <c r="T98" i="33"/>
  <c r="U98" i="33"/>
  <c r="C115" i="33"/>
  <c r="D115" i="33"/>
  <c r="P115" i="33"/>
  <c r="Q115" i="33"/>
  <c r="C116" i="33"/>
  <c r="G93" i="33"/>
  <c r="D116" i="33"/>
  <c r="H93" i="33"/>
  <c r="P116" i="33"/>
  <c r="T93" i="33"/>
  <c r="Q116" i="33"/>
  <c r="U93" i="33"/>
  <c r="C117" i="33"/>
  <c r="G94" i="33"/>
  <c r="D117" i="33"/>
  <c r="P117" i="33"/>
  <c r="T94" i="33"/>
  <c r="Q117" i="33"/>
  <c r="U94" i="33"/>
  <c r="C118" i="33"/>
  <c r="G95" i="33"/>
  <c r="D118" i="33"/>
  <c r="H95" i="33"/>
  <c r="P118" i="33"/>
  <c r="T95" i="33"/>
  <c r="Q118" i="33"/>
  <c r="U95" i="33"/>
  <c r="G123" i="33"/>
  <c r="H123" i="33"/>
  <c r="G125" i="33"/>
  <c r="H125" i="33"/>
  <c r="G126" i="33"/>
  <c r="H126" i="33"/>
  <c r="T126" i="33"/>
  <c r="U126" i="33"/>
  <c r="G127" i="33"/>
  <c r="H127" i="33"/>
  <c r="T127" i="33"/>
  <c r="U127" i="33"/>
  <c r="G128" i="33"/>
  <c r="H128" i="33"/>
  <c r="T128" i="33"/>
  <c r="U128" i="33"/>
  <c r="C145" i="33"/>
  <c r="D145" i="33"/>
  <c r="P145" i="33"/>
  <c r="Q145" i="33"/>
  <c r="C146" i="33"/>
  <c r="D146" i="33"/>
  <c r="P146" i="33"/>
  <c r="T123" i="33"/>
  <c r="Q146" i="33"/>
  <c r="U123" i="33"/>
  <c r="C147" i="33"/>
  <c r="G124" i="33"/>
  <c r="D147" i="33"/>
  <c r="H124" i="33"/>
  <c r="P147" i="33"/>
  <c r="T124" i="33"/>
  <c r="Q147" i="33"/>
  <c r="U124" i="33"/>
  <c r="C148" i="33"/>
  <c r="D148" i="33"/>
  <c r="P148" i="33"/>
  <c r="T125" i="33"/>
  <c r="Q148" i="33"/>
  <c r="U125" i="33"/>
  <c r="G154" i="33"/>
  <c r="G156" i="33"/>
  <c r="H156" i="33"/>
  <c r="T156" i="33"/>
  <c r="U156" i="33"/>
  <c r="G157" i="33"/>
  <c r="H157" i="33"/>
  <c r="T157" i="33"/>
  <c r="U157" i="33"/>
  <c r="G158" i="33"/>
  <c r="H158" i="33"/>
  <c r="T158" i="33"/>
  <c r="U158" i="33"/>
  <c r="C177" i="33"/>
  <c r="D177" i="33"/>
  <c r="P177" i="33"/>
  <c r="Q177" i="33"/>
  <c r="C178" i="33"/>
  <c r="G153" i="33"/>
  <c r="D178" i="33"/>
  <c r="H153" i="33"/>
  <c r="P178" i="33"/>
  <c r="T153" i="33"/>
  <c r="Q178" i="33"/>
  <c r="U153" i="33"/>
  <c r="C179" i="33"/>
  <c r="D179" i="33"/>
  <c r="H154" i="33"/>
  <c r="P179" i="33"/>
  <c r="T154" i="33"/>
  <c r="Q179" i="33"/>
  <c r="U154" i="33"/>
  <c r="C180" i="33"/>
  <c r="G155" i="33"/>
  <c r="D180" i="33"/>
  <c r="H155" i="33"/>
  <c r="P180" i="33"/>
  <c r="T155" i="33"/>
  <c r="Q180" i="33"/>
  <c r="U155" i="33"/>
  <c r="G185" i="33"/>
  <c r="H185" i="33"/>
  <c r="G187" i="33"/>
  <c r="H187" i="33"/>
  <c r="G188" i="33"/>
  <c r="H188" i="33"/>
  <c r="T188" i="33"/>
  <c r="U188" i="33"/>
  <c r="G189" i="33"/>
  <c r="H189" i="33"/>
  <c r="T189" i="33"/>
  <c r="U189" i="33"/>
  <c r="G190" i="33"/>
  <c r="H190" i="33"/>
  <c r="T190" i="33"/>
  <c r="U190" i="33"/>
  <c r="C211" i="33"/>
  <c r="D211" i="33"/>
  <c r="P211" i="33"/>
  <c r="Q211" i="33"/>
  <c r="C212" i="33"/>
  <c r="D212" i="33"/>
  <c r="P212" i="33"/>
  <c r="T185" i="33"/>
  <c r="Q212" i="33"/>
  <c r="U185" i="33"/>
  <c r="C213" i="33"/>
  <c r="G186" i="33"/>
  <c r="D213" i="33"/>
  <c r="H186" i="33"/>
  <c r="P213" i="33"/>
  <c r="T186" i="33"/>
  <c r="Q213" i="33"/>
  <c r="U186" i="33"/>
  <c r="C214" i="33"/>
  <c r="D214" i="33"/>
  <c r="P214" i="33"/>
  <c r="T187" i="33"/>
  <c r="Q214" i="33"/>
  <c r="U187" i="33"/>
  <c r="H220" i="33"/>
  <c r="G222" i="33"/>
  <c r="H222" i="33"/>
  <c r="T222" i="33"/>
  <c r="U222" i="33"/>
  <c r="G223" i="33"/>
  <c r="H223" i="33"/>
  <c r="T223" i="33"/>
  <c r="U223" i="33"/>
  <c r="G224" i="33"/>
  <c r="H224" i="33"/>
  <c r="T224" i="33"/>
  <c r="U224" i="33"/>
  <c r="C245" i="33"/>
  <c r="D245" i="33"/>
  <c r="P245" i="33"/>
  <c r="Q245" i="33"/>
  <c r="C246" i="33"/>
  <c r="G219" i="33"/>
  <c r="D246" i="33"/>
  <c r="H219" i="33"/>
  <c r="P246" i="33"/>
  <c r="T219" i="33"/>
  <c r="Q246" i="33"/>
  <c r="U219" i="33"/>
  <c r="C247" i="33"/>
  <c r="G220" i="33"/>
  <c r="D247" i="33"/>
  <c r="P247" i="33"/>
  <c r="T220" i="33"/>
  <c r="Q247" i="33"/>
  <c r="U220" i="33"/>
  <c r="C248" i="33"/>
  <c r="G221" i="33"/>
  <c r="D248" i="33"/>
  <c r="H221" i="33"/>
  <c r="P248" i="33"/>
  <c r="T221" i="33"/>
  <c r="Q248" i="33"/>
  <c r="U221" i="33"/>
  <c r="G253" i="33"/>
  <c r="H253" i="33"/>
  <c r="G255" i="33"/>
  <c r="H255" i="33"/>
  <c r="G256" i="33"/>
  <c r="H256" i="33"/>
  <c r="T256" i="33"/>
  <c r="U256" i="33"/>
  <c r="G257" i="33"/>
  <c r="H257" i="33"/>
  <c r="T257" i="33"/>
  <c r="U257" i="33"/>
  <c r="G258" i="33"/>
  <c r="H258" i="33"/>
  <c r="T258" i="33"/>
  <c r="U258" i="33"/>
  <c r="C277" i="33"/>
  <c r="D277" i="33"/>
  <c r="P277" i="33"/>
  <c r="Q277" i="33"/>
  <c r="C278" i="33"/>
  <c r="D278" i="33"/>
  <c r="P278" i="33"/>
  <c r="T253" i="33"/>
  <c r="Q278" i="33"/>
  <c r="U253" i="33"/>
  <c r="C279" i="33"/>
  <c r="G254" i="33"/>
  <c r="D279" i="33"/>
  <c r="H254" i="33"/>
  <c r="P279" i="33"/>
  <c r="T254" i="33"/>
  <c r="Q279" i="33"/>
  <c r="U254" i="33"/>
  <c r="C280" i="33"/>
  <c r="D280" i="33"/>
  <c r="P280" i="33"/>
  <c r="T255" i="33"/>
  <c r="Q280" i="33"/>
  <c r="U255" i="33"/>
  <c r="G286" i="33"/>
  <c r="G288" i="33"/>
  <c r="H288" i="33"/>
  <c r="T288" i="33"/>
  <c r="U288" i="33"/>
  <c r="G289" i="33"/>
  <c r="H289" i="33"/>
  <c r="T289" i="33"/>
  <c r="U289" i="33"/>
  <c r="G290" i="33"/>
  <c r="H290" i="33"/>
  <c r="T290" i="33"/>
  <c r="U290" i="33"/>
  <c r="C309" i="33"/>
  <c r="D309" i="33"/>
  <c r="P309" i="33"/>
  <c r="Q309" i="33"/>
  <c r="C310" i="33"/>
  <c r="G285" i="33"/>
  <c r="D310" i="33"/>
  <c r="H285" i="33"/>
  <c r="P310" i="33"/>
  <c r="T285" i="33"/>
  <c r="Q310" i="33"/>
  <c r="U285" i="33"/>
  <c r="C311" i="33"/>
  <c r="D311" i="33"/>
  <c r="H286" i="33"/>
  <c r="P311" i="33"/>
  <c r="T286" i="33"/>
  <c r="Q311" i="33"/>
  <c r="U286" i="33"/>
  <c r="C312" i="33"/>
  <c r="G287" i="33"/>
  <c r="D312" i="33"/>
  <c r="H287" i="33"/>
  <c r="P312" i="33"/>
  <c r="T287" i="33"/>
  <c r="Q312" i="33"/>
  <c r="U287" i="33"/>
  <c r="G317" i="33"/>
  <c r="H317" i="33"/>
  <c r="G319" i="33"/>
  <c r="H319" i="33"/>
  <c r="G320" i="33"/>
  <c r="H320" i="33"/>
  <c r="T320" i="33"/>
  <c r="U320" i="33"/>
  <c r="G321" i="33"/>
  <c r="H321" i="33"/>
  <c r="T321" i="33"/>
  <c r="U321" i="33"/>
  <c r="G322" i="33"/>
  <c r="H322" i="33"/>
  <c r="T322" i="33"/>
  <c r="U322" i="33"/>
  <c r="C341" i="33"/>
  <c r="D341" i="33"/>
  <c r="P341" i="33"/>
  <c r="Q341" i="33"/>
  <c r="C342" i="33"/>
  <c r="D342" i="33"/>
  <c r="P342" i="33"/>
  <c r="T317" i="33"/>
  <c r="Q342" i="33"/>
  <c r="U317" i="33"/>
  <c r="C343" i="33"/>
  <c r="G318" i="33"/>
  <c r="D343" i="33"/>
  <c r="H318" i="33"/>
  <c r="P343" i="33"/>
  <c r="T318" i="33"/>
  <c r="Q343" i="33"/>
  <c r="U318" i="33"/>
  <c r="C344" i="33"/>
  <c r="D344" i="33"/>
  <c r="P344" i="33"/>
  <c r="T319" i="33"/>
  <c r="Q344" i="33"/>
  <c r="U319" i="33"/>
  <c r="H350" i="33"/>
  <c r="G352" i="33"/>
  <c r="H352" i="33"/>
  <c r="T352" i="33"/>
  <c r="U352" i="33"/>
  <c r="G353" i="33"/>
  <c r="H353" i="33"/>
  <c r="T353" i="33"/>
  <c r="U353" i="33"/>
  <c r="G354" i="33"/>
  <c r="H354" i="33"/>
  <c r="T354" i="33"/>
  <c r="U354" i="33"/>
  <c r="C371" i="33"/>
  <c r="D371" i="33"/>
  <c r="P371" i="33"/>
  <c r="Q371" i="33"/>
  <c r="C372" i="33"/>
  <c r="G349" i="33"/>
  <c r="D372" i="33"/>
  <c r="H349" i="33"/>
  <c r="P372" i="33"/>
  <c r="T349" i="33"/>
  <c r="Q372" i="33"/>
  <c r="U349" i="33"/>
  <c r="C373" i="33"/>
  <c r="G350" i="33"/>
  <c r="D373" i="33"/>
  <c r="P373" i="33"/>
  <c r="T350" i="33"/>
  <c r="Q373" i="33"/>
  <c r="U350" i="33"/>
  <c r="C374" i="33"/>
  <c r="G351" i="33"/>
  <c r="D374" i="33"/>
  <c r="H351" i="33"/>
  <c r="P374" i="33"/>
  <c r="T351" i="33"/>
  <c r="Q374" i="33"/>
  <c r="U351" i="33"/>
  <c r="G4" i="32"/>
  <c r="H4" i="32"/>
  <c r="G7" i="32"/>
  <c r="H7" i="32"/>
  <c r="G8" i="32"/>
  <c r="G9" i="32"/>
  <c r="H8" i="32"/>
  <c r="H9" i="32"/>
  <c r="C20" i="32"/>
  <c r="D20" i="32"/>
  <c r="C21" i="32"/>
  <c r="D21" i="32"/>
  <c r="C22" i="32"/>
  <c r="D22" i="32"/>
  <c r="G29" i="32"/>
  <c r="G31" i="32"/>
  <c r="H31" i="32"/>
  <c r="T31" i="32"/>
  <c r="U31" i="32"/>
  <c r="G32" i="32"/>
  <c r="H32" i="32"/>
  <c r="T32" i="32"/>
  <c r="U32" i="32"/>
  <c r="G33" i="32"/>
  <c r="H33" i="32"/>
  <c r="T33" i="32"/>
  <c r="U33" i="32"/>
  <c r="C51" i="32"/>
  <c r="D51" i="32"/>
  <c r="P51" i="32"/>
  <c r="Q51" i="32"/>
  <c r="C52" i="32"/>
  <c r="G28" i="32"/>
  <c r="D52" i="32"/>
  <c r="H28" i="32"/>
  <c r="P52" i="32"/>
  <c r="T28" i="32"/>
  <c r="Q52" i="32"/>
  <c r="U28" i="32"/>
  <c r="C53" i="32"/>
  <c r="D53" i="32"/>
  <c r="H29" i="32"/>
  <c r="P53" i="32"/>
  <c r="T29" i="32"/>
  <c r="Q53" i="32"/>
  <c r="U29" i="32"/>
  <c r="C54" i="32"/>
  <c r="G30" i="32"/>
  <c r="D54" i="32"/>
  <c r="H30" i="32"/>
  <c r="P54" i="32"/>
  <c r="T30" i="32"/>
  <c r="Q54" i="32"/>
  <c r="U30" i="32"/>
  <c r="H59" i="32"/>
  <c r="T60" i="32"/>
  <c r="U60" i="32"/>
  <c r="G62" i="32"/>
  <c r="H62" i="32"/>
  <c r="T62" i="32"/>
  <c r="U62" i="32"/>
  <c r="G63" i="32"/>
  <c r="H63" i="32"/>
  <c r="T63" i="32"/>
  <c r="U63" i="32"/>
  <c r="G64" i="32"/>
  <c r="H64" i="32"/>
  <c r="T64" i="32"/>
  <c r="U64" i="32"/>
  <c r="C76" i="32"/>
  <c r="D76" i="32"/>
  <c r="P76" i="32"/>
  <c r="Q76" i="32"/>
  <c r="C77" i="32"/>
  <c r="G59" i="32"/>
  <c r="D77" i="32"/>
  <c r="P77" i="32"/>
  <c r="T59" i="32"/>
  <c r="Q77" i="32"/>
  <c r="U59" i="32"/>
  <c r="C78" i="32"/>
  <c r="G60" i="32"/>
  <c r="D78" i="32"/>
  <c r="P78" i="32"/>
  <c r="Q78" i="32"/>
  <c r="C79" i="32"/>
  <c r="G61" i="32"/>
  <c r="D79" i="32"/>
  <c r="P79" i="32"/>
  <c r="T61" i="32"/>
  <c r="Q79" i="32"/>
  <c r="U61" i="32"/>
  <c r="T84" i="32"/>
  <c r="T85" i="32"/>
  <c r="G87" i="32"/>
  <c r="H87" i="32"/>
  <c r="T87" i="32"/>
  <c r="U87" i="32"/>
  <c r="G88" i="32"/>
  <c r="H88" i="32"/>
  <c r="T88" i="32"/>
  <c r="U88" i="32"/>
  <c r="G89" i="32"/>
  <c r="H89" i="32"/>
  <c r="T89" i="32"/>
  <c r="U89" i="32"/>
  <c r="C109" i="32"/>
  <c r="D109" i="32"/>
  <c r="P109" i="32"/>
  <c r="Q109" i="32"/>
  <c r="C110" i="32"/>
  <c r="G84" i="32"/>
  <c r="D110" i="32"/>
  <c r="H84" i="32"/>
  <c r="P110" i="32"/>
  <c r="Q110" i="32"/>
  <c r="U84" i="32"/>
  <c r="C111" i="32"/>
  <c r="G85" i="32"/>
  <c r="D111" i="32"/>
  <c r="H85" i="32"/>
  <c r="P111" i="32"/>
  <c r="Q111" i="32"/>
  <c r="U85" i="32"/>
  <c r="C112" i="32"/>
  <c r="G86" i="32"/>
  <c r="D112" i="32"/>
  <c r="H86" i="32"/>
  <c r="P112" i="32"/>
  <c r="T86" i="32"/>
  <c r="Q112" i="32"/>
  <c r="U86" i="32"/>
  <c r="G117" i="32"/>
  <c r="U117" i="32"/>
  <c r="G119" i="32"/>
  <c r="G120" i="32"/>
  <c r="H120" i="32"/>
  <c r="T120" i="32"/>
  <c r="U120" i="32"/>
  <c r="G121" i="32"/>
  <c r="H121" i="32"/>
  <c r="T121" i="32"/>
  <c r="U121" i="32"/>
  <c r="G122" i="32"/>
  <c r="H122" i="32"/>
  <c r="T122" i="32"/>
  <c r="U122" i="32"/>
  <c r="C140" i="32"/>
  <c r="D140" i="32"/>
  <c r="P140" i="32"/>
  <c r="Q140" i="32"/>
  <c r="C141" i="32"/>
  <c r="D141" i="32"/>
  <c r="H117" i="32"/>
  <c r="P141" i="32"/>
  <c r="T117" i="32"/>
  <c r="Q141" i="32"/>
  <c r="C142" i="32"/>
  <c r="G118" i="32"/>
  <c r="D142" i="32"/>
  <c r="H118" i="32"/>
  <c r="P142" i="32"/>
  <c r="T118" i="32"/>
  <c r="Q142" i="32"/>
  <c r="U118" i="32"/>
  <c r="C143" i="32"/>
  <c r="D143" i="32"/>
  <c r="H119" i="32"/>
  <c r="P143" i="32"/>
  <c r="T119" i="32"/>
  <c r="Q143" i="32"/>
  <c r="U119" i="32"/>
  <c r="U149" i="32"/>
  <c r="G151" i="32"/>
  <c r="H151" i="32"/>
  <c r="T151" i="32"/>
  <c r="U151" i="32"/>
  <c r="G152" i="32"/>
  <c r="H152" i="32"/>
  <c r="T152" i="32"/>
  <c r="U152" i="32"/>
  <c r="G153" i="32"/>
  <c r="H153" i="32"/>
  <c r="T153" i="32"/>
  <c r="U153" i="32"/>
  <c r="C170" i="32"/>
  <c r="D170" i="32"/>
  <c r="P170" i="32"/>
  <c r="Q170" i="32"/>
  <c r="C171" i="32"/>
  <c r="G148" i="32"/>
  <c r="D171" i="32"/>
  <c r="H148" i="32"/>
  <c r="P171" i="32"/>
  <c r="T148" i="32"/>
  <c r="Q171" i="32"/>
  <c r="U148" i="32"/>
  <c r="C172" i="32"/>
  <c r="G149" i="32"/>
  <c r="D172" i="32"/>
  <c r="H149" i="32"/>
  <c r="P172" i="32"/>
  <c r="T149" i="32"/>
  <c r="Q172" i="32"/>
  <c r="C173" i="32"/>
  <c r="G150" i="32"/>
  <c r="D173" i="32"/>
  <c r="H150" i="32"/>
  <c r="P173" i="32"/>
  <c r="T150" i="32"/>
  <c r="Q173" i="32"/>
  <c r="U150" i="32"/>
  <c r="G178" i="32"/>
  <c r="U178" i="32"/>
  <c r="G180" i="32"/>
  <c r="G181" i="32"/>
  <c r="H181" i="32"/>
  <c r="T181" i="32"/>
  <c r="U181" i="32"/>
  <c r="G182" i="32"/>
  <c r="H182" i="32"/>
  <c r="T182" i="32"/>
  <c r="U182" i="32"/>
  <c r="G183" i="32"/>
  <c r="H183" i="32"/>
  <c r="T183" i="32"/>
  <c r="U183" i="32"/>
  <c r="C202" i="32"/>
  <c r="D202" i="32"/>
  <c r="P202" i="32"/>
  <c r="Q202" i="32"/>
  <c r="C203" i="32"/>
  <c r="D203" i="32"/>
  <c r="H178" i="32"/>
  <c r="P203" i="32"/>
  <c r="T178" i="32"/>
  <c r="Q203" i="32"/>
  <c r="C204" i="32"/>
  <c r="G179" i="32"/>
  <c r="D204" i="32"/>
  <c r="H179" i="32"/>
  <c r="P204" i="32"/>
  <c r="T179" i="32"/>
  <c r="Q204" i="32"/>
  <c r="U179" i="32"/>
  <c r="C205" i="32"/>
  <c r="D205" i="32"/>
  <c r="H180" i="32"/>
  <c r="P205" i="32"/>
  <c r="T180" i="32"/>
  <c r="Q205" i="32"/>
  <c r="U180" i="32"/>
  <c r="U211" i="32"/>
  <c r="G213" i="32"/>
  <c r="H213" i="32"/>
  <c r="T213" i="32"/>
  <c r="U213" i="32"/>
  <c r="G214" i="32"/>
  <c r="H214" i="32"/>
  <c r="T214" i="32"/>
  <c r="U214" i="32"/>
  <c r="G215" i="32"/>
  <c r="H215" i="32"/>
  <c r="T215" i="32"/>
  <c r="U215" i="32"/>
  <c r="C236" i="32"/>
  <c r="D236" i="32"/>
  <c r="P236" i="32"/>
  <c r="Q236" i="32"/>
  <c r="C237" i="32"/>
  <c r="G210" i="32"/>
  <c r="D237" i="32"/>
  <c r="H210" i="32"/>
  <c r="P237" i="32"/>
  <c r="T210" i="32"/>
  <c r="Q237" i="32"/>
  <c r="U210" i="32"/>
  <c r="C238" i="32"/>
  <c r="G211" i="32"/>
  <c r="D238" i="32"/>
  <c r="H211" i="32"/>
  <c r="P238" i="32"/>
  <c r="T211" i="32"/>
  <c r="Q238" i="32"/>
  <c r="C239" i="32"/>
  <c r="G212" i="32"/>
  <c r="D239" i="32"/>
  <c r="H212" i="32"/>
  <c r="P239" i="32"/>
  <c r="T212" i="32"/>
  <c r="Q239" i="32"/>
  <c r="U212" i="32"/>
  <c r="G244" i="32"/>
  <c r="G246" i="32"/>
  <c r="G247" i="32"/>
  <c r="H247" i="32"/>
  <c r="T247" i="32"/>
  <c r="U247" i="32"/>
  <c r="G248" i="32"/>
  <c r="H248" i="32"/>
  <c r="T248" i="32"/>
  <c r="U248" i="32"/>
  <c r="G249" i="32"/>
  <c r="H249" i="32"/>
  <c r="T249" i="32"/>
  <c r="U249" i="32"/>
  <c r="C270" i="32"/>
  <c r="D270" i="32"/>
  <c r="P270" i="32"/>
  <c r="Q270" i="32"/>
  <c r="C271" i="32"/>
  <c r="D271" i="32"/>
  <c r="H244" i="32"/>
  <c r="P271" i="32"/>
  <c r="T244" i="32"/>
  <c r="Q271" i="32"/>
  <c r="U244" i="32"/>
  <c r="C272" i="32"/>
  <c r="G245" i="32"/>
  <c r="D272" i="32"/>
  <c r="H245" i="32"/>
  <c r="P272" i="32"/>
  <c r="T245" i="32"/>
  <c r="Q272" i="32"/>
  <c r="U245" i="32"/>
  <c r="C273" i="32"/>
  <c r="D273" i="32"/>
  <c r="H246" i="32"/>
  <c r="P273" i="32"/>
  <c r="T246" i="32"/>
  <c r="U279" i="32"/>
  <c r="G281" i="32"/>
  <c r="H281" i="32"/>
  <c r="T281" i="32"/>
  <c r="U281" i="32"/>
  <c r="G282" i="32"/>
  <c r="H282" i="32"/>
  <c r="T282" i="32"/>
  <c r="U282" i="32"/>
  <c r="G283" i="32"/>
  <c r="H283" i="32"/>
  <c r="T283" i="32"/>
  <c r="U283" i="32"/>
  <c r="C302" i="32"/>
  <c r="D302" i="32"/>
  <c r="P302" i="32"/>
  <c r="Q302" i="32"/>
  <c r="C303" i="32"/>
  <c r="G278" i="32"/>
  <c r="D303" i="32"/>
  <c r="H278" i="32"/>
  <c r="P303" i="32"/>
  <c r="T278" i="32"/>
  <c r="Q303" i="32"/>
  <c r="U278" i="32"/>
  <c r="C304" i="32"/>
  <c r="G279" i="32"/>
  <c r="D304" i="32"/>
  <c r="H279" i="32"/>
  <c r="P304" i="32"/>
  <c r="T279" i="32"/>
  <c r="Q304" i="32"/>
  <c r="C305" i="32"/>
  <c r="G280" i="32"/>
  <c r="D305" i="32"/>
  <c r="H280" i="32"/>
  <c r="P305" i="32"/>
  <c r="T280" i="32"/>
  <c r="Q305" i="32"/>
  <c r="U280" i="32"/>
  <c r="G310" i="32"/>
  <c r="G312" i="32"/>
  <c r="G313" i="32"/>
  <c r="H313" i="32"/>
  <c r="T313" i="32"/>
  <c r="U313" i="32"/>
  <c r="G314" i="32"/>
  <c r="H314" i="32"/>
  <c r="T314" i="32"/>
  <c r="U314" i="32"/>
  <c r="G315" i="32"/>
  <c r="H315" i="32"/>
  <c r="T315" i="32"/>
  <c r="U315" i="32"/>
  <c r="C334" i="32"/>
  <c r="D334" i="32"/>
  <c r="P334" i="32"/>
  <c r="Q334" i="32"/>
  <c r="C335" i="32"/>
  <c r="D335" i="32"/>
  <c r="H310" i="32"/>
  <c r="P335" i="32"/>
  <c r="T310" i="32"/>
  <c r="Q335" i="32"/>
  <c r="U310" i="32"/>
  <c r="C336" i="32"/>
  <c r="G311" i="32"/>
  <c r="D336" i="32"/>
  <c r="H311" i="32"/>
  <c r="P336" i="32"/>
  <c r="T311" i="32"/>
  <c r="Q336" i="32"/>
  <c r="U311" i="32"/>
  <c r="C337" i="32"/>
  <c r="D337" i="32"/>
  <c r="H312" i="32"/>
  <c r="P337" i="32"/>
  <c r="T312" i="32"/>
  <c r="U343" i="32"/>
  <c r="G345" i="32"/>
  <c r="H345" i="32"/>
  <c r="T345" i="32"/>
  <c r="U345" i="32"/>
  <c r="G346" i="32"/>
  <c r="H346" i="32"/>
  <c r="T346" i="32"/>
  <c r="U346" i="32"/>
  <c r="G347" i="32"/>
  <c r="H347" i="32"/>
  <c r="T347" i="32"/>
  <c r="U347" i="32"/>
  <c r="C366" i="32"/>
  <c r="D366" i="32"/>
  <c r="P366" i="32"/>
  <c r="Q366" i="32"/>
  <c r="C367" i="32"/>
  <c r="G342" i="32"/>
  <c r="D367" i="32"/>
  <c r="H342" i="32"/>
  <c r="P367" i="32"/>
  <c r="T342" i="32"/>
  <c r="Q367" i="32"/>
  <c r="U342" i="32"/>
  <c r="C368" i="32"/>
  <c r="G343" i="32"/>
  <c r="D368" i="32"/>
  <c r="H343" i="32"/>
  <c r="P368" i="32"/>
  <c r="T343" i="32"/>
  <c r="Q368" i="32"/>
  <c r="C369" i="32"/>
  <c r="G344" i="32"/>
  <c r="D369" i="32"/>
  <c r="H344" i="32"/>
  <c r="P369" i="32"/>
  <c r="T344" i="32"/>
  <c r="Q369" i="32"/>
  <c r="U344" i="32"/>
  <c r="G374" i="32"/>
  <c r="U374" i="32"/>
  <c r="G376" i="32"/>
  <c r="G377" i="32"/>
  <c r="H377" i="32"/>
  <c r="T377" i="32"/>
  <c r="U377" i="32"/>
  <c r="G378" i="32"/>
  <c r="H378" i="32"/>
  <c r="T378" i="32"/>
  <c r="U378" i="32"/>
  <c r="G379" i="32"/>
  <c r="H379" i="32"/>
  <c r="T379" i="32"/>
  <c r="U379" i="32"/>
  <c r="C396" i="32"/>
  <c r="D396" i="32"/>
  <c r="P396" i="32"/>
  <c r="Q396" i="32"/>
  <c r="C397" i="32"/>
  <c r="D397" i="32"/>
  <c r="H374" i="32"/>
  <c r="P397" i="32"/>
  <c r="T374" i="32"/>
  <c r="Q397" i="32"/>
  <c r="C398" i="32"/>
  <c r="G375" i="32"/>
  <c r="D398" i="32"/>
  <c r="H375" i="32"/>
  <c r="P398" i="32"/>
  <c r="T375" i="32"/>
  <c r="Q398" i="32"/>
  <c r="U375" i="32"/>
  <c r="C399" i="32"/>
  <c r="D399" i="32"/>
  <c r="H376" i="32"/>
  <c r="P399" i="32"/>
  <c r="T376" i="32"/>
  <c r="Q399" i="32"/>
  <c r="U376" i="32"/>
  <c r="G4" i="31"/>
  <c r="H5" i="31"/>
  <c r="G7" i="31"/>
  <c r="H7" i="31"/>
  <c r="G8" i="31"/>
  <c r="G9" i="31"/>
  <c r="H8" i="31"/>
  <c r="H9" i="31"/>
  <c r="C22" i="31"/>
  <c r="D22" i="31"/>
  <c r="C23" i="31"/>
  <c r="D23" i="31"/>
  <c r="H4" i="31"/>
  <c r="C24" i="31"/>
  <c r="D24" i="31"/>
  <c r="D25" i="31"/>
  <c r="H6" i="31"/>
  <c r="G30" i="31"/>
  <c r="U31" i="31"/>
  <c r="G32" i="31"/>
  <c r="G33" i="31"/>
  <c r="H33" i="31"/>
  <c r="T33" i="31"/>
  <c r="U33" i="31"/>
  <c r="G34" i="31"/>
  <c r="H34" i="31"/>
  <c r="T34" i="31"/>
  <c r="U34" i="31"/>
  <c r="G35" i="31"/>
  <c r="H35" i="31"/>
  <c r="T35" i="31"/>
  <c r="U35" i="31"/>
  <c r="C53" i="31"/>
  <c r="D53" i="31"/>
  <c r="P53" i="31"/>
  <c r="Q53" i="31"/>
  <c r="C54" i="31"/>
  <c r="D54" i="31"/>
  <c r="H30" i="31"/>
  <c r="P54" i="31"/>
  <c r="T30" i="31"/>
  <c r="Q54" i="31"/>
  <c r="U30" i="31"/>
  <c r="C55" i="31"/>
  <c r="G31" i="31"/>
  <c r="D55" i="31"/>
  <c r="H31" i="31"/>
  <c r="P55" i="31"/>
  <c r="T31" i="31"/>
  <c r="Q55" i="31"/>
  <c r="C56" i="31"/>
  <c r="D56" i="31"/>
  <c r="H32" i="31"/>
  <c r="P56" i="31"/>
  <c r="T32" i="31"/>
  <c r="Q56" i="31"/>
  <c r="U32" i="31"/>
  <c r="U61" i="31"/>
  <c r="G62" i="31"/>
  <c r="U62" i="31"/>
  <c r="T63" i="31"/>
  <c r="G64" i="31"/>
  <c r="H64" i="31"/>
  <c r="T64" i="31"/>
  <c r="U64" i="31"/>
  <c r="G65" i="31"/>
  <c r="H65" i="31"/>
  <c r="T65" i="31"/>
  <c r="U65" i="31"/>
  <c r="G66" i="31"/>
  <c r="H66" i="31"/>
  <c r="T66" i="31"/>
  <c r="U66" i="31"/>
  <c r="C78" i="31"/>
  <c r="D78" i="31"/>
  <c r="P78" i="31"/>
  <c r="Q78" i="31"/>
  <c r="C79" i="31"/>
  <c r="G61" i="31"/>
  <c r="D79" i="31"/>
  <c r="H61" i="31"/>
  <c r="P79" i="31"/>
  <c r="T61" i="31"/>
  <c r="Q79" i="31"/>
  <c r="C80" i="31"/>
  <c r="C81" i="31"/>
  <c r="G63" i="31"/>
  <c r="D80" i="31"/>
  <c r="P80" i="31"/>
  <c r="T62" i="31"/>
  <c r="Q80" i="31"/>
  <c r="D81" i="31"/>
  <c r="P81" i="31"/>
  <c r="Q81" i="31"/>
  <c r="U63" i="31"/>
  <c r="G86" i="31"/>
  <c r="H86" i="31"/>
  <c r="H87" i="31"/>
  <c r="T87" i="31"/>
  <c r="H88" i="31"/>
  <c r="T88" i="31"/>
  <c r="G89" i="31"/>
  <c r="H89" i="31"/>
  <c r="T89" i="31"/>
  <c r="U89" i="31"/>
  <c r="G90" i="31"/>
  <c r="H90" i="31"/>
  <c r="T90" i="31"/>
  <c r="U90" i="31"/>
  <c r="G91" i="31"/>
  <c r="H91" i="31"/>
  <c r="T91" i="31"/>
  <c r="U91" i="31"/>
  <c r="C111" i="31"/>
  <c r="D111" i="31"/>
  <c r="P111" i="31"/>
  <c r="Q111" i="31"/>
  <c r="C112" i="31"/>
  <c r="D112" i="31"/>
  <c r="P112" i="31"/>
  <c r="T86" i="31"/>
  <c r="Q112" i="31"/>
  <c r="U86" i="31"/>
  <c r="C113" i="31"/>
  <c r="G87" i="31"/>
  <c r="D113" i="31"/>
  <c r="P113" i="31"/>
  <c r="Q113" i="31"/>
  <c r="U87" i="31"/>
  <c r="C114" i="31"/>
  <c r="G88" i="31"/>
  <c r="D114" i="31"/>
  <c r="P114" i="31"/>
  <c r="Q114" i="31"/>
  <c r="U88" i="31"/>
  <c r="G119" i="31"/>
  <c r="G120" i="31"/>
  <c r="H120" i="31"/>
  <c r="G121" i="31"/>
  <c r="H121" i="31"/>
  <c r="G122" i="31"/>
  <c r="H122" i="31"/>
  <c r="T122" i="31"/>
  <c r="U122" i="31"/>
  <c r="G123" i="31"/>
  <c r="H123" i="31"/>
  <c r="T123" i="31"/>
  <c r="U123" i="31"/>
  <c r="G124" i="31"/>
  <c r="H124" i="31"/>
  <c r="T124" i="31"/>
  <c r="U124" i="31"/>
  <c r="C142" i="31"/>
  <c r="D142" i="31"/>
  <c r="P142" i="31"/>
  <c r="Q142" i="31"/>
  <c r="C143" i="31"/>
  <c r="D143" i="31"/>
  <c r="H119" i="31"/>
  <c r="P143" i="31"/>
  <c r="T119" i="31"/>
  <c r="Q143" i="31"/>
  <c r="U119" i="31"/>
  <c r="C144" i="31"/>
  <c r="D144" i="31"/>
  <c r="P144" i="31"/>
  <c r="T120" i="31"/>
  <c r="Q144" i="31"/>
  <c r="U120" i="31"/>
  <c r="C145" i="31"/>
  <c r="D145" i="31"/>
  <c r="Q145" i="31"/>
  <c r="U121" i="31"/>
  <c r="T150" i="31"/>
  <c r="T151" i="31"/>
  <c r="G152" i="31"/>
  <c r="G153" i="31"/>
  <c r="H153" i="31"/>
  <c r="T153" i="31"/>
  <c r="U153" i="31"/>
  <c r="G154" i="31"/>
  <c r="H154" i="31"/>
  <c r="T154" i="31"/>
  <c r="U154" i="31"/>
  <c r="G155" i="31"/>
  <c r="H155" i="31"/>
  <c r="T155" i="31"/>
  <c r="U155" i="31"/>
  <c r="C172" i="31"/>
  <c r="D172" i="31"/>
  <c r="P172" i="31"/>
  <c r="Q172" i="31"/>
  <c r="C173" i="31"/>
  <c r="G150" i="31"/>
  <c r="D173" i="31"/>
  <c r="H150" i="31"/>
  <c r="P173" i="31"/>
  <c r="Q173" i="31"/>
  <c r="U150" i="31"/>
  <c r="C174" i="31"/>
  <c r="G151" i="31"/>
  <c r="D174" i="31"/>
  <c r="H151" i="31"/>
  <c r="P174" i="31"/>
  <c r="Q174" i="31"/>
  <c r="U151" i="31"/>
  <c r="C175" i="31"/>
  <c r="D175" i="31"/>
  <c r="H152" i="31"/>
  <c r="P175" i="31"/>
  <c r="T152" i="31"/>
  <c r="Q175" i="31"/>
  <c r="U152" i="31"/>
  <c r="G183" i="31"/>
  <c r="G185" i="31"/>
  <c r="H183" i="31"/>
  <c r="T183" i="31"/>
  <c r="U183" i="31"/>
  <c r="G184" i="31"/>
  <c r="H184" i="31"/>
  <c r="T184" i="31"/>
  <c r="U184" i="31"/>
  <c r="H185" i="31"/>
  <c r="T185" i="31"/>
  <c r="U185" i="31"/>
  <c r="C204" i="31"/>
  <c r="D204" i="31"/>
  <c r="P204" i="31"/>
  <c r="Q204" i="31"/>
  <c r="C205" i="31"/>
  <c r="G180" i="31"/>
  <c r="D205" i="31"/>
  <c r="H180" i="31"/>
  <c r="P205" i="31"/>
  <c r="T180" i="31"/>
  <c r="Q205" i="31"/>
  <c r="U180" i="31"/>
  <c r="C206" i="31"/>
  <c r="G181" i="31"/>
  <c r="D206" i="31"/>
  <c r="H181" i="31"/>
  <c r="P206" i="31"/>
  <c r="T181" i="31"/>
  <c r="Q206" i="31"/>
  <c r="U181" i="31"/>
  <c r="C207" i="31"/>
  <c r="G182" i="31"/>
  <c r="D207" i="31"/>
  <c r="H182" i="31"/>
  <c r="P207" i="31"/>
  <c r="T182" i="31"/>
  <c r="Q207" i="31"/>
  <c r="U182" i="31"/>
  <c r="G212" i="31"/>
  <c r="G215" i="31"/>
  <c r="H215" i="31"/>
  <c r="T215" i="31"/>
  <c r="U215" i="31"/>
  <c r="G216" i="31"/>
  <c r="G217" i="31"/>
  <c r="H216" i="31"/>
  <c r="T216" i="31"/>
  <c r="U216" i="31"/>
  <c r="H217" i="31"/>
  <c r="T217" i="31"/>
  <c r="U217" i="31"/>
  <c r="C238" i="31"/>
  <c r="C241" i="31"/>
  <c r="G214" i="31"/>
  <c r="D238" i="31"/>
  <c r="P238" i="31"/>
  <c r="Q238" i="31"/>
  <c r="C239" i="31"/>
  <c r="D239" i="31"/>
  <c r="H212" i="31"/>
  <c r="P239" i="31"/>
  <c r="T212" i="31"/>
  <c r="Q239" i="31"/>
  <c r="U212" i="31"/>
  <c r="C240" i="31"/>
  <c r="G213" i="31"/>
  <c r="D240" i="31"/>
  <c r="H213" i="31"/>
  <c r="P240" i="31"/>
  <c r="T213" i="31"/>
  <c r="Q240" i="31"/>
  <c r="U213" i="31"/>
  <c r="D241" i="31"/>
  <c r="H214" i="31"/>
  <c r="P241" i="31"/>
  <c r="T214" i="31"/>
  <c r="Q241" i="31"/>
  <c r="U214" i="31"/>
  <c r="G246" i="31"/>
  <c r="G247" i="31"/>
  <c r="G249" i="31"/>
  <c r="H249" i="31"/>
  <c r="T249" i="31"/>
  <c r="U249" i="31"/>
  <c r="G250" i="31"/>
  <c r="H250" i="31"/>
  <c r="T250" i="31"/>
  <c r="U250" i="31"/>
  <c r="G251" i="31"/>
  <c r="H251" i="31"/>
  <c r="T251" i="31"/>
  <c r="U251" i="31"/>
  <c r="C272" i="31"/>
  <c r="D272" i="31"/>
  <c r="P272" i="31"/>
  <c r="Q272" i="31"/>
  <c r="C273" i="31"/>
  <c r="D273" i="31"/>
  <c r="H246" i="31"/>
  <c r="P273" i="31"/>
  <c r="T246" i="31"/>
  <c r="Q273" i="31"/>
  <c r="U246" i="31"/>
  <c r="C274" i="31"/>
  <c r="D274" i="31"/>
  <c r="H247" i="31"/>
  <c r="P274" i="31"/>
  <c r="T247" i="31"/>
  <c r="Q274" i="31"/>
  <c r="U247" i="31"/>
  <c r="C275" i="31"/>
  <c r="G248" i="31"/>
  <c r="D275" i="31"/>
  <c r="H248" i="31"/>
  <c r="P275" i="31"/>
  <c r="T248" i="31"/>
  <c r="Q275" i="31"/>
  <c r="U248" i="31"/>
  <c r="G280" i="31"/>
  <c r="G281" i="31"/>
  <c r="G282" i="31"/>
  <c r="G283" i="31"/>
  <c r="H283" i="31"/>
  <c r="T283" i="31"/>
  <c r="U283" i="31"/>
  <c r="G284" i="31"/>
  <c r="H284" i="31"/>
  <c r="T284" i="31"/>
  <c r="U284" i="31"/>
  <c r="G285" i="31"/>
  <c r="H285" i="31"/>
  <c r="T285" i="31"/>
  <c r="U285" i="31"/>
  <c r="C304" i="31"/>
  <c r="D304" i="31"/>
  <c r="P304" i="31"/>
  <c r="Q304" i="31"/>
  <c r="C305" i="31"/>
  <c r="D305" i="31"/>
  <c r="H280" i="31"/>
  <c r="P305" i="31"/>
  <c r="T280" i="31"/>
  <c r="Q305" i="31"/>
  <c r="U280" i="31"/>
  <c r="C306" i="31"/>
  <c r="D306" i="31"/>
  <c r="H281" i="31"/>
  <c r="P306" i="31"/>
  <c r="T281" i="31"/>
  <c r="Q306" i="31"/>
  <c r="U281" i="31"/>
  <c r="C307" i="31"/>
  <c r="D307" i="31"/>
  <c r="H282" i="31"/>
  <c r="P307" i="31"/>
  <c r="T282" i="31"/>
  <c r="Q307" i="31"/>
  <c r="U282" i="31"/>
  <c r="G315" i="31"/>
  <c r="H315" i="31"/>
  <c r="T315" i="31"/>
  <c r="U315" i="31"/>
  <c r="G316" i="31"/>
  <c r="H316" i="31"/>
  <c r="T316" i="31"/>
  <c r="U316" i="31"/>
  <c r="G317" i="31"/>
  <c r="H317" i="31"/>
  <c r="T317" i="31"/>
  <c r="U317" i="31"/>
  <c r="C336" i="31"/>
  <c r="C339" i="31"/>
  <c r="G314" i="31"/>
  <c r="D336" i="31"/>
  <c r="P336" i="31"/>
  <c r="Q336" i="31"/>
  <c r="C337" i="31"/>
  <c r="G312" i="31"/>
  <c r="D337" i="31"/>
  <c r="H312" i="31"/>
  <c r="P337" i="31"/>
  <c r="T312" i="31"/>
  <c r="Q337" i="31"/>
  <c r="U312" i="31"/>
  <c r="C338" i="31"/>
  <c r="G313" i="31"/>
  <c r="D338" i="31"/>
  <c r="H313" i="31"/>
  <c r="P338" i="31"/>
  <c r="T313" i="31"/>
  <c r="Q338" i="31"/>
  <c r="U313" i="31"/>
  <c r="D339" i="31"/>
  <c r="H314" i="31"/>
  <c r="P339" i="31"/>
  <c r="T314" i="31"/>
  <c r="Q339" i="31"/>
  <c r="U314" i="31"/>
  <c r="G344" i="31"/>
  <c r="G347" i="31"/>
  <c r="H347" i="31"/>
  <c r="T347" i="31"/>
  <c r="U347" i="31"/>
  <c r="G348" i="31"/>
  <c r="G349" i="31"/>
  <c r="H348" i="31"/>
  <c r="T348" i="31"/>
  <c r="U348" i="31"/>
  <c r="H349" i="31"/>
  <c r="T349" i="31"/>
  <c r="U349" i="31"/>
  <c r="C368" i="31"/>
  <c r="D368" i="31"/>
  <c r="P368" i="31"/>
  <c r="Q368" i="31"/>
  <c r="C369" i="31"/>
  <c r="D369" i="31"/>
  <c r="H344" i="31"/>
  <c r="P369" i="31"/>
  <c r="T344" i="31"/>
  <c r="Q369" i="31"/>
  <c r="U344" i="31"/>
  <c r="C370" i="31"/>
  <c r="G345" i="31"/>
  <c r="D370" i="31"/>
  <c r="H345" i="31"/>
  <c r="P370" i="31"/>
  <c r="T345" i="31"/>
  <c r="Q370" i="31"/>
  <c r="U345" i="31"/>
  <c r="D371" i="31"/>
  <c r="H346" i="31"/>
  <c r="P371" i="31"/>
  <c r="T346" i="31"/>
  <c r="Q371" i="31"/>
  <c r="U346" i="31"/>
  <c r="G376" i="31"/>
  <c r="G377" i="31"/>
  <c r="G379" i="31"/>
  <c r="H379" i="31"/>
  <c r="T379" i="31"/>
  <c r="U379" i="31"/>
  <c r="G380" i="31"/>
  <c r="H380" i="31"/>
  <c r="T380" i="31"/>
  <c r="U380" i="31"/>
  <c r="G381" i="31"/>
  <c r="H381" i="31"/>
  <c r="T381" i="31"/>
  <c r="U381" i="31"/>
  <c r="C398" i="31"/>
  <c r="D398" i="31"/>
  <c r="P398" i="31"/>
  <c r="Q398" i="31"/>
  <c r="C399" i="31"/>
  <c r="D399" i="31"/>
  <c r="H376" i="31"/>
  <c r="P399" i="31"/>
  <c r="T376" i="31"/>
  <c r="Q399" i="31"/>
  <c r="U376" i="31"/>
  <c r="C400" i="31"/>
  <c r="D400" i="31"/>
  <c r="H377" i="31"/>
  <c r="P400" i="31"/>
  <c r="T377" i="31"/>
  <c r="Q400" i="31"/>
  <c r="U377" i="31"/>
  <c r="C401" i="31"/>
  <c r="G378" i="31"/>
  <c r="D401" i="31"/>
  <c r="H378" i="31"/>
  <c r="P401" i="31"/>
  <c r="T378" i="31"/>
  <c r="Q401" i="31"/>
  <c r="U378" i="31"/>
  <c r="G4" i="30"/>
  <c r="H4" i="30"/>
  <c r="G7" i="30"/>
  <c r="H7" i="30"/>
  <c r="G8" i="30"/>
  <c r="G9" i="30"/>
  <c r="H8" i="30"/>
  <c r="H9" i="30"/>
  <c r="C24" i="30"/>
  <c r="D24" i="30"/>
  <c r="C25" i="30"/>
  <c r="D25" i="30"/>
  <c r="C26" i="30"/>
  <c r="D26" i="30"/>
  <c r="H5" i="30"/>
  <c r="G32" i="30"/>
  <c r="G33" i="30"/>
  <c r="G35" i="30"/>
  <c r="H35" i="30"/>
  <c r="T35" i="30"/>
  <c r="U35" i="30"/>
  <c r="G36" i="30"/>
  <c r="H36" i="30"/>
  <c r="T36" i="30"/>
  <c r="U36" i="30"/>
  <c r="G37" i="30"/>
  <c r="H37" i="30"/>
  <c r="T37" i="30"/>
  <c r="U37" i="30"/>
  <c r="C56" i="30"/>
  <c r="D56" i="30"/>
  <c r="P56" i="30"/>
  <c r="Q56" i="30"/>
  <c r="C57" i="30"/>
  <c r="D57" i="30"/>
  <c r="H32" i="30"/>
  <c r="P57" i="30"/>
  <c r="T32" i="30"/>
  <c r="Q57" i="30"/>
  <c r="U32" i="30"/>
  <c r="C58" i="30"/>
  <c r="D58" i="30"/>
  <c r="H33" i="30"/>
  <c r="P58" i="30"/>
  <c r="T33" i="30"/>
  <c r="Q58" i="30"/>
  <c r="U33" i="30"/>
  <c r="C59" i="30"/>
  <c r="G34" i="30"/>
  <c r="P59" i="30"/>
  <c r="T34" i="30"/>
  <c r="Q59" i="30"/>
  <c r="U34" i="30"/>
  <c r="G64" i="30"/>
  <c r="H64" i="30"/>
  <c r="G65" i="30"/>
  <c r="G66" i="30"/>
  <c r="G67" i="30"/>
  <c r="H67" i="30"/>
  <c r="T67" i="30"/>
  <c r="U67" i="30"/>
  <c r="G68" i="30"/>
  <c r="H68" i="30"/>
  <c r="T68" i="30"/>
  <c r="U68" i="30"/>
  <c r="U69" i="30"/>
  <c r="G69" i="30"/>
  <c r="H69" i="30"/>
  <c r="T69" i="30"/>
  <c r="C81" i="30"/>
  <c r="D81" i="30"/>
  <c r="P81" i="30"/>
  <c r="Q81" i="30"/>
  <c r="C82" i="30"/>
  <c r="D82" i="30"/>
  <c r="P82" i="30"/>
  <c r="T64" i="30"/>
  <c r="Q82" i="30"/>
  <c r="U64" i="30"/>
  <c r="C83" i="30"/>
  <c r="D83" i="30"/>
  <c r="P83" i="30"/>
  <c r="T65" i="30"/>
  <c r="Q83" i="30"/>
  <c r="U65" i="30"/>
  <c r="C84" i="30"/>
  <c r="D84" i="30"/>
  <c r="Q84" i="30"/>
  <c r="U66" i="30"/>
  <c r="T89" i="30"/>
  <c r="U89" i="30"/>
  <c r="T90" i="30"/>
  <c r="T91" i="30"/>
  <c r="G92" i="30"/>
  <c r="H92" i="30"/>
  <c r="T92" i="30"/>
  <c r="U92" i="30"/>
  <c r="G93" i="30"/>
  <c r="H93" i="30"/>
  <c r="T93" i="30"/>
  <c r="T94" i="30"/>
  <c r="U93" i="30"/>
  <c r="G94" i="30"/>
  <c r="H94" i="30"/>
  <c r="U94" i="30"/>
  <c r="P114" i="30"/>
  <c r="Q114" i="30"/>
  <c r="C115" i="30"/>
  <c r="G89" i="30"/>
  <c r="D115" i="30"/>
  <c r="H89" i="30"/>
  <c r="P115" i="30"/>
  <c r="Q115" i="30"/>
  <c r="C116" i="30"/>
  <c r="G90" i="30"/>
  <c r="D116" i="30"/>
  <c r="P116" i="30"/>
  <c r="Q116" i="30"/>
  <c r="C117" i="30"/>
  <c r="G91" i="30"/>
  <c r="D117" i="30"/>
  <c r="P117" i="30"/>
  <c r="Q117" i="30"/>
  <c r="G122" i="30"/>
  <c r="G124" i="30"/>
  <c r="G125" i="30"/>
  <c r="H125" i="30"/>
  <c r="T125" i="30"/>
  <c r="U125" i="30"/>
  <c r="G126" i="30"/>
  <c r="H126" i="30"/>
  <c r="T126" i="30"/>
  <c r="U126" i="30"/>
  <c r="G127" i="30"/>
  <c r="H127" i="30"/>
  <c r="T127" i="30"/>
  <c r="U127" i="30"/>
  <c r="C145" i="30"/>
  <c r="D145" i="30"/>
  <c r="D148" i="30"/>
  <c r="H124" i="30"/>
  <c r="P145" i="30"/>
  <c r="Q145" i="30"/>
  <c r="C146" i="30"/>
  <c r="D146" i="30"/>
  <c r="H122" i="30"/>
  <c r="P146" i="30"/>
  <c r="T122" i="30"/>
  <c r="Q146" i="30"/>
  <c r="U122" i="30"/>
  <c r="C147" i="30"/>
  <c r="G123" i="30"/>
  <c r="D147" i="30"/>
  <c r="H123" i="30"/>
  <c r="P147" i="30"/>
  <c r="T123" i="30"/>
  <c r="Q147" i="30"/>
  <c r="U123" i="30"/>
  <c r="C148" i="30"/>
  <c r="P148" i="30"/>
  <c r="T124" i="30"/>
  <c r="Q148" i="30"/>
  <c r="U124" i="30"/>
  <c r="H153" i="30"/>
  <c r="H155" i="30"/>
  <c r="G156" i="30"/>
  <c r="G158" i="30"/>
  <c r="H156" i="30"/>
  <c r="T156" i="30"/>
  <c r="U156" i="30"/>
  <c r="G157" i="30"/>
  <c r="H157" i="30"/>
  <c r="T157" i="30"/>
  <c r="U157" i="30"/>
  <c r="H158" i="30"/>
  <c r="T158" i="30"/>
  <c r="U158" i="30"/>
  <c r="C175" i="30"/>
  <c r="D175" i="30"/>
  <c r="P175" i="30"/>
  <c r="Q175" i="30"/>
  <c r="C176" i="30"/>
  <c r="G153" i="30"/>
  <c r="D176" i="30"/>
  <c r="P176" i="30"/>
  <c r="T153" i="30"/>
  <c r="Q176" i="30"/>
  <c r="U153" i="30"/>
  <c r="C177" i="30"/>
  <c r="G154" i="30"/>
  <c r="D177" i="30"/>
  <c r="H154" i="30"/>
  <c r="P177" i="30"/>
  <c r="T154" i="30"/>
  <c r="Q177" i="30"/>
  <c r="U154" i="30"/>
  <c r="D178" i="30"/>
  <c r="P178" i="30"/>
  <c r="T155" i="30"/>
  <c r="Q178" i="30"/>
  <c r="U155" i="30"/>
  <c r="G183" i="30"/>
  <c r="G185" i="30"/>
  <c r="G186" i="30"/>
  <c r="H186" i="30"/>
  <c r="T186" i="30"/>
  <c r="U186" i="30"/>
  <c r="G187" i="30"/>
  <c r="H187" i="30"/>
  <c r="T187" i="30"/>
  <c r="U187" i="30"/>
  <c r="G188" i="30"/>
  <c r="H188" i="30"/>
  <c r="T188" i="30"/>
  <c r="U188" i="30"/>
  <c r="C207" i="30"/>
  <c r="D207" i="30"/>
  <c r="D210" i="30"/>
  <c r="H185" i="30"/>
  <c r="P207" i="30"/>
  <c r="Q207" i="30"/>
  <c r="C208" i="30"/>
  <c r="D208" i="30"/>
  <c r="H183" i="30"/>
  <c r="P208" i="30"/>
  <c r="T183" i="30"/>
  <c r="Q208" i="30"/>
  <c r="U183" i="30"/>
  <c r="C209" i="30"/>
  <c r="G184" i="30"/>
  <c r="D209" i="30"/>
  <c r="H184" i="30"/>
  <c r="P209" i="30"/>
  <c r="T184" i="30"/>
  <c r="Q209" i="30"/>
  <c r="U184" i="30"/>
  <c r="C210" i="30"/>
  <c r="P210" i="30"/>
  <c r="T185" i="30"/>
  <c r="Q210" i="30"/>
  <c r="U185" i="30"/>
  <c r="H215" i="30"/>
  <c r="H217" i="30"/>
  <c r="G218" i="30"/>
  <c r="H218" i="30"/>
  <c r="T218" i="30"/>
  <c r="U218" i="30"/>
  <c r="G219" i="30"/>
  <c r="G220" i="30"/>
  <c r="H219" i="30"/>
  <c r="T219" i="30"/>
  <c r="U219" i="30"/>
  <c r="H220" i="30"/>
  <c r="T220" i="30"/>
  <c r="U220" i="30"/>
  <c r="C241" i="30"/>
  <c r="D241" i="30"/>
  <c r="P241" i="30"/>
  <c r="Q241" i="30"/>
  <c r="C242" i="30"/>
  <c r="G215" i="30"/>
  <c r="D242" i="30"/>
  <c r="P242" i="30"/>
  <c r="T215" i="30"/>
  <c r="Q242" i="30"/>
  <c r="U215" i="30"/>
  <c r="C243" i="30"/>
  <c r="G216" i="30"/>
  <c r="D243" i="30"/>
  <c r="H216" i="30"/>
  <c r="P243" i="30"/>
  <c r="T216" i="30"/>
  <c r="Q243" i="30"/>
  <c r="U216" i="30"/>
  <c r="D244" i="30"/>
  <c r="P244" i="30"/>
  <c r="T217" i="30"/>
  <c r="Q244" i="30"/>
  <c r="U217" i="30"/>
  <c r="G249" i="30"/>
  <c r="G251" i="30"/>
  <c r="G252" i="30"/>
  <c r="H252" i="30"/>
  <c r="T252" i="30"/>
  <c r="U252" i="30"/>
  <c r="G253" i="30"/>
  <c r="H253" i="30"/>
  <c r="T253" i="30"/>
  <c r="U253" i="30"/>
  <c r="G254" i="30"/>
  <c r="H254" i="30"/>
  <c r="T254" i="30"/>
  <c r="U254" i="30"/>
  <c r="C275" i="30"/>
  <c r="D275" i="30"/>
  <c r="D278" i="30"/>
  <c r="H251" i="30"/>
  <c r="P275" i="30"/>
  <c r="Q275" i="30"/>
  <c r="C276" i="30"/>
  <c r="D276" i="30"/>
  <c r="H249" i="30"/>
  <c r="P276" i="30"/>
  <c r="T249" i="30"/>
  <c r="Q276" i="30"/>
  <c r="U249" i="30"/>
  <c r="C277" i="30"/>
  <c r="G250" i="30"/>
  <c r="D277" i="30"/>
  <c r="H250" i="30"/>
  <c r="P277" i="30"/>
  <c r="T250" i="30"/>
  <c r="Q277" i="30"/>
  <c r="U250" i="30"/>
  <c r="C278" i="30"/>
  <c r="P278" i="30"/>
  <c r="T251" i="30"/>
  <c r="Q278" i="30"/>
  <c r="U251" i="30"/>
  <c r="H283" i="30"/>
  <c r="H285" i="30"/>
  <c r="G286" i="30"/>
  <c r="G288" i="30"/>
  <c r="H286" i="30"/>
  <c r="T286" i="30"/>
  <c r="U286" i="30"/>
  <c r="G287" i="30"/>
  <c r="H287" i="30"/>
  <c r="T287" i="30"/>
  <c r="U287" i="30"/>
  <c r="H288" i="30"/>
  <c r="T288" i="30"/>
  <c r="U288" i="30"/>
  <c r="C307" i="30"/>
  <c r="D307" i="30"/>
  <c r="P307" i="30"/>
  <c r="Q307" i="30"/>
  <c r="C308" i="30"/>
  <c r="G283" i="30"/>
  <c r="D308" i="30"/>
  <c r="P308" i="30"/>
  <c r="T283" i="30"/>
  <c r="Q308" i="30"/>
  <c r="U283" i="30"/>
  <c r="C309" i="30"/>
  <c r="G284" i="30"/>
  <c r="D309" i="30"/>
  <c r="H284" i="30"/>
  <c r="P309" i="30"/>
  <c r="T284" i="30"/>
  <c r="Q309" i="30"/>
  <c r="U284" i="30"/>
  <c r="C310" i="30"/>
  <c r="G285" i="30"/>
  <c r="D310" i="30"/>
  <c r="P310" i="30"/>
  <c r="T285" i="30"/>
  <c r="Q310" i="30"/>
  <c r="U285" i="30"/>
  <c r="G315" i="30"/>
  <c r="G317" i="30"/>
  <c r="G318" i="30"/>
  <c r="H318" i="30"/>
  <c r="T318" i="30"/>
  <c r="U318" i="30"/>
  <c r="G319" i="30"/>
  <c r="H319" i="30"/>
  <c r="T319" i="30"/>
  <c r="U319" i="30"/>
  <c r="G320" i="30"/>
  <c r="H320" i="30"/>
  <c r="T320" i="30"/>
  <c r="U320" i="30"/>
  <c r="C339" i="30"/>
  <c r="D339" i="30"/>
  <c r="P339" i="30"/>
  <c r="Q339" i="30"/>
  <c r="C340" i="30"/>
  <c r="D340" i="30"/>
  <c r="H315" i="30"/>
  <c r="P340" i="30"/>
  <c r="T315" i="30"/>
  <c r="Q340" i="30"/>
  <c r="U315" i="30"/>
  <c r="C341" i="30"/>
  <c r="G316" i="30"/>
  <c r="D341" i="30"/>
  <c r="H316" i="30"/>
  <c r="P341" i="30"/>
  <c r="T316" i="30"/>
  <c r="Q341" i="30"/>
  <c r="U316" i="30"/>
  <c r="C342" i="30"/>
  <c r="P342" i="30"/>
  <c r="T317" i="30"/>
  <c r="Q342" i="30"/>
  <c r="U317" i="30"/>
  <c r="H347" i="30"/>
  <c r="H349" i="30"/>
  <c r="G350" i="30"/>
  <c r="G352" i="30"/>
  <c r="H350" i="30"/>
  <c r="T350" i="30"/>
  <c r="U350" i="30"/>
  <c r="G351" i="30"/>
  <c r="H351" i="30"/>
  <c r="T351" i="30"/>
  <c r="U351" i="30"/>
  <c r="H352" i="30"/>
  <c r="T352" i="30"/>
  <c r="U352" i="30"/>
  <c r="C371" i="30"/>
  <c r="C374" i="30"/>
  <c r="G349" i="30"/>
  <c r="D371" i="30"/>
  <c r="P371" i="30"/>
  <c r="Q371" i="30"/>
  <c r="C372" i="30"/>
  <c r="G347" i="30"/>
  <c r="D372" i="30"/>
  <c r="P372" i="30"/>
  <c r="T347" i="30"/>
  <c r="Q372" i="30"/>
  <c r="U347" i="30"/>
  <c r="C373" i="30"/>
  <c r="G348" i="30"/>
  <c r="D373" i="30"/>
  <c r="H348" i="30"/>
  <c r="P373" i="30"/>
  <c r="T348" i="30"/>
  <c r="Q373" i="30"/>
  <c r="U348" i="30"/>
  <c r="D374" i="30"/>
  <c r="P374" i="30"/>
  <c r="T349" i="30"/>
  <c r="Q374" i="30"/>
  <c r="U349" i="30"/>
  <c r="G379" i="30"/>
  <c r="G381" i="30"/>
  <c r="G382" i="30"/>
  <c r="H382" i="30"/>
  <c r="T382" i="30"/>
  <c r="U382" i="30"/>
  <c r="G383" i="30"/>
  <c r="H383" i="30"/>
  <c r="H384" i="30"/>
  <c r="T383" i="30"/>
  <c r="U383" i="30"/>
  <c r="G384" i="30"/>
  <c r="T384" i="30"/>
  <c r="U384" i="30"/>
  <c r="C401" i="30"/>
  <c r="D401" i="30"/>
  <c r="D404" i="30"/>
  <c r="H381" i="30"/>
  <c r="P401" i="30"/>
  <c r="Q401" i="30"/>
  <c r="C402" i="30"/>
  <c r="D402" i="30"/>
  <c r="H379" i="30"/>
  <c r="P402" i="30"/>
  <c r="T379" i="30"/>
  <c r="Q402" i="30"/>
  <c r="U379" i="30"/>
  <c r="C403" i="30"/>
  <c r="G380" i="30"/>
  <c r="D403" i="30"/>
  <c r="H380" i="30"/>
  <c r="P403" i="30"/>
  <c r="T380" i="30"/>
  <c r="Q403" i="30"/>
  <c r="U380" i="30"/>
  <c r="C404" i="30"/>
  <c r="P404" i="30"/>
  <c r="T381" i="30"/>
  <c r="Q404" i="30"/>
  <c r="U381" i="30"/>
  <c r="G4" i="29"/>
  <c r="H4" i="29"/>
  <c r="G7" i="29"/>
  <c r="H7" i="29"/>
  <c r="G8" i="29"/>
  <c r="G9" i="29"/>
  <c r="H8" i="29"/>
  <c r="H9" i="29"/>
  <c r="C20" i="29"/>
  <c r="D20" i="29"/>
  <c r="C21" i="29"/>
  <c r="D21" i="29"/>
  <c r="C22" i="29"/>
  <c r="D22" i="29"/>
  <c r="G28" i="29"/>
  <c r="H28" i="29"/>
  <c r="U29" i="29"/>
  <c r="G31" i="29"/>
  <c r="H31" i="29"/>
  <c r="T31" i="29"/>
  <c r="U31" i="29"/>
  <c r="G32" i="29"/>
  <c r="H32" i="29"/>
  <c r="T32" i="29"/>
  <c r="U32" i="29"/>
  <c r="G33" i="29"/>
  <c r="H33" i="29"/>
  <c r="T33" i="29"/>
  <c r="U33" i="29"/>
  <c r="C52" i="29"/>
  <c r="D52" i="29"/>
  <c r="P52" i="29"/>
  <c r="Q52" i="29"/>
  <c r="C53" i="29"/>
  <c r="D53" i="29"/>
  <c r="P53" i="29"/>
  <c r="T28" i="29"/>
  <c r="Q53" i="29"/>
  <c r="U28" i="29"/>
  <c r="V28" i="29"/>
  <c r="C54" i="29"/>
  <c r="C55" i="29"/>
  <c r="G30" i="29"/>
  <c r="D54" i="29"/>
  <c r="H29" i="29"/>
  <c r="P54" i="29"/>
  <c r="T29" i="29"/>
  <c r="Q54" i="29"/>
  <c r="D55" i="29"/>
  <c r="H30" i="29"/>
  <c r="P55" i="29"/>
  <c r="T30" i="29"/>
  <c r="Q55" i="29"/>
  <c r="U30" i="29"/>
  <c r="G60" i="29"/>
  <c r="U60" i="29"/>
  <c r="G61" i="29"/>
  <c r="G62" i="29"/>
  <c r="T62" i="29"/>
  <c r="G63" i="29"/>
  <c r="H63" i="29"/>
  <c r="T63" i="29"/>
  <c r="U63" i="29"/>
  <c r="G64" i="29"/>
  <c r="H64" i="29"/>
  <c r="T64" i="29"/>
  <c r="U64" i="29"/>
  <c r="G65" i="29"/>
  <c r="H65" i="29"/>
  <c r="T65" i="29"/>
  <c r="U65" i="29"/>
  <c r="C78" i="29"/>
  <c r="D78" i="29"/>
  <c r="P78" i="29"/>
  <c r="Q78" i="29"/>
  <c r="C79" i="29"/>
  <c r="D79" i="29"/>
  <c r="H60" i="29"/>
  <c r="P79" i="29"/>
  <c r="T60" i="29"/>
  <c r="Q79" i="29"/>
  <c r="C80" i="29"/>
  <c r="D80" i="29"/>
  <c r="P80" i="29"/>
  <c r="T61" i="29"/>
  <c r="Q80" i="29"/>
  <c r="U61" i="29"/>
  <c r="C81" i="29"/>
  <c r="D81" i="29"/>
  <c r="P81" i="29"/>
  <c r="Q81" i="29"/>
  <c r="U62" i="29"/>
  <c r="H86" i="29"/>
  <c r="G88" i="29"/>
  <c r="G89" i="29"/>
  <c r="H89" i="29"/>
  <c r="T89" i="29"/>
  <c r="U89" i="29"/>
  <c r="G90" i="29"/>
  <c r="H90" i="29"/>
  <c r="T90" i="29"/>
  <c r="U90" i="29"/>
  <c r="G91" i="29"/>
  <c r="H91" i="29"/>
  <c r="T91" i="29"/>
  <c r="U91" i="29"/>
  <c r="C111" i="29"/>
  <c r="D111" i="29"/>
  <c r="P111" i="29"/>
  <c r="Q111" i="29"/>
  <c r="C112" i="29"/>
  <c r="G86" i="29"/>
  <c r="D112" i="29"/>
  <c r="P112" i="29"/>
  <c r="T86" i="29"/>
  <c r="Q112" i="29"/>
  <c r="U86" i="29"/>
  <c r="C113" i="29"/>
  <c r="G87" i="29"/>
  <c r="D113" i="29"/>
  <c r="P113" i="29"/>
  <c r="T87" i="29"/>
  <c r="Q113" i="29"/>
  <c r="C114" i="29"/>
  <c r="D114" i="29"/>
  <c r="P114" i="29"/>
  <c r="T88" i="29"/>
  <c r="Q114" i="29"/>
  <c r="H119" i="29"/>
  <c r="H121" i="29"/>
  <c r="G122" i="29"/>
  <c r="H122" i="29"/>
  <c r="T122" i="29"/>
  <c r="U122" i="29"/>
  <c r="G123" i="29"/>
  <c r="H123" i="29"/>
  <c r="H124" i="29"/>
  <c r="T123" i="29"/>
  <c r="U123" i="29"/>
  <c r="G124" i="29"/>
  <c r="T124" i="29"/>
  <c r="U124" i="29"/>
  <c r="C142" i="29"/>
  <c r="D142" i="29"/>
  <c r="P142" i="29"/>
  <c r="Q142" i="29"/>
  <c r="C143" i="29"/>
  <c r="G119" i="29"/>
  <c r="D143" i="29"/>
  <c r="P143" i="29"/>
  <c r="T119" i="29"/>
  <c r="Q143" i="29"/>
  <c r="U119" i="29"/>
  <c r="C144" i="29"/>
  <c r="G120" i="29"/>
  <c r="D144" i="29"/>
  <c r="H120" i="29"/>
  <c r="P144" i="29"/>
  <c r="P145" i="29"/>
  <c r="T121" i="29"/>
  <c r="Q144" i="29"/>
  <c r="U120" i="29"/>
  <c r="C145" i="29"/>
  <c r="G121" i="29"/>
  <c r="D145" i="29"/>
  <c r="Q145" i="29"/>
  <c r="U121" i="29"/>
  <c r="H150" i="29"/>
  <c r="T150" i="29"/>
  <c r="H151" i="29"/>
  <c r="H152" i="29"/>
  <c r="T152" i="29"/>
  <c r="G153" i="29"/>
  <c r="H153" i="29"/>
  <c r="T153" i="29"/>
  <c r="U153" i="29"/>
  <c r="G154" i="29"/>
  <c r="H154" i="29"/>
  <c r="T154" i="29"/>
  <c r="U154" i="29"/>
  <c r="G155" i="29"/>
  <c r="H155" i="29"/>
  <c r="T155" i="29"/>
  <c r="U155" i="29"/>
  <c r="C172" i="29"/>
  <c r="D172" i="29"/>
  <c r="P172" i="29"/>
  <c r="Q172" i="29"/>
  <c r="C173" i="29"/>
  <c r="G150" i="29"/>
  <c r="D173" i="29"/>
  <c r="P173" i="29"/>
  <c r="Q173" i="29"/>
  <c r="U150" i="29"/>
  <c r="C174" i="29"/>
  <c r="G151" i="29"/>
  <c r="D174" i="29"/>
  <c r="P174" i="29"/>
  <c r="T151" i="29"/>
  <c r="Q174" i="29"/>
  <c r="U151" i="29"/>
  <c r="C175" i="29"/>
  <c r="G152" i="29"/>
  <c r="D175" i="29"/>
  <c r="P175" i="29"/>
  <c r="Q175" i="29"/>
  <c r="U152" i="29"/>
  <c r="H180" i="29"/>
  <c r="G183" i="29"/>
  <c r="H183" i="29"/>
  <c r="H185" i="29"/>
  <c r="T183" i="29"/>
  <c r="U183" i="29"/>
  <c r="G184" i="29"/>
  <c r="H184" i="29"/>
  <c r="T184" i="29"/>
  <c r="T185" i="29"/>
  <c r="U184" i="29"/>
  <c r="G185" i="29"/>
  <c r="U185" i="29"/>
  <c r="C204" i="29"/>
  <c r="D204" i="29"/>
  <c r="D207" i="29"/>
  <c r="H182" i="29"/>
  <c r="P204" i="29"/>
  <c r="P207" i="29"/>
  <c r="T182" i="29"/>
  <c r="Q204" i="29"/>
  <c r="C205" i="29"/>
  <c r="G180" i="29"/>
  <c r="D205" i="29"/>
  <c r="P205" i="29"/>
  <c r="T180" i="29"/>
  <c r="Q205" i="29"/>
  <c r="U180" i="29"/>
  <c r="C206" i="29"/>
  <c r="G181" i="29"/>
  <c r="D206" i="29"/>
  <c r="H181" i="29"/>
  <c r="P206" i="29"/>
  <c r="T181" i="29"/>
  <c r="Q206" i="29"/>
  <c r="U181" i="29"/>
  <c r="C207" i="29"/>
  <c r="G182" i="29"/>
  <c r="Q207" i="29"/>
  <c r="U182" i="29"/>
  <c r="G215" i="29"/>
  <c r="H215" i="29"/>
  <c r="T215" i="29"/>
  <c r="U215" i="29"/>
  <c r="G216" i="29"/>
  <c r="H216" i="29"/>
  <c r="H217" i="29"/>
  <c r="T216" i="29"/>
  <c r="U216" i="29"/>
  <c r="G217" i="29"/>
  <c r="T217" i="29"/>
  <c r="U217" i="29"/>
  <c r="C238" i="29"/>
  <c r="D238" i="29"/>
  <c r="P238" i="29"/>
  <c r="Q238" i="29"/>
  <c r="C239" i="29"/>
  <c r="G212" i="29"/>
  <c r="D239" i="29"/>
  <c r="H212" i="29"/>
  <c r="P239" i="29"/>
  <c r="T212" i="29"/>
  <c r="Q239" i="29"/>
  <c r="U212" i="29"/>
  <c r="C240" i="29"/>
  <c r="G213" i="29"/>
  <c r="D240" i="29"/>
  <c r="H213" i="29"/>
  <c r="P240" i="29"/>
  <c r="P241" i="29"/>
  <c r="T214" i="29"/>
  <c r="Q240" i="29"/>
  <c r="U213" i="29"/>
  <c r="C241" i="29"/>
  <c r="G214" i="29"/>
  <c r="Q241" i="29"/>
  <c r="U214" i="29"/>
  <c r="G249" i="29"/>
  <c r="H249" i="29"/>
  <c r="H251" i="29"/>
  <c r="T249" i="29"/>
  <c r="T251" i="29"/>
  <c r="U249" i="29"/>
  <c r="G250" i="29"/>
  <c r="H250" i="29"/>
  <c r="T250" i="29"/>
  <c r="U250" i="29"/>
  <c r="G251" i="29"/>
  <c r="U251" i="29"/>
  <c r="C272" i="29"/>
  <c r="D272" i="29"/>
  <c r="D275" i="29"/>
  <c r="H248" i="29"/>
  <c r="P272" i="29"/>
  <c r="Q272" i="29"/>
  <c r="C273" i="29"/>
  <c r="G246" i="29"/>
  <c r="D273" i="29"/>
  <c r="H246" i="29"/>
  <c r="P273" i="29"/>
  <c r="T246" i="29"/>
  <c r="Q273" i="29"/>
  <c r="U246" i="29"/>
  <c r="C274" i="29"/>
  <c r="G247" i="29"/>
  <c r="D274" i="29"/>
  <c r="H247" i="29"/>
  <c r="P274" i="29"/>
  <c r="P275" i="29"/>
  <c r="T248" i="29"/>
  <c r="Q274" i="29"/>
  <c r="U247" i="29"/>
  <c r="C275" i="29"/>
  <c r="G248" i="29"/>
  <c r="Q275" i="29"/>
  <c r="U248" i="29"/>
  <c r="G283" i="29"/>
  <c r="H283" i="29"/>
  <c r="T283" i="29"/>
  <c r="U283" i="29"/>
  <c r="G284" i="29"/>
  <c r="H284" i="29"/>
  <c r="H285" i="29"/>
  <c r="T284" i="29"/>
  <c r="U284" i="29"/>
  <c r="G285" i="29"/>
  <c r="T285" i="29"/>
  <c r="U285" i="29"/>
  <c r="C304" i="29"/>
  <c r="D304" i="29"/>
  <c r="P304" i="29"/>
  <c r="Q304" i="29"/>
  <c r="C305" i="29"/>
  <c r="G280" i="29"/>
  <c r="D305" i="29"/>
  <c r="H280" i="29"/>
  <c r="P305" i="29"/>
  <c r="T280" i="29"/>
  <c r="Q305" i="29"/>
  <c r="U280" i="29"/>
  <c r="C306" i="29"/>
  <c r="G281" i="29"/>
  <c r="D306" i="29"/>
  <c r="H281" i="29"/>
  <c r="P306" i="29"/>
  <c r="T281" i="29"/>
  <c r="Q306" i="29"/>
  <c r="U281" i="29"/>
  <c r="C307" i="29"/>
  <c r="G282" i="29"/>
  <c r="D307" i="29"/>
  <c r="H282" i="29"/>
  <c r="Q307" i="29"/>
  <c r="U282" i="29"/>
  <c r="G315" i="29"/>
  <c r="H315" i="29"/>
  <c r="T315" i="29"/>
  <c r="U315" i="29"/>
  <c r="G316" i="29"/>
  <c r="H316" i="29"/>
  <c r="T316" i="29"/>
  <c r="U316" i="29"/>
  <c r="G317" i="29"/>
  <c r="H317" i="29"/>
  <c r="T317" i="29"/>
  <c r="U317" i="29"/>
  <c r="C336" i="29"/>
  <c r="D336" i="29"/>
  <c r="P336" i="29"/>
  <c r="P339" i="29"/>
  <c r="T314" i="29"/>
  <c r="Q336" i="29"/>
  <c r="C337" i="29"/>
  <c r="G312" i="29"/>
  <c r="D337" i="29"/>
  <c r="H312" i="29"/>
  <c r="P337" i="29"/>
  <c r="T312" i="29"/>
  <c r="Q337" i="29"/>
  <c r="U312" i="29"/>
  <c r="C338" i="29"/>
  <c r="G313" i="29"/>
  <c r="D338" i="29"/>
  <c r="H313" i="29"/>
  <c r="P338" i="29"/>
  <c r="T313" i="29"/>
  <c r="Q338" i="29"/>
  <c r="U313" i="29"/>
  <c r="C339" i="29"/>
  <c r="G314" i="29"/>
  <c r="D339" i="29"/>
  <c r="H314" i="29"/>
  <c r="Q339" i="29"/>
  <c r="U314" i="29"/>
  <c r="G347" i="29"/>
  <c r="H347" i="29"/>
  <c r="T347" i="29"/>
  <c r="U347" i="29"/>
  <c r="G348" i="29"/>
  <c r="H348" i="29"/>
  <c r="T348" i="29"/>
  <c r="U348" i="29"/>
  <c r="G349" i="29"/>
  <c r="H349" i="29"/>
  <c r="T349" i="29"/>
  <c r="U349" i="29"/>
  <c r="C368" i="29"/>
  <c r="D368" i="29"/>
  <c r="D371" i="29"/>
  <c r="H346" i="29"/>
  <c r="P368" i="29"/>
  <c r="Q368" i="29"/>
  <c r="C369" i="29"/>
  <c r="G344" i="29"/>
  <c r="D369" i="29"/>
  <c r="H344" i="29"/>
  <c r="P369" i="29"/>
  <c r="T344" i="29"/>
  <c r="Q369" i="29"/>
  <c r="U344" i="29"/>
  <c r="C370" i="29"/>
  <c r="G345" i="29"/>
  <c r="D370" i="29"/>
  <c r="H345" i="29"/>
  <c r="P370" i="29"/>
  <c r="P371" i="29"/>
  <c r="T346" i="29"/>
  <c r="Q370" i="29"/>
  <c r="U345" i="29"/>
  <c r="C371" i="29"/>
  <c r="G346" i="29"/>
  <c r="Q371" i="29"/>
  <c r="U346" i="29"/>
  <c r="G379" i="29"/>
  <c r="H379" i="29"/>
  <c r="T379" i="29"/>
  <c r="U379" i="29"/>
  <c r="G380" i="29"/>
  <c r="G381" i="29"/>
  <c r="H380" i="29"/>
  <c r="T380" i="29"/>
  <c r="U380" i="29"/>
  <c r="H381" i="29"/>
  <c r="T381" i="29"/>
  <c r="U381" i="29"/>
  <c r="C398" i="29"/>
  <c r="D398" i="29"/>
  <c r="P398" i="29"/>
  <c r="Q398" i="29"/>
  <c r="C399" i="29"/>
  <c r="G376" i="29"/>
  <c r="D399" i="29"/>
  <c r="H376" i="29"/>
  <c r="P399" i="29"/>
  <c r="T376" i="29"/>
  <c r="Q399" i="29"/>
  <c r="U376" i="29"/>
  <c r="C400" i="29"/>
  <c r="G377" i="29"/>
  <c r="D400" i="29"/>
  <c r="H377" i="29"/>
  <c r="P400" i="29"/>
  <c r="T377" i="29"/>
  <c r="Q400" i="29"/>
  <c r="U377" i="29"/>
  <c r="C401" i="29"/>
  <c r="G378" i="29"/>
  <c r="D401" i="29"/>
  <c r="H378" i="29"/>
  <c r="Q401" i="29"/>
  <c r="U378" i="29"/>
  <c r="H4" i="28"/>
  <c r="G5" i="28"/>
  <c r="G7" i="28"/>
  <c r="G9" i="28"/>
  <c r="H7" i="28"/>
  <c r="G8" i="28"/>
  <c r="H8" i="28"/>
  <c r="H9" i="28"/>
  <c r="C28" i="28"/>
  <c r="D28" i="28"/>
  <c r="C29" i="28"/>
  <c r="G4" i="28"/>
  <c r="D29" i="28"/>
  <c r="C30" i="28"/>
  <c r="D30" i="28"/>
  <c r="H5" i="28"/>
  <c r="C31" i="28"/>
  <c r="G6" i="28"/>
  <c r="H36" i="28"/>
  <c r="G37" i="28"/>
  <c r="G39" i="28"/>
  <c r="G41" i="28"/>
  <c r="H39" i="28"/>
  <c r="G40" i="28"/>
  <c r="H40" i="28"/>
  <c r="H41" i="28"/>
  <c r="C58" i="28"/>
  <c r="D58" i="28"/>
  <c r="C59" i="28"/>
  <c r="G36" i="28"/>
  <c r="D59" i="28"/>
  <c r="C60" i="28"/>
  <c r="D60" i="28"/>
  <c r="H37" i="28"/>
  <c r="C61" i="28"/>
  <c r="G38" i="28"/>
  <c r="H66" i="28"/>
  <c r="G67" i="28"/>
  <c r="G69" i="28"/>
  <c r="G71" i="28"/>
  <c r="H69" i="28"/>
  <c r="G70" i="28"/>
  <c r="H70" i="28"/>
  <c r="H71" i="28"/>
  <c r="C91" i="28"/>
  <c r="D91" i="28"/>
  <c r="C92" i="28"/>
  <c r="G66" i="28"/>
  <c r="D92" i="28"/>
  <c r="C93" i="28"/>
  <c r="D93" i="28"/>
  <c r="H67" i="28"/>
  <c r="C94" i="28"/>
  <c r="G68" i="28"/>
  <c r="G102" i="28"/>
  <c r="G103" i="28"/>
  <c r="G104" i="28"/>
  <c r="C122" i="28"/>
  <c r="D122" i="28"/>
  <c r="C123" i="28"/>
  <c r="G99" i="28"/>
  <c r="D123" i="28"/>
  <c r="C124" i="28"/>
  <c r="G100" i="28"/>
  <c r="D124" i="28"/>
  <c r="D125" i="28"/>
  <c r="G133" i="28"/>
  <c r="G135" i="28"/>
  <c r="G134" i="28"/>
  <c r="C152" i="28"/>
  <c r="D152" i="28"/>
  <c r="C153" i="28"/>
  <c r="G130" i="28"/>
  <c r="D153" i="28"/>
  <c r="C154" i="28"/>
  <c r="G131" i="28"/>
  <c r="D154" i="28"/>
  <c r="D155" i="28"/>
  <c r="C155" i="28"/>
  <c r="G132" i="28"/>
  <c r="G163" i="28"/>
  <c r="G164" i="28"/>
  <c r="G165" i="28"/>
  <c r="C184" i="28"/>
  <c r="D184" i="28"/>
  <c r="C185" i="28"/>
  <c r="G160" i="28"/>
  <c r="D185" i="28"/>
  <c r="C186" i="28"/>
  <c r="G161" i="28"/>
  <c r="D186" i="28"/>
  <c r="D187" i="28"/>
  <c r="G195" i="28"/>
  <c r="G197" i="28"/>
  <c r="G196" i="28"/>
  <c r="C218" i="28"/>
  <c r="D218" i="28"/>
  <c r="C219" i="28"/>
  <c r="G192" i="28"/>
  <c r="D219" i="28"/>
  <c r="C220" i="28"/>
  <c r="G193" i="28"/>
  <c r="D220" i="28"/>
  <c r="D221" i="28"/>
  <c r="C221" i="28"/>
  <c r="G194" i="28"/>
  <c r="G229" i="28"/>
  <c r="G230" i="28"/>
  <c r="G231" i="28"/>
  <c r="C252" i="28"/>
  <c r="D252" i="28"/>
  <c r="C253" i="28"/>
  <c r="G226" i="28"/>
  <c r="D253" i="28"/>
  <c r="C254" i="28"/>
  <c r="G227" i="28"/>
  <c r="D254" i="28"/>
  <c r="D255" i="28"/>
  <c r="G263" i="28"/>
  <c r="G265" i="28"/>
  <c r="G264" i="28"/>
  <c r="C284" i="28"/>
  <c r="D284" i="28"/>
  <c r="C285" i="28"/>
  <c r="G260" i="28"/>
  <c r="D285" i="28"/>
  <c r="C286" i="28"/>
  <c r="G261" i="28"/>
  <c r="D286" i="28"/>
  <c r="D287" i="28"/>
  <c r="C287" i="28"/>
  <c r="G262" i="28"/>
  <c r="G295" i="28"/>
  <c r="G296" i="28"/>
  <c r="G297" i="28"/>
  <c r="C316" i="28"/>
  <c r="D316" i="28"/>
  <c r="C317" i="28"/>
  <c r="G292" i="28"/>
  <c r="D317" i="28"/>
  <c r="C318" i="28"/>
  <c r="G293" i="28"/>
  <c r="D318" i="28"/>
  <c r="D319" i="28"/>
  <c r="G327" i="28"/>
  <c r="G329" i="28"/>
  <c r="G328" i="28"/>
  <c r="C348" i="28"/>
  <c r="D348" i="28"/>
  <c r="C349" i="28"/>
  <c r="G324" i="28"/>
  <c r="D349" i="28"/>
  <c r="C350" i="28"/>
  <c r="G325" i="28"/>
  <c r="D350" i="28"/>
  <c r="D351" i="28"/>
  <c r="C351" i="28"/>
  <c r="G326" i="28"/>
  <c r="G359" i="28"/>
  <c r="G360" i="28"/>
  <c r="G361" i="28"/>
  <c r="C378" i="28"/>
  <c r="D378" i="28"/>
  <c r="C379" i="28"/>
  <c r="G356" i="28"/>
  <c r="D379" i="28"/>
  <c r="C380" i="28"/>
  <c r="G357" i="28"/>
  <c r="D380" i="28"/>
  <c r="D381" i="28"/>
  <c r="C26" i="27"/>
  <c r="C29" i="27"/>
  <c r="C27" i="27"/>
  <c r="C28" i="27"/>
  <c r="C54" i="27"/>
  <c r="C57" i="27"/>
  <c r="C55" i="27"/>
  <c r="C56" i="27"/>
  <c r="C85" i="27"/>
  <c r="C88" i="27"/>
  <c r="C86" i="27"/>
  <c r="C87" i="27"/>
  <c r="C114" i="27"/>
  <c r="C117" i="27"/>
  <c r="C115" i="27"/>
  <c r="C116" i="27"/>
  <c r="C142" i="27"/>
  <c r="C145" i="27"/>
  <c r="C143" i="27"/>
  <c r="C144" i="27"/>
  <c r="C172" i="27"/>
  <c r="C175" i="27"/>
  <c r="C173" i="27"/>
  <c r="C174" i="27"/>
  <c r="C204" i="27"/>
  <c r="C207" i="27"/>
  <c r="C205" i="27"/>
  <c r="C206" i="27"/>
  <c r="C233" i="27"/>
  <c r="C236" i="27"/>
  <c r="C234" i="27"/>
  <c r="C235" i="27"/>
  <c r="C263" i="27"/>
  <c r="C266" i="27"/>
  <c r="C264" i="27"/>
  <c r="C265" i="27"/>
  <c r="C293" i="27"/>
  <c r="C296" i="27"/>
  <c r="C294" i="27"/>
  <c r="C295" i="27"/>
  <c r="C323" i="27"/>
  <c r="C326" i="27"/>
  <c r="C324" i="27"/>
  <c r="C325" i="27"/>
  <c r="C350" i="27"/>
  <c r="C353" i="27"/>
  <c r="C351" i="27"/>
  <c r="C352" i="27"/>
  <c r="P401" i="29"/>
  <c r="T378" i="29"/>
  <c r="T345" i="29"/>
  <c r="T213" i="29"/>
  <c r="T247" i="29"/>
  <c r="C178" i="30"/>
  <c r="G155" i="30"/>
  <c r="P145" i="31"/>
  <c r="T121" i="31"/>
  <c r="T120" i="29"/>
  <c r="G29" i="29"/>
  <c r="H5" i="29"/>
  <c r="D23" i="29"/>
  <c r="H6" i="29"/>
  <c r="D342" i="30"/>
  <c r="H317" i="30"/>
  <c r="P84" i="30"/>
  <c r="T66" i="30"/>
  <c r="Q273" i="32"/>
  <c r="U246" i="32"/>
  <c r="C381" i="28"/>
  <c r="G358" i="28"/>
  <c r="C319" i="28"/>
  <c r="G294" i="28"/>
  <c r="C255" i="28"/>
  <c r="G228" i="28"/>
  <c r="C187" i="28"/>
  <c r="G162" i="28"/>
  <c r="C125" i="28"/>
  <c r="G101" i="28"/>
  <c r="G5" i="29"/>
  <c r="C23" i="29"/>
  <c r="G6" i="29"/>
  <c r="P307" i="29"/>
  <c r="T282" i="29"/>
  <c r="C244" i="30"/>
  <c r="G217" i="30"/>
  <c r="Q337" i="32"/>
  <c r="U312" i="32"/>
  <c r="D241" i="29"/>
  <c r="H214" i="29"/>
  <c r="D59" i="30"/>
  <c r="H34" i="30"/>
  <c r="C371" i="31"/>
  <c r="G346" i="31"/>
  <c r="D94" i="28"/>
  <c r="H68" i="28"/>
  <c r="D61" i="28"/>
  <c r="H38" i="28"/>
  <c r="D31" i="28"/>
  <c r="H6" i="28"/>
  <c r="G5" i="30"/>
  <c r="C27" i="30"/>
  <c r="G6" i="30"/>
  <c r="D27" i="30"/>
  <c r="H6" i="30"/>
  <c r="H5" i="32"/>
  <c r="D23" i="32"/>
  <c r="H6" i="32"/>
  <c r="G5" i="32"/>
  <c r="C23" i="32"/>
  <c r="G6" i="32"/>
  <c r="G5" i="31"/>
  <c r="C25" i="31"/>
  <c r="G6" i="31"/>
  <c r="H7" i="26"/>
  <c r="I7" i="26"/>
  <c r="T7" i="26"/>
  <c r="U7" i="26"/>
  <c r="H8" i="26"/>
  <c r="I8" i="26"/>
  <c r="T8" i="26"/>
  <c r="U8" i="26"/>
  <c r="H9" i="26"/>
  <c r="I9" i="26"/>
  <c r="T9" i="26"/>
  <c r="U9" i="26"/>
  <c r="D17" i="26"/>
  <c r="E17" i="26"/>
  <c r="P17" i="26"/>
  <c r="Q17" i="26"/>
  <c r="D18" i="26"/>
  <c r="H4" i="26"/>
  <c r="E18" i="26"/>
  <c r="I4" i="26"/>
  <c r="P18" i="26"/>
  <c r="T4" i="26"/>
  <c r="Q18" i="26"/>
  <c r="U4" i="26"/>
  <c r="D19" i="26"/>
  <c r="H5" i="26"/>
  <c r="E19" i="26"/>
  <c r="I5" i="26"/>
  <c r="P19" i="26"/>
  <c r="T5" i="26"/>
  <c r="Q19" i="26"/>
  <c r="U5" i="26"/>
  <c r="D20" i="26"/>
  <c r="H6" i="26"/>
  <c r="E20" i="26"/>
  <c r="I6" i="26"/>
  <c r="P20" i="26"/>
  <c r="T6" i="26"/>
  <c r="Q20" i="26"/>
  <c r="U6" i="26"/>
  <c r="U25" i="26"/>
  <c r="H28" i="26"/>
  <c r="I28" i="26"/>
  <c r="T28" i="26"/>
  <c r="U28" i="26"/>
  <c r="H29" i="26"/>
  <c r="I29" i="26"/>
  <c r="T29" i="26"/>
  <c r="U29" i="26"/>
  <c r="H30" i="26"/>
  <c r="I30" i="26"/>
  <c r="T30" i="26"/>
  <c r="U30" i="26"/>
  <c r="D42" i="26"/>
  <c r="E42" i="26"/>
  <c r="P42" i="26"/>
  <c r="Q42" i="26"/>
  <c r="D43" i="26"/>
  <c r="H25" i="26"/>
  <c r="E43" i="26"/>
  <c r="I25" i="26"/>
  <c r="P43" i="26"/>
  <c r="T25" i="26"/>
  <c r="Q43" i="26"/>
  <c r="D44" i="26"/>
  <c r="H26" i="26"/>
  <c r="E44" i="26"/>
  <c r="I26" i="26"/>
  <c r="P44" i="26"/>
  <c r="T26" i="26"/>
  <c r="Q44" i="26"/>
  <c r="U26" i="26"/>
  <c r="D45" i="26"/>
  <c r="H27" i="26"/>
  <c r="E45" i="26"/>
  <c r="I27" i="26"/>
  <c r="P45" i="26"/>
  <c r="T27" i="26"/>
  <c r="Q45" i="26"/>
  <c r="U27" i="26"/>
  <c r="U50" i="26"/>
  <c r="U52" i="26"/>
  <c r="H53" i="26"/>
  <c r="I53" i="26"/>
  <c r="T53" i="26"/>
  <c r="U53" i="26"/>
  <c r="H54" i="26"/>
  <c r="I54" i="26"/>
  <c r="T54" i="26"/>
  <c r="U54" i="26"/>
  <c r="T55" i="26"/>
  <c r="D67" i="26"/>
  <c r="E67" i="26"/>
  <c r="P67" i="26"/>
  <c r="Q67" i="26"/>
  <c r="D68" i="26"/>
  <c r="H50" i="26"/>
  <c r="E68" i="26"/>
  <c r="I50" i="26"/>
  <c r="P68" i="26"/>
  <c r="T50" i="26"/>
  <c r="Q68" i="26"/>
  <c r="D69" i="26"/>
  <c r="E69" i="26"/>
  <c r="P69" i="26"/>
  <c r="T51" i="26"/>
  <c r="Q69" i="26"/>
  <c r="U51" i="26"/>
  <c r="D70" i="26"/>
  <c r="E70" i="26"/>
  <c r="P70" i="26"/>
  <c r="T52" i="26"/>
  <c r="Q70" i="26"/>
  <c r="I76" i="26"/>
  <c r="I77" i="26"/>
  <c r="H78" i="26"/>
  <c r="I78" i="26"/>
  <c r="T78" i="26"/>
  <c r="U78" i="26"/>
  <c r="H79" i="26"/>
  <c r="I79" i="26"/>
  <c r="T79" i="26"/>
  <c r="U79" i="26"/>
  <c r="H80" i="26"/>
  <c r="I80" i="26"/>
  <c r="T80" i="26"/>
  <c r="U80" i="26"/>
  <c r="D89" i="26"/>
  <c r="E89" i="26"/>
  <c r="P89" i="26"/>
  <c r="Q89" i="26"/>
  <c r="D90" i="26"/>
  <c r="H75" i="26"/>
  <c r="E90" i="26"/>
  <c r="I75" i="26"/>
  <c r="P90" i="26"/>
  <c r="T75" i="26"/>
  <c r="Q90" i="26"/>
  <c r="U75" i="26"/>
  <c r="D91" i="26"/>
  <c r="H76" i="26"/>
  <c r="E91" i="26"/>
  <c r="P91" i="26"/>
  <c r="T76" i="26"/>
  <c r="Q91" i="26"/>
  <c r="U76" i="26"/>
  <c r="D92" i="26"/>
  <c r="H77" i="26"/>
  <c r="E92" i="26"/>
  <c r="P92" i="26"/>
  <c r="T77" i="26"/>
  <c r="Q92" i="26"/>
  <c r="U77" i="26"/>
  <c r="H100" i="26"/>
  <c r="I100" i="26"/>
  <c r="T100" i="26"/>
  <c r="U100" i="26"/>
  <c r="H101" i="26"/>
  <c r="I101" i="26"/>
  <c r="T101" i="26"/>
  <c r="U101" i="26"/>
  <c r="H102" i="26"/>
  <c r="I102" i="26"/>
  <c r="T102" i="26"/>
  <c r="U102" i="26"/>
  <c r="D122" i="26"/>
  <c r="E122" i="26"/>
  <c r="P122" i="26"/>
  <c r="Q122" i="26"/>
  <c r="D123" i="26"/>
  <c r="H97" i="26"/>
  <c r="E123" i="26"/>
  <c r="I97" i="26"/>
  <c r="P123" i="26"/>
  <c r="T97" i="26"/>
  <c r="Q123" i="26"/>
  <c r="U97" i="26"/>
  <c r="D124" i="26"/>
  <c r="H98" i="26"/>
  <c r="E124" i="26"/>
  <c r="I98" i="26"/>
  <c r="P124" i="26"/>
  <c r="T98" i="26"/>
  <c r="Q124" i="26"/>
  <c r="U98" i="26"/>
  <c r="D125" i="26"/>
  <c r="H99" i="26"/>
  <c r="E125" i="26"/>
  <c r="I99" i="26"/>
  <c r="P125" i="26"/>
  <c r="T99" i="26"/>
  <c r="Q125" i="26"/>
  <c r="U99" i="26"/>
  <c r="H133" i="26"/>
  <c r="I133" i="26"/>
  <c r="T133" i="26"/>
  <c r="U133" i="26"/>
  <c r="H134" i="26"/>
  <c r="I134" i="26"/>
  <c r="T134" i="26"/>
  <c r="U134" i="26"/>
  <c r="H135" i="26"/>
  <c r="I135" i="26"/>
  <c r="T135" i="26"/>
  <c r="U135" i="26"/>
  <c r="D152" i="26"/>
  <c r="E152" i="26"/>
  <c r="P152" i="26"/>
  <c r="Q152" i="26"/>
  <c r="D153" i="26"/>
  <c r="H130" i="26"/>
  <c r="E153" i="26"/>
  <c r="I130" i="26"/>
  <c r="P153" i="26"/>
  <c r="T130" i="26"/>
  <c r="Q153" i="26"/>
  <c r="U130" i="26"/>
  <c r="D154" i="26"/>
  <c r="H131" i="26"/>
  <c r="E154" i="26"/>
  <c r="I131" i="26"/>
  <c r="P154" i="26"/>
  <c r="T131" i="26"/>
  <c r="Q154" i="26"/>
  <c r="U131" i="26"/>
  <c r="D155" i="26"/>
  <c r="H132" i="26"/>
  <c r="E155" i="26"/>
  <c r="I132" i="26"/>
  <c r="P155" i="26"/>
  <c r="T132" i="26"/>
  <c r="Q155" i="26"/>
  <c r="U132" i="26"/>
  <c r="I161" i="26"/>
  <c r="H163" i="26"/>
  <c r="I163" i="26"/>
  <c r="T163" i="26"/>
  <c r="U163" i="26"/>
  <c r="H164" i="26"/>
  <c r="I164" i="26"/>
  <c r="T164" i="26"/>
  <c r="U164" i="26"/>
  <c r="H165" i="26"/>
  <c r="I165" i="26"/>
  <c r="T165" i="26"/>
  <c r="U165" i="26"/>
  <c r="D177" i="26"/>
  <c r="E177" i="26"/>
  <c r="P177" i="26"/>
  <c r="Q177" i="26"/>
  <c r="D178" i="26"/>
  <c r="H160" i="26"/>
  <c r="E178" i="26"/>
  <c r="I160" i="26"/>
  <c r="P178" i="26"/>
  <c r="T160" i="26"/>
  <c r="Q178" i="26"/>
  <c r="U160" i="26"/>
  <c r="D179" i="26"/>
  <c r="H161" i="26"/>
  <c r="E179" i="26"/>
  <c r="P179" i="26"/>
  <c r="T161" i="26"/>
  <c r="Q179" i="26"/>
  <c r="U161" i="26"/>
  <c r="D180" i="26"/>
  <c r="H162" i="26"/>
  <c r="E180" i="26"/>
  <c r="I162" i="26"/>
  <c r="P180" i="26"/>
  <c r="T162" i="26"/>
  <c r="Q180" i="26"/>
  <c r="U162" i="26"/>
  <c r="I187" i="26"/>
  <c r="H188" i="26"/>
  <c r="I188" i="26"/>
  <c r="T188" i="26"/>
  <c r="U188" i="26"/>
  <c r="H189" i="26"/>
  <c r="I189" i="26"/>
  <c r="T189" i="26"/>
  <c r="U189" i="26"/>
  <c r="H190" i="26"/>
  <c r="I190" i="26"/>
  <c r="T190" i="26"/>
  <c r="U190" i="26"/>
  <c r="D209" i="26"/>
  <c r="E209" i="26"/>
  <c r="P209" i="26"/>
  <c r="Q209" i="26"/>
  <c r="D210" i="26"/>
  <c r="H185" i="26"/>
  <c r="E210" i="26"/>
  <c r="I185" i="26"/>
  <c r="P210" i="26"/>
  <c r="T185" i="26"/>
  <c r="Q210" i="26"/>
  <c r="U185" i="26"/>
  <c r="D211" i="26"/>
  <c r="H186" i="26"/>
  <c r="E211" i="26"/>
  <c r="I186" i="26"/>
  <c r="P211" i="26"/>
  <c r="T186" i="26"/>
  <c r="Q211" i="26"/>
  <c r="U186" i="26"/>
  <c r="D212" i="26"/>
  <c r="H187" i="26"/>
  <c r="E212" i="26"/>
  <c r="P212" i="26"/>
  <c r="T187" i="26"/>
  <c r="Q212" i="26"/>
  <c r="U187" i="26"/>
  <c r="H220" i="26"/>
  <c r="I220" i="26"/>
  <c r="T220" i="26"/>
  <c r="U220" i="26"/>
  <c r="H221" i="26"/>
  <c r="I221" i="26"/>
  <c r="T221" i="26"/>
  <c r="U221" i="26"/>
  <c r="H222" i="26"/>
  <c r="I222" i="26"/>
  <c r="T222" i="26"/>
  <c r="U222" i="26"/>
  <c r="D239" i="26"/>
  <c r="E239" i="26"/>
  <c r="P239" i="26"/>
  <c r="Q239" i="26"/>
  <c r="D240" i="26"/>
  <c r="H217" i="26"/>
  <c r="E240" i="26"/>
  <c r="I217" i="26"/>
  <c r="P240" i="26"/>
  <c r="T217" i="26"/>
  <c r="Q240" i="26"/>
  <c r="U217" i="26"/>
  <c r="D241" i="26"/>
  <c r="H218" i="26"/>
  <c r="E241" i="26"/>
  <c r="I218" i="26"/>
  <c r="P241" i="26"/>
  <c r="T218" i="26"/>
  <c r="Q241" i="26"/>
  <c r="U218" i="26"/>
  <c r="D242" i="26"/>
  <c r="H219" i="26"/>
  <c r="E242" i="26"/>
  <c r="I219" i="26"/>
  <c r="P242" i="26"/>
  <c r="T219" i="26"/>
  <c r="Q242" i="26"/>
  <c r="U219" i="26"/>
  <c r="H4" i="25"/>
  <c r="G7" i="25"/>
  <c r="H7" i="25"/>
  <c r="G8" i="25"/>
  <c r="H8" i="25"/>
  <c r="H9" i="25"/>
  <c r="G9" i="25"/>
  <c r="O19" i="25"/>
  <c r="O20" i="25"/>
  <c r="O21" i="25"/>
  <c r="C22" i="25"/>
  <c r="D22" i="25"/>
  <c r="O22" i="25"/>
  <c r="C23" i="25"/>
  <c r="G4" i="25"/>
  <c r="D23" i="25"/>
  <c r="C24" i="25"/>
  <c r="G5" i="25"/>
  <c r="D24" i="25"/>
  <c r="H31" i="25"/>
  <c r="G33" i="25"/>
  <c r="H33" i="25"/>
  <c r="G34" i="25"/>
  <c r="G35" i="25"/>
  <c r="H34" i="25"/>
  <c r="H35" i="25"/>
  <c r="O47" i="25"/>
  <c r="C48" i="25"/>
  <c r="D48" i="25"/>
  <c r="O48" i="25"/>
  <c r="C49" i="25"/>
  <c r="G30" i="25"/>
  <c r="D49" i="25"/>
  <c r="H30" i="25"/>
  <c r="O49" i="25"/>
  <c r="C50" i="25"/>
  <c r="D50" i="25"/>
  <c r="O50" i="25"/>
  <c r="D51" i="25"/>
  <c r="H32" i="25"/>
  <c r="H57" i="25"/>
  <c r="G59" i="25"/>
  <c r="H59" i="25"/>
  <c r="G60" i="25"/>
  <c r="H60" i="25"/>
  <c r="H61" i="25"/>
  <c r="G61" i="25"/>
  <c r="O71" i="25"/>
  <c r="O72" i="25"/>
  <c r="O73" i="25"/>
  <c r="C74" i="25"/>
  <c r="D74" i="25"/>
  <c r="O74" i="25"/>
  <c r="C75" i="25"/>
  <c r="G56" i="25"/>
  <c r="D75" i="25"/>
  <c r="H56" i="25"/>
  <c r="C76" i="25"/>
  <c r="G57" i="25"/>
  <c r="D76" i="25"/>
  <c r="D77" i="25"/>
  <c r="H58" i="25"/>
  <c r="H82" i="25"/>
  <c r="H83" i="25"/>
  <c r="G85" i="25"/>
  <c r="H85" i="25"/>
  <c r="H87" i="25"/>
  <c r="G86" i="25"/>
  <c r="G87" i="25"/>
  <c r="H86" i="25"/>
  <c r="C94" i="25"/>
  <c r="D94" i="25"/>
  <c r="O94" i="25"/>
  <c r="C95" i="25"/>
  <c r="G82" i="25"/>
  <c r="D95" i="25"/>
  <c r="O95" i="25"/>
  <c r="C96" i="25"/>
  <c r="G83" i="25"/>
  <c r="D96" i="25"/>
  <c r="O96" i="25"/>
  <c r="C97" i="25"/>
  <c r="G84" i="25"/>
  <c r="O97" i="25"/>
  <c r="H103" i="25"/>
  <c r="H104" i="25"/>
  <c r="G105" i="25"/>
  <c r="H105" i="25"/>
  <c r="G106" i="25"/>
  <c r="G107" i="25"/>
  <c r="H106" i="25"/>
  <c r="H107" i="25"/>
  <c r="O118" i="25"/>
  <c r="C119" i="25"/>
  <c r="D119" i="25"/>
  <c r="O119" i="25"/>
  <c r="C120" i="25"/>
  <c r="G102" i="25"/>
  <c r="D120" i="25"/>
  <c r="H102" i="25"/>
  <c r="O120" i="25"/>
  <c r="C121" i="25"/>
  <c r="D121" i="25"/>
  <c r="O121" i="25"/>
  <c r="D122" i="25"/>
  <c r="H127" i="25"/>
  <c r="G130" i="25"/>
  <c r="H130" i="25"/>
  <c r="G131" i="25"/>
  <c r="G132" i="25"/>
  <c r="H131" i="25"/>
  <c r="H132" i="25"/>
  <c r="C140" i="25"/>
  <c r="D140" i="25"/>
  <c r="O140" i="25"/>
  <c r="C141" i="25"/>
  <c r="G127" i="25"/>
  <c r="D141" i="25"/>
  <c r="O141" i="25"/>
  <c r="C142" i="25"/>
  <c r="G128" i="25"/>
  <c r="D142" i="25"/>
  <c r="O142" i="25"/>
  <c r="C143" i="25"/>
  <c r="G129" i="25"/>
  <c r="O143" i="25"/>
  <c r="H148" i="25"/>
  <c r="H149" i="25"/>
  <c r="G151" i="25"/>
  <c r="H151" i="25"/>
  <c r="H153" i="25"/>
  <c r="G152" i="25"/>
  <c r="G153" i="25"/>
  <c r="H152" i="25"/>
  <c r="C173" i="25"/>
  <c r="D173" i="25"/>
  <c r="O173" i="25"/>
  <c r="C174" i="25"/>
  <c r="G148" i="25"/>
  <c r="D174" i="25"/>
  <c r="O174" i="25"/>
  <c r="C175" i="25"/>
  <c r="G149" i="25"/>
  <c r="D175" i="25"/>
  <c r="O175" i="25"/>
  <c r="C176" i="25"/>
  <c r="G150" i="25"/>
  <c r="O176" i="25"/>
  <c r="H181" i="25"/>
  <c r="H182" i="25"/>
  <c r="G184" i="25"/>
  <c r="H184" i="25"/>
  <c r="H186" i="25"/>
  <c r="G185" i="25"/>
  <c r="G186" i="25"/>
  <c r="H185" i="25"/>
  <c r="C203" i="25"/>
  <c r="D203" i="25"/>
  <c r="O203" i="25"/>
  <c r="C204" i="25"/>
  <c r="G181" i="25"/>
  <c r="D204" i="25"/>
  <c r="O204" i="25"/>
  <c r="C205" i="25"/>
  <c r="G182" i="25"/>
  <c r="D205" i="25"/>
  <c r="O205" i="25"/>
  <c r="C206" i="25"/>
  <c r="G183" i="25"/>
  <c r="O206" i="25"/>
  <c r="H211" i="25"/>
  <c r="H213" i="25"/>
  <c r="G214" i="25"/>
  <c r="H214" i="25"/>
  <c r="G215" i="25"/>
  <c r="G216" i="25"/>
  <c r="H215" i="25"/>
  <c r="H216" i="25"/>
  <c r="C227" i="25"/>
  <c r="D227" i="25"/>
  <c r="O227" i="25"/>
  <c r="C228" i="25"/>
  <c r="G211" i="25"/>
  <c r="D228" i="25"/>
  <c r="O228" i="25"/>
  <c r="C229" i="25"/>
  <c r="G212" i="25"/>
  <c r="D229" i="25"/>
  <c r="D230" i="25"/>
  <c r="O229" i="25"/>
  <c r="C230" i="25"/>
  <c r="G213" i="25"/>
  <c r="O230" i="25"/>
  <c r="H235" i="25"/>
  <c r="G238" i="25"/>
  <c r="H238" i="25"/>
  <c r="G239" i="25"/>
  <c r="G240" i="25"/>
  <c r="H239" i="25"/>
  <c r="H240" i="25"/>
  <c r="C260" i="25"/>
  <c r="D260" i="25"/>
  <c r="O260" i="25"/>
  <c r="C261" i="25"/>
  <c r="D261" i="25"/>
  <c r="O261" i="25"/>
  <c r="C262" i="25"/>
  <c r="D262" i="25"/>
  <c r="O262" i="25"/>
  <c r="C263" i="25"/>
  <c r="G237" i="25"/>
  <c r="O263" i="25"/>
  <c r="H268" i="25"/>
  <c r="H269" i="25"/>
  <c r="G271" i="25"/>
  <c r="H271" i="25"/>
  <c r="H273" i="25"/>
  <c r="G272" i="25"/>
  <c r="G273" i="25"/>
  <c r="H272" i="25"/>
  <c r="C288" i="25"/>
  <c r="D288" i="25"/>
  <c r="O288" i="25"/>
  <c r="C289" i="25"/>
  <c r="D289" i="25"/>
  <c r="O289" i="25"/>
  <c r="C290" i="25"/>
  <c r="D290" i="25"/>
  <c r="O290" i="25"/>
  <c r="C291" i="25"/>
  <c r="G270" i="25"/>
  <c r="O291" i="25"/>
  <c r="H4" i="24"/>
  <c r="G7" i="24"/>
  <c r="H7" i="24"/>
  <c r="G8" i="24"/>
  <c r="G9" i="24"/>
  <c r="H8" i="24"/>
  <c r="C22" i="24"/>
  <c r="D22" i="24"/>
  <c r="C23" i="24"/>
  <c r="G4" i="24"/>
  <c r="D23" i="24"/>
  <c r="C24" i="24"/>
  <c r="G5" i="24"/>
  <c r="D24" i="24"/>
  <c r="H5" i="24"/>
  <c r="G30" i="24"/>
  <c r="H30" i="24"/>
  <c r="G33" i="24"/>
  <c r="H33" i="24"/>
  <c r="H35" i="24"/>
  <c r="G34" i="24"/>
  <c r="G35" i="24"/>
  <c r="H34" i="24"/>
  <c r="C48" i="24"/>
  <c r="D48" i="24"/>
  <c r="C49" i="24"/>
  <c r="D49" i="24"/>
  <c r="C50" i="24"/>
  <c r="G31" i="24"/>
  <c r="D50" i="24"/>
  <c r="H31" i="24"/>
  <c r="G56" i="24"/>
  <c r="H56" i="24"/>
  <c r="G59" i="24"/>
  <c r="H59" i="24"/>
  <c r="H61" i="24"/>
  <c r="G60" i="24"/>
  <c r="G61" i="24"/>
  <c r="H60" i="24"/>
  <c r="C74" i="24"/>
  <c r="D74" i="24"/>
  <c r="C75" i="24"/>
  <c r="D75" i="24"/>
  <c r="C76" i="24"/>
  <c r="G57" i="24"/>
  <c r="D76" i="24"/>
  <c r="H57" i="24"/>
  <c r="G82" i="24"/>
  <c r="H82" i="24"/>
  <c r="H83" i="24"/>
  <c r="G85" i="24"/>
  <c r="H85" i="24"/>
  <c r="G86" i="24"/>
  <c r="G87" i="24"/>
  <c r="H86" i="24"/>
  <c r="C94" i="24"/>
  <c r="D94" i="24"/>
  <c r="C95" i="24"/>
  <c r="D95" i="24"/>
  <c r="C96" i="24"/>
  <c r="G83" i="24"/>
  <c r="D96" i="24"/>
  <c r="D97" i="24"/>
  <c r="H84" i="24"/>
  <c r="G102" i="24"/>
  <c r="H102" i="24"/>
  <c r="G105" i="24"/>
  <c r="H105" i="24"/>
  <c r="G106" i="24"/>
  <c r="G107" i="24"/>
  <c r="H106" i="24"/>
  <c r="C119" i="24"/>
  <c r="D119" i="24"/>
  <c r="C120" i="24"/>
  <c r="D120" i="24"/>
  <c r="C121" i="24"/>
  <c r="G103" i="24"/>
  <c r="D121" i="24"/>
  <c r="H103" i="24"/>
  <c r="G127" i="24"/>
  <c r="H127" i="24"/>
  <c r="G130" i="24"/>
  <c r="H130" i="24"/>
  <c r="H132" i="24"/>
  <c r="G131" i="24"/>
  <c r="G132" i="24"/>
  <c r="H131" i="24"/>
  <c r="C140" i="24"/>
  <c r="D140" i="24"/>
  <c r="C141" i="24"/>
  <c r="D141" i="24"/>
  <c r="C142" i="24"/>
  <c r="G128" i="24"/>
  <c r="D142" i="24"/>
  <c r="H128" i="24"/>
  <c r="G148" i="24"/>
  <c r="H148" i="24"/>
  <c r="G151" i="24"/>
  <c r="H151" i="24"/>
  <c r="H153" i="24"/>
  <c r="G152" i="24"/>
  <c r="G153" i="24"/>
  <c r="H152" i="24"/>
  <c r="C173" i="24"/>
  <c r="D173" i="24"/>
  <c r="C174" i="24"/>
  <c r="D174" i="24"/>
  <c r="C175" i="24"/>
  <c r="D175" i="24"/>
  <c r="H149" i="24"/>
  <c r="G181" i="24"/>
  <c r="G184" i="24"/>
  <c r="H184" i="24"/>
  <c r="H186" i="24"/>
  <c r="G185" i="24"/>
  <c r="G186" i="24"/>
  <c r="H185" i="24"/>
  <c r="C203" i="24"/>
  <c r="D203" i="24"/>
  <c r="C204" i="24"/>
  <c r="D204" i="24"/>
  <c r="H181" i="24"/>
  <c r="C205" i="24"/>
  <c r="D205" i="24"/>
  <c r="D206" i="24"/>
  <c r="H183" i="24"/>
  <c r="G211" i="24"/>
  <c r="H211" i="24"/>
  <c r="H212" i="24"/>
  <c r="G214" i="24"/>
  <c r="H214" i="24"/>
  <c r="G215" i="24"/>
  <c r="G216" i="24"/>
  <c r="H215" i="24"/>
  <c r="H216" i="24"/>
  <c r="C229" i="24"/>
  <c r="D229" i="24"/>
  <c r="C230" i="24"/>
  <c r="D230" i="24"/>
  <c r="C231" i="24"/>
  <c r="D231" i="24"/>
  <c r="D232" i="24"/>
  <c r="H213" i="24"/>
  <c r="H237" i="24"/>
  <c r="G240" i="24"/>
  <c r="H240" i="24"/>
  <c r="G241" i="24"/>
  <c r="H241" i="24"/>
  <c r="H242" i="24"/>
  <c r="G242" i="24"/>
  <c r="C262" i="24"/>
  <c r="D262" i="24"/>
  <c r="C263" i="24"/>
  <c r="G237" i="24"/>
  <c r="D263" i="24"/>
  <c r="C264" i="24"/>
  <c r="G238" i="24"/>
  <c r="D264" i="24"/>
  <c r="C265" i="24"/>
  <c r="G239" i="24"/>
  <c r="H270" i="24"/>
  <c r="G271" i="24"/>
  <c r="G273" i="24"/>
  <c r="H273" i="24"/>
  <c r="G274" i="24"/>
  <c r="H274" i="24"/>
  <c r="H275" i="24"/>
  <c r="G275" i="24"/>
  <c r="C286" i="24"/>
  <c r="D286" i="24"/>
  <c r="C287" i="24"/>
  <c r="G270" i="24"/>
  <c r="D287" i="24"/>
  <c r="C288" i="24"/>
  <c r="D288" i="24"/>
  <c r="C289" i="24"/>
  <c r="G272" i="24"/>
  <c r="H4" i="23"/>
  <c r="G5" i="23"/>
  <c r="G7" i="23"/>
  <c r="H7" i="23"/>
  <c r="G8" i="23"/>
  <c r="H8" i="23"/>
  <c r="H9" i="23"/>
  <c r="G9" i="23"/>
  <c r="C22" i="23"/>
  <c r="D22" i="23"/>
  <c r="C23" i="23"/>
  <c r="G4" i="23"/>
  <c r="D23" i="23"/>
  <c r="C24" i="23"/>
  <c r="D24" i="23"/>
  <c r="C25" i="23"/>
  <c r="G6" i="23"/>
  <c r="H30" i="23"/>
  <c r="G31" i="23"/>
  <c r="G33" i="23"/>
  <c r="H33" i="23"/>
  <c r="G34" i="23"/>
  <c r="H34" i="23"/>
  <c r="H35" i="23"/>
  <c r="G35" i="23"/>
  <c r="C48" i="23"/>
  <c r="D48" i="23"/>
  <c r="C49" i="23"/>
  <c r="G30" i="23"/>
  <c r="D49" i="23"/>
  <c r="C50" i="23"/>
  <c r="D50" i="23"/>
  <c r="C51" i="23"/>
  <c r="G32" i="23"/>
  <c r="H56" i="23"/>
  <c r="G57" i="23"/>
  <c r="G59" i="23"/>
  <c r="H59" i="23"/>
  <c r="G60" i="23"/>
  <c r="H60" i="23"/>
  <c r="H61" i="23"/>
  <c r="G61" i="23"/>
  <c r="C74" i="23"/>
  <c r="D74" i="23"/>
  <c r="C75" i="23"/>
  <c r="G56" i="23"/>
  <c r="D75" i="23"/>
  <c r="C76" i="23"/>
  <c r="D76" i="23"/>
  <c r="C77" i="23"/>
  <c r="G58" i="23"/>
  <c r="H82" i="23"/>
  <c r="G83" i="23"/>
  <c r="G85" i="23"/>
  <c r="H85" i="23"/>
  <c r="G86" i="23"/>
  <c r="H86" i="23"/>
  <c r="H87" i="23"/>
  <c r="G87" i="23"/>
  <c r="C94" i="23"/>
  <c r="D94" i="23"/>
  <c r="C95" i="23"/>
  <c r="G82" i="23"/>
  <c r="D95" i="23"/>
  <c r="C96" i="23"/>
  <c r="D96" i="23"/>
  <c r="C97" i="23"/>
  <c r="G84" i="23"/>
  <c r="H102" i="23"/>
  <c r="G103" i="23"/>
  <c r="G105" i="23"/>
  <c r="H105" i="23"/>
  <c r="G106" i="23"/>
  <c r="H106" i="23"/>
  <c r="H107" i="23"/>
  <c r="G107" i="23"/>
  <c r="C119" i="23"/>
  <c r="D119" i="23"/>
  <c r="C120" i="23"/>
  <c r="G102" i="23"/>
  <c r="D120" i="23"/>
  <c r="C121" i="23"/>
  <c r="D121" i="23"/>
  <c r="C122" i="23"/>
  <c r="G104" i="23"/>
  <c r="H127" i="23"/>
  <c r="G128" i="23"/>
  <c r="G130" i="23"/>
  <c r="H130" i="23"/>
  <c r="G131" i="23"/>
  <c r="H131" i="23"/>
  <c r="H132" i="23"/>
  <c r="G132" i="23"/>
  <c r="C140" i="23"/>
  <c r="D140" i="23"/>
  <c r="C141" i="23"/>
  <c r="G127" i="23"/>
  <c r="D141" i="23"/>
  <c r="C142" i="23"/>
  <c r="D142" i="23"/>
  <c r="C143" i="23"/>
  <c r="G129" i="23"/>
  <c r="H148" i="23"/>
  <c r="G149" i="23"/>
  <c r="G151" i="23"/>
  <c r="H151" i="23"/>
  <c r="G152" i="23"/>
  <c r="H152" i="23"/>
  <c r="H153" i="23"/>
  <c r="G153" i="23"/>
  <c r="C173" i="23"/>
  <c r="D173" i="23"/>
  <c r="C174" i="23"/>
  <c r="G148" i="23"/>
  <c r="D174" i="23"/>
  <c r="C175" i="23"/>
  <c r="D175" i="23"/>
  <c r="C176" i="23"/>
  <c r="G150" i="23"/>
  <c r="H181" i="23"/>
  <c r="G183" i="23"/>
  <c r="H183" i="23"/>
  <c r="G184" i="23"/>
  <c r="H184" i="23"/>
  <c r="G185" i="23"/>
  <c r="H185" i="23"/>
  <c r="H186" i="23"/>
  <c r="G186" i="23"/>
  <c r="C203" i="23"/>
  <c r="D203" i="23"/>
  <c r="C204" i="23"/>
  <c r="G181" i="23"/>
  <c r="D204" i="23"/>
  <c r="C205" i="23"/>
  <c r="D205" i="23"/>
  <c r="D206" i="23"/>
  <c r="H182" i="23"/>
  <c r="C206" i="23"/>
  <c r="G182" i="23"/>
  <c r="H211" i="23"/>
  <c r="G214" i="23"/>
  <c r="H214" i="23"/>
  <c r="G215" i="23"/>
  <c r="H215" i="23"/>
  <c r="H216" i="23"/>
  <c r="G216" i="23"/>
  <c r="C228" i="23"/>
  <c r="D228" i="23"/>
  <c r="C229" i="23"/>
  <c r="G211" i="23"/>
  <c r="D229" i="23"/>
  <c r="C230" i="23"/>
  <c r="D230" i="23"/>
  <c r="C231" i="23"/>
  <c r="H236" i="23"/>
  <c r="G237" i="23"/>
  <c r="G239" i="23"/>
  <c r="H239" i="23"/>
  <c r="G240" i="23"/>
  <c r="H240" i="23"/>
  <c r="H241" i="23"/>
  <c r="G241" i="23"/>
  <c r="C261" i="23"/>
  <c r="D261" i="23"/>
  <c r="C262" i="23"/>
  <c r="G236" i="23"/>
  <c r="D262" i="23"/>
  <c r="C263" i="23"/>
  <c r="D263" i="23"/>
  <c r="C264" i="23"/>
  <c r="G238" i="23"/>
  <c r="H270" i="23"/>
  <c r="G271" i="23"/>
  <c r="G273" i="23"/>
  <c r="G275" i="23"/>
  <c r="H273" i="23"/>
  <c r="G274" i="23"/>
  <c r="H274" i="23"/>
  <c r="H275" i="23"/>
  <c r="C290" i="23"/>
  <c r="D290" i="23"/>
  <c r="C291" i="23"/>
  <c r="G270" i="23"/>
  <c r="D291" i="23"/>
  <c r="C292" i="23"/>
  <c r="D292" i="23"/>
  <c r="C293" i="23"/>
  <c r="G272" i="23"/>
  <c r="H4" i="22"/>
  <c r="G7" i="22"/>
  <c r="H7" i="22"/>
  <c r="G8" i="22"/>
  <c r="H8" i="22"/>
  <c r="H9" i="22"/>
  <c r="G9" i="22"/>
  <c r="C22" i="22"/>
  <c r="D22" i="22"/>
  <c r="C23" i="22"/>
  <c r="G4" i="22"/>
  <c r="D23" i="22"/>
  <c r="C24" i="22"/>
  <c r="G5" i="22"/>
  <c r="D24" i="22"/>
  <c r="H30" i="22"/>
  <c r="G33" i="22"/>
  <c r="H33" i="22"/>
  <c r="G34" i="22"/>
  <c r="H34" i="22"/>
  <c r="H35" i="22"/>
  <c r="G35" i="22"/>
  <c r="C48" i="22"/>
  <c r="D48" i="22"/>
  <c r="C49" i="22"/>
  <c r="G30" i="22"/>
  <c r="D49" i="22"/>
  <c r="C50" i="22"/>
  <c r="G31" i="22"/>
  <c r="D50" i="22"/>
  <c r="G56" i="22"/>
  <c r="H56" i="22"/>
  <c r="G59" i="22"/>
  <c r="H59" i="22"/>
  <c r="G60" i="22"/>
  <c r="G61" i="22"/>
  <c r="H60" i="22"/>
  <c r="H61" i="22"/>
  <c r="C75" i="22"/>
  <c r="D75" i="22"/>
  <c r="C76" i="22"/>
  <c r="D76" i="22"/>
  <c r="C77" i="22"/>
  <c r="D77" i="22"/>
  <c r="C78" i="22"/>
  <c r="H83" i="22"/>
  <c r="G86" i="22"/>
  <c r="H86" i="22"/>
  <c r="G87" i="22"/>
  <c r="G88" i="22"/>
  <c r="H87" i="22"/>
  <c r="H88" i="22"/>
  <c r="C95" i="22"/>
  <c r="D95" i="22"/>
  <c r="C96" i="22"/>
  <c r="G83" i="22"/>
  <c r="D96" i="22"/>
  <c r="C97" i="22"/>
  <c r="C98" i="22"/>
  <c r="G85" i="22"/>
  <c r="D97" i="22"/>
  <c r="H103" i="22"/>
  <c r="G106" i="22"/>
  <c r="G108" i="22"/>
  <c r="H106" i="22"/>
  <c r="G107" i="22"/>
  <c r="H107" i="22"/>
  <c r="H108" i="22"/>
  <c r="C120" i="22"/>
  <c r="D120" i="22"/>
  <c r="C121" i="22"/>
  <c r="G103" i="22"/>
  <c r="D121" i="22"/>
  <c r="C122" i="22"/>
  <c r="G104" i="22"/>
  <c r="D122" i="22"/>
  <c r="H128" i="22"/>
  <c r="G131" i="22"/>
  <c r="H131" i="22"/>
  <c r="G132" i="22"/>
  <c r="H132" i="22"/>
  <c r="H133" i="22"/>
  <c r="G133" i="22"/>
  <c r="C141" i="22"/>
  <c r="D141" i="22"/>
  <c r="C142" i="22"/>
  <c r="G128" i="22"/>
  <c r="D142" i="22"/>
  <c r="C143" i="22"/>
  <c r="G129" i="22"/>
  <c r="D143" i="22"/>
  <c r="C144" i="22"/>
  <c r="G130" i="22"/>
  <c r="H149" i="22"/>
  <c r="G151" i="22"/>
  <c r="G152" i="22"/>
  <c r="H152" i="22"/>
  <c r="G153" i="22"/>
  <c r="G154" i="22"/>
  <c r="H153" i="22"/>
  <c r="H154" i="22"/>
  <c r="C174" i="22"/>
  <c r="D174" i="22"/>
  <c r="C175" i="22"/>
  <c r="G149" i="22"/>
  <c r="D175" i="22"/>
  <c r="C176" i="22"/>
  <c r="G150" i="22"/>
  <c r="D176" i="22"/>
  <c r="C177" i="22"/>
  <c r="G183" i="22"/>
  <c r="H183" i="22"/>
  <c r="G185" i="22"/>
  <c r="H185" i="22"/>
  <c r="G186" i="22"/>
  <c r="H186" i="22"/>
  <c r="G187" i="22"/>
  <c r="H187" i="22"/>
  <c r="C204" i="22"/>
  <c r="D204" i="22"/>
  <c r="C205" i="22"/>
  <c r="G182" i="22"/>
  <c r="D205" i="22"/>
  <c r="H182" i="22"/>
  <c r="C206" i="22"/>
  <c r="D206" i="22"/>
  <c r="C207" i="22"/>
  <c r="G184" i="22"/>
  <c r="D207" i="22"/>
  <c r="H184" i="22"/>
  <c r="G213" i="22"/>
  <c r="H213" i="22"/>
  <c r="G215" i="22"/>
  <c r="G217" i="22"/>
  <c r="H215" i="22"/>
  <c r="G216" i="22"/>
  <c r="H216" i="22"/>
  <c r="H217" i="22"/>
  <c r="C228" i="22"/>
  <c r="D228" i="22"/>
  <c r="C229" i="22"/>
  <c r="G212" i="22"/>
  <c r="D229" i="22"/>
  <c r="H212" i="22"/>
  <c r="C230" i="22"/>
  <c r="D230" i="22"/>
  <c r="C231" i="22"/>
  <c r="G214" i="22"/>
  <c r="D231" i="22"/>
  <c r="H214" i="22"/>
  <c r="G237" i="22"/>
  <c r="H237" i="22"/>
  <c r="G239" i="22"/>
  <c r="G241" i="22"/>
  <c r="H239" i="22"/>
  <c r="G240" i="22"/>
  <c r="H240" i="22"/>
  <c r="H241" i="22"/>
  <c r="C261" i="22"/>
  <c r="D261" i="22"/>
  <c r="C262" i="22"/>
  <c r="G236" i="22"/>
  <c r="D262" i="22"/>
  <c r="H236" i="22"/>
  <c r="C263" i="22"/>
  <c r="D263" i="22"/>
  <c r="C264" i="22"/>
  <c r="G238" i="22"/>
  <c r="D264" i="22"/>
  <c r="H238" i="22"/>
  <c r="G270" i="22"/>
  <c r="H270" i="22"/>
  <c r="G272" i="22"/>
  <c r="G274" i="22"/>
  <c r="H272" i="22"/>
  <c r="G273" i="22"/>
  <c r="H273" i="22"/>
  <c r="H274" i="22"/>
  <c r="C289" i="22"/>
  <c r="D289" i="22"/>
  <c r="C290" i="22"/>
  <c r="G269" i="22"/>
  <c r="D290" i="22"/>
  <c r="H269" i="22"/>
  <c r="C291" i="22"/>
  <c r="D291" i="22"/>
  <c r="C292" i="22"/>
  <c r="G271" i="22"/>
  <c r="D292" i="22"/>
  <c r="H271" i="22"/>
  <c r="G5" i="21"/>
  <c r="H5" i="21"/>
  <c r="G7" i="21"/>
  <c r="G9" i="21"/>
  <c r="H7" i="21"/>
  <c r="G8" i="21"/>
  <c r="H8" i="21"/>
  <c r="H9" i="21"/>
  <c r="C22" i="21"/>
  <c r="D22" i="21"/>
  <c r="C23" i="21"/>
  <c r="G4" i="21"/>
  <c r="D23" i="21"/>
  <c r="H4" i="21"/>
  <c r="C24" i="21"/>
  <c r="D24" i="21"/>
  <c r="C25" i="21"/>
  <c r="G6" i="21"/>
  <c r="D25" i="21"/>
  <c r="H6" i="21"/>
  <c r="G31" i="21"/>
  <c r="H31" i="21"/>
  <c r="G33" i="21"/>
  <c r="G35" i="21"/>
  <c r="H33" i="21"/>
  <c r="G34" i="21"/>
  <c r="H34" i="21"/>
  <c r="H35" i="21"/>
  <c r="C48" i="21"/>
  <c r="D48" i="21"/>
  <c r="C49" i="21"/>
  <c r="G30" i="21"/>
  <c r="D49" i="21"/>
  <c r="H30" i="21"/>
  <c r="C50" i="21"/>
  <c r="D50" i="21"/>
  <c r="C51" i="21"/>
  <c r="G32" i="21"/>
  <c r="D51" i="21"/>
  <c r="H32" i="21"/>
  <c r="G59" i="21"/>
  <c r="G61" i="21"/>
  <c r="H59" i="21"/>
  <c r="G60" i="21"/>
  <c r="H60" i="21"/>
  <c r="H61" i="21"/>
  <c r="C75" i="21"/>
  <c r="D75" i="21"/>
  <c r="C76" i="21"/>
  <c r="G56" i="21"/>
  <c r="D76" i="21"/>
  <c r="H56" i="21"/>
  <c r="C77" i="21"/>
  <c r="D77" i="21"/>
  <c r="C78" i="21"/>
  <c r="D78" i="21"/>
  <c r="G84" i="21"/>
  <c r="G86" i="21"/>
  <c r="G88" i="21"/>
  <c r="H86" i="21"/>
  <c r="G87" i="21"/>
  <c r="H87" i="21"/>
  <c r="H88" i="21"/>
  <c r="C95" i="21"/>
  <c r="D95" i="21"/>
  <c r="C96" i="21"/>
  <c r="G83" i="21"/>
  <c r="D96" i="21"/>
  <c r="H83" i="21"/>
  <c r="C97" i="21"/>
  <c r="D97" i="21"/>
  <c r="H84" i="21"/>
  <c r="C98" i="21"/>
  <c r="G85" i="21"/>
  <c r="D98" i="21"/>
  <c r="H85" i="21"/>
  <c r="G104" i="21"/>
  <c r="G106" i="21"/>
  <c r="G108" i="21"/>
  <c r="H106" i="21"/>
  <c r="G107" i="21"/>
  <c r="H107" i="21"/>
  <c r="H108" i="21"/>
  <c r="C119" i="21"/>
  <c r="D119" i="21"/>
  <c r="C120" i="21"/>
  <c r="G103" i="21"/>
  <c r="D120" i="21"/>
  <c r="H103" i="21"/>
  <c r="C121" i="21"/>
  <c r="D121" i="21"/>
  <c r="H104" i="21"/>
  <c r="C122" i="21"/>
  <c r="G105" i="21"/>
  <c r="G128" i="21"/>
  <c r="G130" i="21"/>
  <c r="G132" i="21"/>
  <c r="H130" i="21"/>
  <c r="G131" i="21"/>
  <c r="H131" i="21"/>
  <c r="H132" i="21"/>
  <c r="C140" i="21"/>
  <c r="D140" i="21"/>
  <c r="C141" i="21"/>
  <c r="G127" i="21"/>
  <c r="D141" i="21"/>
  <c r="H127" i="21"/>
  <c r="C142" i="21"/>
  <c r="D142" i="21"/>
  <c r="H128" i="21"/>
  <c r="C143" i="21"/>
  <c r="G129" i="21"/>
  <c r="G149" i="21"/>
  <c r="G151" i="21"/>
  <c r="G153" i="21"/>
  <c r="H151" i="21"/>
  <c r="G152" i="21"/>
  <c r="H152" i="21"/>
  <c r="H153" i="21"/>
  <c r="C173" i="21"/>
  <c r="D173" i="21"/>
  <c r="C174" i="21"/>
  <c r="G148" i="21"/>
  <c r="D174" i="21"/>
  <c r="H148" i="21"/>
  <c r="C175" i="21"/>
  <c r="D175" i="21"/>
  <c r="H149" i="21"/>
  <c r="C176" i="21"/>
  <c r="G150" i="21"/>
  <c r="G182" i="21"/>
  <c r="G184" i="21"/>
  <c r="G186" i="21"/>
  <c r="H184" i="21"/>
  <c r="G185" i="21"/>
  <c r="H185" i="21"/>
  <c r="H186" i="21"/>
  <c r="C203" i="21"/>
  <c r="D203" i="21"/>
  <c r="C204" i="21"/>
  <c r="G181" i="21"/>
  <c r="D204" i="21"/>
  <c r="H181" i="21"/>
  <c r="C205" i="21"/>
  <c r="D205" i="21"/>
  <c r="H182" i="21"/>
  <c r="C206" i="21"/>
  <c r="G183" i="21"/>
  <c r="G212" i="21"/>
  <c r="G214" i="21"/>
  <c r="G216" i="21"/>
  <c r="H214" i="21"/>
  <c r="G215" i="21"/>
  <c r="H215" i="21"/>
  <c r="H216" i="21"/>
  <c r="C227" i="21"/>
  <c r="D227" i="21"/>
  <c r="C228" i="21"/>
  <c r="G211" i="21"/>
  <c r="D228" i="21"/>
  <c r="H211" i="21"/>
  <c r="C229" i="21"/>
  <c r="D229" i="21"/>
  <c r="H212" i="21"/>
  <c r="C230" i="21"/>
  <c r="G213" i="21"/>
  <c r="H235" i="21"/>
  <c r="G236" i="21"/>
  <c r="G238" i="21"/>
  <c r="H238" i="21"/>
  <c r="G239" i="21"/>
  <c r="H239" i="21"/>
  <c r="H240" i="21"/>
  <c r="G240" i="21"/>
  <c r="C260" i="21"/>
  <c r="D260" i="21"/>
  <c r="C261" i="21"/>
  <c r="G235" i="21"/>
  <c r="D261" i="21"/>
  <c r="C262" i="21"/>
  <c r="D262" i="21"/>
  <c r="H236" i="21"/>
  <c r="C263" i="21"/>
  <c r="G237" i="21"/>
  <c r="H269" i="21"/>
  <c r="G270" i="21"/>
  <c r="G272" i="21"/>
  <c r="G274" i="21"/>
  <c r="H272" i="21"/>
  <c r="G273" i="21"/>
  <c r="H273" i="21"/>
  <c r="H274" i="21"/>
  <c r="C289" i="21"/>
  <c r="D289" i="21"/>
  <c r="C290" i="21"/>
  <c r="G269" i="21"/>
  <c r="D290" i="21"/>
  <c r="C291" i="21"/>
  <c r="D291" i="21"/>
  <c r="H270" i="21"/>
  <c r="C292" i="21"/>
  <c r="G271" i="21"/>
  <c r="H150" i="22"/>
  <c r="D177" i="22"/>
  <c r="H151" i="22"/>
  <c r="H31" i="23"/>
  <c r="D51" i="23"/>
  <c r="H32" i="23"/>
  <c r="H129" i="22"/>
  <c r="D144" i="22"/>
  <c r="H130" i="22"/>
  <c r="C123" i="22"/>
  <c r="G105" i="22"/>
  <c r="C51" i="22"/>
  <c r="G32" i="22"/>
  <c r="H237" i="23"/>
  <c r="D264" i="23"/>
  <c r="H238" i="23"/>
  <c r="H149" i="23"/>
  <c r="D176" i="23"/>
  <c r="H150" i="23"/>
  <c r="H57" i="23"/>
  <c r="D77" i="23"/>
  <c r="H58" i="23"/>
  <c r="H238" i="24"/>
  <c r="D265" i="24"/>
  <c r="H239" i="24"/>
  <c r="G212" i="24"/>
  <c r="C232" i="24"/>
  <c r="G213" i="24"/>
  <c r="H182" i="24"/>
  <c r="D122" i="24"/>
  <c r="H104" i="24"/>
  <c r="H87" i="24"/>
  <c r="D25" i="24"/>
  <c r="H6" i="24"/>
  <c r="U55" i="26"/>
  <c r="G84" i="22"/>
  <c r="H128" i="23"/>
  <c r="D143" i="23"/>
  <c r="H129" i="23"/>
  <c r="H31" i="22"/>
  <c r="D51" i="22"/>
  <c r="H32" i="22"/>
  <c r="C25" i="22"/>
  <c r="G6" i="22"/>
  <c r="H271" i="23"/>
  <c r="D293" i="23"/>
  <c r="H272" i="23"/>
  <c r="H83" i="23"/>
  <c r="D97" i="23"/>
  <c r="H84" i="23"/>
  <c r="H271" i="24"/>
  <c r="D289" i="24"/>
  <c r="H272" i="24"/>
  <c r="D143" i="24"/>
  <c r="H129" i="24"/>
  <c r="H107" i="24"/>
  <c r="D51" i="24"/>
  <c r="H32" i="24"/>
  <c r="H9" i="24"/>
  <c r="D78" i="22"/>
  <c r="D231" i="23"/>
  <c r="H104" i="22"/>
  <c r="D123" i="22"/>
  <c r="H105" i="22"/>
  <c r="D292" i="21"/>
  <c r="H271" i="21"/>
  <c r="D263" i="21"/>
  <c r="H237" i="21"/>
  <c r="D230" i="21"/>
  <c r="H213" i="21"/>
  <c r="D206" i="21"/>
  <c r="H183" i="21"/>
  <c r="D176" i="21"/>
  <c r="H150" i="21"/>
  <c r="D143" i="21"/>
  <c r="H129" i="21"/>
  <c r="D122" i="21"/>
  <c r="H105" i="21"/>
  <c r="H84" i="22"/>
  <c r="D98" i="22"/>
  <c r="H85" i="22"/>
  <c r="H5" i="22"/>
  <c r="D25" i="22"/>
  <c r="H6" i="22"/>
  <c r="H103" i="23"/>
  <c r="D122" i="23"/>
  <c r="H104" i="23"/>
  <c r="H5" i="23"/>
  <c r="D25" i="23"/>
  <c r="H6" i="23"/>
  <c r="G182" i="24"/>
  <c r="C206" i="24"/>
  <c r="G183" i="24"/>
  <c r="D176" i="24"/>
  <c r="H150" i="24"/>
  <c r="D77" i="24"/>
  <c r="H58" i="24"/>
  <c r="D263" i="25"/>
  <c r="H237" i="25"/>
  <c r="H236" i="25"/>
  <c r="G236" i="25"/>
  <c r="G235" i="25"/>
  <c r="D143" i="25"/>
  <c r="H129" i="25"/>
  <c r="H128" i="25"/>
  <c r="H5" i="25"/>
  <c r="D25" i="25"/>
  <c r="H6" i="25"/>
  <c r="G149" i="24"/>
  <c r="C176" i="24"/>
  <c r="G150" i="24"/>
  <c r="D291" i="25"/>
  <c r="H270" i="25"/>
  <c r="G269" i="25"/>
  <c r="G268" i="25"/>
  <c r="H212" i="25"/>
  <c r="D176" i="25"/>
  <c r="H150" i="25"/>
  <c r="G31" i="25"/>
  <c r="C51" i="25"/>
  <c r="G32" i="25"/>
  <c r="D206" i="25"/>
  <c r="H183" i="25"/>
  <c r="D97" i="25"/>
  <c r="H84" i="25"/>
  <c r="G103" i="25"/>
  <c r="C122" i="25"/>
  <c r="G104" i="25"/>
  <c r="C143" i="24"/>
  <c r="G129" i="24"/>
  <c r="C122" i="24"/>
  <c r="G104" i="24"/>
  <c r="C97" i="24"/>
  <c r="G84" i="24"/>
  <c r="C77" i="24"/>
  <c r="G58" i="24"/>
  <c r="C51" i="24"/>
  <c r="G32" i="24"/>
  <c r="C25" i="24"/>
  <c r="G6" i="24"/>
  <c r="C77" i="25"/>
  <c r="G58" i="25"/>
  <c r="C25" i="25"/>
  <c r="G6" i="25"/>
  <c r="C106" i="20"/>
  <c r="G96" i="20"/>
  <c r="C105" i="20"/>
  <c r="C106" i="19"/>
  <c r="G96" i="19"/>
  <c r="C105" i="19"/>
  <c r="G95" i="19"/>
  <c r="G98" i="18"/>
  <c r="G103" i="16"/>
  <c r="G102" i="16"/>
  <c r="G104" i="16"/>
  <c r="C110" i="16"/>
  <c r="C109" i="16"/>
  <c r="C108" i="16"/>
  <c r="C111" i="16"/>
  <c r="G101" i="16"/>
  <c r="G99" i="14"/>
  <c r="G100" i="14"/>
  <c r="G98" i="14"/>
  <c r="C106" i="14"/>
  <c r="G96" i="14"/>
  <c r="C105" i="14"/>
  <c r="C104" i="14"/>
  <c r="C107" i="14"/>
  <c r="G97" i="14"/>
  <c r="H99" i="20"/>
  <c r="H98" i="20"/>
  <c r="G99" i="20"/>
  <c r="G98" i="20"/>
  <c r="D106" i="20"/>
  <c r="D105" i="20"/>
  <c r="H95" i="20"/>
  <c r="G95" i="20"/>
  <c r="D104" i="20"/>
  <c r="C104" i="20"/>
  <c r="C107" i="20"/>
  <c r="G97" i="20"/>
  <c r="H99" i="19"/>
  <c r="H98" i="19"/>
  <c r="G99" i="19"/>
  <c r="G98" i="19"/>
  <c r="G100" i="19"/>
  <c r="D106" i="19"/>
  <c r="D105" i="19"/>
  <c r="H95" i="19"/>
  <c r="C104" i="19"/>
  <c r="D104" i="19"/>
  <c r="G99" i="18"/>
  <c r="G100" i="18"/>
  <c r="O103" i="18"/>
  <c r="H99" i="18"/>
  <c r="H98" i="18"/>
  <c r="H100" i="18"/>
  <c r="D106" i="18"/>
  <c r="H96" i="18"/>
  <c r="D105" i="18"/>
  <c r="H95" i="18"/>
  <c r="C106" i="18"/>
  <c r="C105" i="18"/>
  <c r="G95" i="18"/>
  <c r="D104" i="18"/>
  <c r="C104" i="18"/>
  <c r="H99" i="14"/>
  <c r="H98" i="14"/>
  <c r="H100" i="14"/>
  <c r="H103" i="16"/>
  <c r="H102" i="16"/>
  <c r="H104" i="16"/>
  <c r="D109" i="16"/>
  <c r="H99" i="16"/>
  <c r="G100" i="16"/>
  <c r="G99" i="16"/>
  <c r="D110" i="16"/>
  <c r="H100" i="16"/>
  <c r="D108" i="16"/>
  <c r="D106" i="14"/>
  <c r="H96" i="14"/>
  <c r="D105" i="14"/>
  <c r="H95" i="14"/>
  <c r="G95" i="14"/>
  <c r="D104" i="14"/>
  <c r="C88" i="18"/>
  <c r="G72" i="18"/>
  <c r="C88" i="14"/>
  <c r="C88" i="19"/>
  <c r="G72" i="19"/>
  <c r="C87" i="14"/>
  <c r="O86" i="18"/>
  <c r="O84" i="18"/>
  <c r="O85" i="18"/>
  <c r="H76" i="20"/>
  <c r="H75" i="20"/>
  <c r="G76" i="20"/>
  <c r="G75" i="20"/>
  <c r="C89" i="20"/>
  <c r="G73" i="20"/>
  <c r="C88" i="20"/>
  <c r="G72" i="20"/>
  <c r="D89" i="20"/>
  <c r="H73" i="20"/>
  <c r="D87" i="20"/>
  <c r="C87" i="20"/>
  <c r="D88" i="20"/>
  <c r="H72" i="20"/>
  <c r="C89" i="19"/>
  <c r="G73" i="19"/>
  <c r="H76" i="19"/>
  <c r="H75" i="19"/>
  <c r="G76" i="19"/>
  <c r="G75" i="19"/>
  <c r="C87" i="19"/>
  <c r="D89" i="19"/>
  <c r="H73" i="19"/>
  <c r="D87" i="19"/>
  <c r="D88" i="19"/>
  <c r="H72" i="19"/>
  <c r="G75" i="18"/>
  <c r="H76" i="18"/>
  <c r="H75" i="18"/>
  <c r="G76" i="18"/>
  <c r="C89" i="18"/>
  <c r="C87" i="18"/>
  <c r="D89" i="18"/>
  <c r="D87" i="18"/>
  <c r="D88" i="18"/>
  <c r="H72" i="18"/>
  <c r="H80" i="16"/>
  <c r="H79" i="16"/>
  <c r="G80" i="16"/>
  <c r="G79" i="16"/>
  <c r="G81" i="16"/>
  <c r="C93" i="16"/>
  <c r="G77" i="16"/>
  <c r="C92" i="16"/>
  <c r="G76" i="16"/>
  <c r="D93" i="16"/>
  <c r="H77" i="16"/>
  <c r="D91" i="16"/>
  <c r="C91" i="16"/>
  <c r="D92" i="16"/>
  <c r="H76" i="16"/>
  <c r="H76" i="14"/>
  <c r="H75" i="14"/>
  <c r="G76" i="14"/>
  <c r="G75" i="14"/>
  <c r="C89" i="14"/>
  <c r="G73" i="14"/>
  <c r="G72" i="14"/>
  <c r="D87" i="14"/>
  <c r="D89" i="14"/>
  <c r="D88" i="14"/>
  <c r="H72" i="14"/>
  <c r="C65" i="19"/>
  <c r="C66" i="14"/>
  <c r="G44" i="14"/>
  <c r="C64" i="14"/>
  <c r="C65" i="14"/>
  <c r="G43" i="14"/>
  <c r="D64" i="14"/>
  <c r="C65" i="20"/>
  <c r="G43" i="20"/>
  <c r="H24" i="20"/>
  <c r="H23" i="20"/>
  <c r="G24" i="20"/>
  <c r="G23" i="20"/>
  <c r="D37" i="20"/>
  <c r="H21" i="20"/>
  <c r="D35" i="20"/>
  <c r="D36" i="20"/>
  <c r="H20" i="20"/>
  <c r="C37" i="20"/>
  <c r="G21" i="20"/>
  <c r="C35" i="20"/>
  <c r="C36" i="20"/>
  <c r="G20" i="20"/>
  <c r="C66" i="20"/>
  <c r="C64" i="20"/>
  <c r="C13" i="20"/>
  <c r="G4" i="20"/>
  <c r="D13" i="20"/>
  <c r="H4" i="20"/>
  <c r="C14" i="20"/>
  <c r="G5" i="20"/>
  <c r="D14" i="20"/>
  <c r="H5" i="20"/>
  <c r="C12" i="20"/>
  <c r="D12" i="20"/>
  <c r="G7" i="20"/>
  <c r="H7" i="20"/>
  <c r="G8" i="20"/>
  <c r="H8" i="20"/>
  <c r="D65" i="20"/>
  <c r="H43" i="20"/>
  <c r="D66" i="20"/>
  <c r="H44" i="20"/>
  <c r="D64" i="20"/>
  <c r="G46" i="20"/>
  <c r="H46" i="20"/>
  <c r="G47" i="20"/>
  <c r="H47" i="20"/>
  <c r="C64" i="19"/>
  <c r="G43" i="19"/>
  <c r="C37" i="19"/>
  <c r="G21" i="19"/>
  <c r="C35" i="19"/>
  <c r="C38" i="19"/>
  <c r="G22" i="19"/>
  <c r="C36" i="19"/>
  <c r="G20" i="19"/>
  <c r="G7" i="19"/>
  <c r="C13" i="19"/>
  <c r="G4" i="19"/>
  <c r="C14" i="19"/>
  <c r="G5" i="19"/>
  <c r="D13" i="19"/>
  <c r="H4" i="19"/>
  <c r="D14" i="19"/>
  <c r="C12" i="19"/>
  <c r="D12" i="19"/>
  <c r="H7" i="19"/>
  <c r="G8" i="19"/>
  <c r="G9" i="19"/>
  <c r="H8" i="19"/>
  <c r="D36" i="19"/>
  <c r="H20" i="19"/>
  <c r="D37" i="19"/>
  <c r="H21" i="19"/>
  <c r="D35" i="19"/>
  <c r="G23" i="19"/>
  <c r="H23" i="19"/>
  <c r="G24" i="19"/>
  <c r="H24" i="19"/>
  <c r="D65" i="19"/>
  <c r="H43" i="19"/>
  <c r="C66" i="19"/>
  <c r="G44" i="19"/>
  <c r="D66" i="19"/>
  <c r="H44" i="19"/>
  <c r="D64" i="19"/>
  <c r="G46" i="19"/>
  <c r="H46" i="19"/>
  <c r="G47" i="19"/>
  <c r="H47" i="19"/>
  <c r="G46" i="18"/>
  <c r="C66" i="18"/>
  <c r="G44" i="18"/>
  <c r="C64" i="18"/>
  <c r="C65" i="18"/>
  <c r="G43" i="18"/>
  <c r="H24" i="18"/>
  <c r="H23" i="18"/>
  <c r="G24" i="18"/>
  <c r="G23" i="18"/>
  <c r="D37" i="18"/>
  <c r="H21" i="18"/>
  <c r="D36" i="18"/>
  <c r="H20" i="18"/>
  <c r="C37" i="18"/>
  <c r="G21" i="18"/>
  <c r="C36" i="18"/>
  <c r="G20" i="18"/>
  <c r="D35" i="18"/>
  <c r="C35" i="18"/>
  <c r="C12" i="18"/>
  <c r="C14" i="18"/>
  <c r="C13" i="18"/>
  <c r="G4" i="18"/>
  <c r="D13" i="18"/>
  <c r="H4" i="18"/>
  <c r="D14" i="18"/>
  <c r="H5" i="18"/>
  <c r="D12" i="18"/>
  <c r="G7" i="18"/>
  <c r="H7" i="18"/>
  <c r="G8" i="18"/>
  <c r="H8" i="18"/>
  <c r="D65" i="18"/>
  <c r="H43" i="18"/>
  <c r="D66" i="18"/>
  <c r="H44" i="18"/>
  <c r="D64" i="18"/>
  <c r="H46" i="18"/>
  <c r="G47" i="18"/>
  <c r="G48" i="18"/>
  <c r="H47" i="18"/>
  <c r="G51" i="16"/>
  <c r="G50" i="16"/>
  <c r="C70" i="16"/>
  <c r="G48" i="16"/>
  <c r="C69" i="16"/>
  <c r="G47" i="16"/>
  <c r="C40" i="16"/>
  <c r="G20" i="16"/>
  <c r="C13" i="16"/>
  <c r="G4" i="16"/>
  <c r="D68" i="16"/>
  <c r="D70" i="16"/>
  <c r="C68" i="16"/>
  <c r="D39" i="16"/>
  <c r="C39" i="16"/>
  <c r="C41" i="16"/>
  <c r="G21" i="16"/>
  <c r="C14" i="16"/>
  <c r="G5" i="16"/>
  <c r="C12" i="16"/>
  <c r="D12" i="16"/>
  <c r="D13" i="16"/>
  <c r="H4" i="16"/>
  <c r="D14" i="16"/>
  <c r="H5" i="16"/>
  <c r="G7" i="16"/>
  <c r="H7" i="16"/>
  <c r="G8" i="16"/>
  <c r="H8" i="16"/>
  <c r="D40" i="16"/>
  <c r="H20" i="16"/>
  <c r="D41" i="16"/>
  <c r="H21" i="16"/>
  <c r="G23" i="16"/>
  <c r="G25" i="16"/>
  <c r="H23" i="16"/>
  <c r="G24" i="16"/>
  <c r="H24" i="16"/>
  <c r="H50" i="16"/>
  <c r="H51" i="16"/>
  <c r="D69" i="16"/>
  <c r="H47" i="16"/>
  <c r="C35" i="14"/>
  <c r="H47" i="14"/>
  <c r="H46" i="14"/>
  <c r="G47" i="14"/>
  <c r="G46" i="14"/>
  <c r="D66" i="14"/>
  <c r="H44" i="14"/>
  <c r="D65" i="14"/>
  <c r="H43" i="14"/>
  <c r="H24" i="14"/>
  <c r="H23" i="14"/>
  <c r="G24" i="14"/>
  <c r="G23" i="14"/>
  <c r="D37" i="14"/>
  <c r="H21" i="14"/>
  <c r="D35" i="14"/>
  <c r="D36" i="14"/>
  <c r="H20" i="14"/>
  <c r="C37" i="14"/>
  <c r="C36" i="14"/>
  <c r="G20" i="14"/>
  <c r="D13" i="14"/>
  <c r="H4" i="14"/>
  <c r="D14" i="14"/>
  <c r="H5" i="14"/>
  <c r="D12" i="14"/>
  <c r="H7" i="14"/>
  <c r="H8" i="14"/>
  <c r="C13" i="14"/>
  <c r="G4" i="14"/>
  <c r="C14" i="14"/>
  <c r="G5" i="14"/>
  <c r="C12" i="14"/>
  <c r="G7" i="14"/>
  <c r="G8" i="14"/>
  <c r="G48" i="20"/>
  <c r="G100" i="20"/>
  <c r="G77" i="20"/>
  <c r="H77" i="20"/>
  <c r="C67" i="20"/>
  <c r="G45" i="20"/>
  <c r="G25" i="20"/>
  <c r="D107" i="20"/>
  <c r="H97" i="20"/>
  <c r="C15" i="20"/>
  <c r="G6" i="20"/>
  <c r="C38" i="20"/>
  <c r="G22" i="20"/>
  <c r="H48" i="20"/>
  <c r="H9" i="20"/>
  <c r="H96" i="20"/>
  <c r="H100" i="20"/>
  <c r="D38" i="20"/>
  <c r="H22" i="20"/>
  <c r="H25" i="20"/>
  <c r="G44" i="20"/>
  <c r="D67" i="20"/>
  <c r="H45" i="20"/>
  <c r="G9" i="20"/>
  <c r="D90" i="20"/>
  <c r="H74" i="20"/>
  <c r="C90" i="20"/>
  <c r="G74" i="20"/>
  <c r="D15" i="20"/>
  <c r="H6" i="20"/>
  <c r="C107" i="19"/>
  <c r="G97" i="19"/>
  <c r="H48" i="19"/>
  <c r="G48" i="19"/>
  <c r="D107" i="19"/>
  <c r="H97" i="19"/>
  <c r="G77" i="19"/>
  <c r="C15" i="19"/>
  <c r="G6" i="19"/>
  <c r="H77" i="19"/>
  <c r="D90" i="19"/>
  <c r="H74" i="19"/>
  <c r="H96" i="19"/>
  <c r="H100" i="19"/>
  <c r="C90" i="19"/>
  <c r="G74" i="19"/>
  <c r="D67" i="19"/>
  <c r="H45" i="19"/>
  <c r="G25" i="19"/>
  <c r="D38" i="19"/>
  <c r="H22" i="19"/>
  <c r="H25" i="19"/>
  <c r="C67" i="19"/>
  <c r="G45" i="19"/>
  <c r="D15" i="19"/>
  <c r="H6" i="19"/>
  <c r="H9" i="19"/>
  <c r="H5" i="19"/>
  <c r="O104" i="18"/>
  <c r="H48" i="18"/>
  <c r="D90" i="18"/>
  <c r="H74" i="18"/>
  <c r="H73" i="18"/>
  <c r="O87" i="18"/>
  <c r="C38" i="18"/>
  <c r="G22" i="18"/>
  <c r="C67" i="18"/>
  <c r="G45" i="18"/>
  <c r="G77" i="18"/>
  <c r="D107" i="18"/>
  <c r="H97" i="18"/>
  <c r="C90" i="18"/>
  <c r="G74" i="18"/>
  <c r="G9" i="18"/>
  <c r="G25" i="18"/>
  <c r="C107" i="18"/>
  <c r="G97" i="18"/>
  <c r="G73" i="18"/>
  <c r="D67" i="18"/>
  <c r="H45" i="18"/>
  <c r="H9" i="18"/>
  <c r="H77" i="18"/>
  <c r="G96" i="18"/>
  <c r="H25" i="18"/>
  <c r="D38" i="18"/>
  <c r="H22" i="18"/>
  <c r="C15" i="18"/>
  <c r="G6" i="18"/>
  <c r="D15" i="18"/>
  <c r="H6" i="18"/>
  <c r="G5" i="18"/>
  <c r="D111" i="16"/>
  <c r="H101" i="16"/>
  <c r="G9" i="16"/>
  <c r="H52" i="16"/>
  <c r="C15" i="16"/>
  <c r="G6" i="16"/>
  <c r="G52" i="16"/>
  <c r="C94" i="16"/>
  <c r="G78" i="16"/>
  <c r="H25" i="16"/>
  <c r="H9" i="16"/>
  <c r="D71" i="16"/>
  <c r="H49" i="16"/>
  <c r="D94" i="16"/>
  <c r="H78" i="16"/>
  <c r="H81" i="16"/>
  <c r="H48" i="16"/>
  <c r="D42" i="16"/>
  <c r="H22" i="16"/>
  <c r="C42" i="16"/>
  <c r="G22" i="16"/>
  <c r="C71" i="16"/>
  <c r="G49" i="16"/>
  <c r="D15" i="16"/>
  <c r="H6" i="16"/>
  <c r="D107" i="14"/>
  <c r="H97" i="14"/>
  <c r="C38" i="14"/>
  <c r="G22" i="14"/>
  <c r="G25" i="14"/>
  <c r="G48" i="14"/>
  <c r="C67" i="14"/>
  <c r="G45" i="14"/>
  <c r="D90" i="14"/>
  <c r="H74" i="14"/>
  <c r="C15" i="14"/>
  <c r="G6" i="14"/>
  <c r="H48" i="14"/>
  <c r="G9" i="14"/>
  <c r="D15" i="14"/>
  <c r="H6" i="14"/>
  <c r="H77" i="14"/>
  <c r="H73" i="14"/>
  <c r="D38" i="14"/>
  <c r="H22" i="14"/>
  <c r="C90" i="14"/>
  <c r="G74" i="14"/>
  <c r="G21" i="14"/>
  <c r="H25" i="14"/>
  <c r="D67" i="14"/>
  <c r="H45" i="14"/>
  <c r="G77" i="14"/>
  <c r="H9" i="14"/>
  <c r="N240" i="45" l="1"/>
  <c r="R225" i="45" s="1"/>
  <c r="C218" i="45"/>
  <c r="G192" i="45" s="1"/>
  <c r="N185" i="46"/>
  <c r="R161" i="46" s="1"/>
  <c r="D185" i="45"/>
  <c r="H161" i="45" s="1"/>
  <c r="N124" i="45"/>
  <c r="R101" i="45" s="1"/>
  <c r="N70" i="45"/>
  <c r="R58" i="45" s="1"/>
  <c r="N32" i="45"/>
  <c r="R23" i="45" s="1"/>
  <c r="N240" i="46"/>
  <c r="R225" i="46" s="1"/>
  <c r="N124" i="46"/>
  <c r="R101" i="46" s="1"/>
</calcChain>
</file>

<file path=xl/sharedStrings.xml><?xml version="1.0" encoding="utf-8"?>
<sst xmlns="http://schemas.openxmlformats.org/spreadsheetml/2006/main" count="16007" uniqueCount="483">
  <si>
    <t>N</t>
  </si>
  <si>
    <t>Média</t>
  </si>
  <si>
    <t>Dpadrão</t>
  </si>
  <si>
    <t>Iconfiança</t>
  </si>
  <si>
    <t>agosto 2013</t>
  </si>
  <si>
    <t>pH</t>
  </si>
  <si>
    <t>Dias</t>
  </si>
  <si>
    <t>Dpadrao</t>
  </si>
  <si>
    <t>Máximo</t>
  </si>
  <si>
    <t>Mínimo</t>
  </si>
  <si>
    <t>Amplitude</t>
  </si>
  <si>
    <t>pH agosto 2013</t>
  </si>
  <si>
    <t>ORP (mV)</t>
  </si>
  <si>
    <t>Temperatura (ºC)</t>
  </si>
  <si>
    <t>Temperatura agosto 2013</t>
  </si>
  <si>
    <t>Paul da Pedreira</t>
  </si>
  <si>
    <t>Condutividade (µs/cm)</t>
  </si>
  <si>
    <t>Salinidade (ppm)</t>
  </si>
  <si>
    <t>ORP agosto 2013</t>
  </si>
  <si>
    <t>setembro 2013</t>
  </si>
  <si>
    <t>pH setembro 2013</t>
  </si>
  <si>
    <t>ORP setembro 2013</t>
  </si>
  <si>
    <t>Temperatura setembro 2013</t>
  </si>
  <si>
    <t>Condutividade setembro 2013</t>
  </si>
  <si>
    <t>Condutividade agosto 2013</t>
  </si>
  <si>
    <t>Salinidade agosto 2013</t>
  </si>
  <si>
    <t>Salinidade setembro 2013</t>
  </si>
  <si>
    <t>Pontos de Medição</t>
  </si>
  <si>
    <t>outubro 2013</t>
  </si>
  <si>
    <t>pH outubro 2013</t>
  </si>
  <si>
    <t>ORP outubro 2013</t>
  </si>
  <si>
    <t>Temperatura outubro 2013</t>
  </si>
  <si>
    <t>Condutividade outubro 2013</t>
  </si>
  <si>
    <t>Salinidade outubro 2013</t>
  </si>
  <si>
    <t xml:space="preserve"> </t>
  </si>
  <si>
    <t>novembro 2013</t>
  </si>
  <si>
    <t>pH novembro 2013</t>
  </si>
  <si>
    <t>ORP novembro 2013</t>
  </si>
  <si>
    <t>Temperatura novembro 2013</t>
  </si>
  <si>
    <t>Condutividade novembro 2013</t>
  </si>
  <si>
    <t>Salinidade novembro 2013</t>
  </si>
  <si>
    <t>19.9</t>
  </si>
  <si>
    <t>Temperatura Água Mar</t>
  </si>
  <si>
    <t>ºC</t>
  </si>
  <si>
    <t>9.66</t>
  </si>
  <si>
    <t>dezembro 2013</t>
  </si>
  <si>
    <t>pH dezembro 2013</t>
  </si>
  <si>
    <t>ORP dezembro 2013</t>
  </si>
  <si>
    <t>Temperatura dezembro 2013</t>
  </si>
  <si>
    <t>Condutividade dezembro 2013</t>
  </si>
  <si>
    <t>Salinidade dezembro 2013</t>
  </si>
  <si>
    <t>Sem água</t>
  </si>
  <si>
    <t>novembro 2014</t>
  </si>
  <si>
    <t>pH novembro 2014</t>
  </si>
  <si>
    <t>outubro 2014</t>
  </si>
  <si>
    <t>pH outubro 2014</t>
  </si>
  <si>
    <t>Condições Climatéricas Adversas</t>
  </si>
  <si>
    <t>Avaria</t>
  </si>
  <si>
    <t>setembro 2014</t>
  </si>
  <si>
    <t>pH setembro 2014</t>
  </si>
  <si>
    <t>agosto 2014</t>
  </si>
  <si>
    <t>pH agosto 2014</t>
  </si>
  <si>
    <t>julho 2014</t>
  </si>
  <si>
    <t>pH julho 2014</t>
  </si>
  <si>
    <t>junho 2014</t>
  </si>
  <si>
    <t>pH junho 2014</t>
  </si>
  <si>
    <t>maio 2014</t>
  </si>
  <si>
    <t>pH maio 2014</t>
  </si>
  <si>
    <t>Erro</t>
  </si>
  <si>
    <t>abril 2014</t>
  </si>
  <si>
    <t>pH abril 2014</t>
  </si>
  <si>
    <t>Análises trimestrais</t>
  </si>
  <si>
    <t>AVARIA: Sem Sensor pH e ORP</t>
  </si>
  <si>
    <t>março 2014</t>
  </si>
  <si>
    <t>pH março 2014</t>
  </si>
  <si>
    <t>fevereiro 2014</t>
  </si>
  <si>
    <t>pH fevereiro 2014</t>
  </si>
  <si>
    <t>janeiro 2014</t>
  </si>
  <si>
    <t>pH janeiro 2014</t>
  </si>
  <si>
    <t>sem água</t>
  </si>
  <si>
    <t>Instabilidade Leituras</t>
  </si>
  <si>
    <t>ORP novembro 2014</t>
  </si>
  <si>
    <t>ORP outubro 2014</t>
  </si>
  <si>
    <t>ORP setembro 2014</t>
  </si>
  <si>
    <t>ORP agosto 2014</t>
  </si>
  <si>
    <t>ORP julho 2014</t>
  </si>
  <si>
    <t>ORP junho 2014</t>
  </si>
  <si>
    <t>ORP maio 2014</t>
  </si>
  <si>
    <t>ORP abril 2014</t>
  </si>
  <si>
    <t>ORP março 2014</t>
  </si>
  <si>
    <t>ORP fevereiro 2014</t>
  </si>
  <si>
    <t>ORP janeiro 2014</t>
  </si>
  <si>
    <t>Análises Trimestrais</t>
  </si>
  <si>
    <t>Condutividade novembro 2014</t>
  </si>
  <si>
    <t>Sem Aparelho</t>
  </si>
  <si>
    <t>Condutividade outubro 2014</t>
  </si>
  <si>
    <t>Condutividade setembro 2014</t>
  </si>
  <si>
    <t>Condutividade agosto 2014</t>
  </si>
  <si>
    <t>Condutividade julho 2014</t>
  </si>
  <si>
    <t>Condutividade junho 2014</t>
  </si>
  <si>
    <t>Condutividade maio 2014</t>
  </si>
  <si>
    <t>Condutividade abril 2014</t>
  </si>
  <si>
    <t>Avaria do Sensor</t>
  </si>
  <si>
    <t>Condutividade março 2014</t>
  </si>
  <si>
    <t>Condutividade fevereiro 2014</t>
  </si>
  <si>
    <t>Condutividade janeiro 2014</t>
  </si>
  <si>
    <t>Salinidade novembro 2014</t>
  </si>
  <si>
    <t>Salinidade outubro 2014</t>
  </si>
  <si>
    <t>Salinidade setembro 2014</t>
  </si>
  <si>
    <t>Salinidade agosto 2014</t>
  </si>
  <si>
    <t>Salinidade julho 2014</t>
  </si>
  <si>
    <t>Salinidade junho 2014</t>
  </si>
  <si>
    <t>Salinidade maio 2014</t>
  </si>
  <si>
    <t>Salinidade abril 2014</t>
  </si>
  <si>
    <t>Salinidade março 2014</t>
  </si>
  <si>
    <t>Salinidade fevereiro 2014</t>
  </si>
  <si>
    <t>Salinidade janeiro 2014</t>
  </si>
  <si>
    <t>Temperatura novembro 2014</t>
  </si>
  <si>
    <t>Temperatura outubro 2014</t>
  </si>
  <si>
    <t>Temperatura setembro 2014</t>
  </si>
  <si>
    <t>Temperatura agosto 2014</t>
  </si>
  <si>
    <t>Temperatura julho 2014</t>
  </si>
  <si>
    <t>Temperatura junho 2014</t>
  </si>
  <si>
    <t>Temperatura maio 2014</t>
  </si>
  <si>
    <t>Temperatura abril 2014</t>
  </si>
  <si>
    <t>Temperatura março 2014</t>
  </si>
  <si>
    <t>Temperatura fevereiro 2014</t>
  </si>
  <si>
    <t>Temperatura janeiro 2014</t>
  </si>
  <si>
    <r>
      <t>Temperatura (ºC): sensor O</t>
    </r>
    <r>
      <rPr>
        <vertAlign val="subscript"/>
        <sz val="8"/>
        <rFont val="Times New Roman"/>
        <family val="1"/>
      </rPr>
      <t>2</t>
    </r>
  </si>
  <si>
    <t>Oxigénio (mg/l)</t>
  </si>
  <si>
    <t>Oxigénio novembro 2014</t>
  </si>
  <si>
    <t>Oxigénio outubro 2014</t>
  </si>
  <si>
    <t>Oxigénio setembro 2014</t>
  </si>
  <si>
    <t>Oxigénio agosto 2014</t>
  </si>
  <si>
    <t>Oxigénio julho 2014</t>
  </si>
  <si>
    <t>Oxigénio junho 2014</t>
  </si>
  <si>
    <t>Oxigénio maio 2014</t>
  </si>
  <si>
    <t>Condições climatéricas adversas</t>
  </si>
  <si>
    <t>Ação de sensibilização</t>
  </si>
  <si>
    <t>Oxigénio ()</t>
  </si>
  <si>
    <t>Oxigénio abril 2014</t>
  </si>
  <si>
    <t>Oxigénio março 2014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</si>
  <si>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</si>
  <si>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</si>
  <si>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</si>
  <si>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</si>
  <si>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</si>
  <si>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</si>
  <si>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</si>
  <si>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</si>
  <si>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</si>
  <si>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</si>
  <si>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</si>
  <si>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</si>
  <si>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---</t>
  </si>
  <si>
    <t>dezembro 2015</t>
  </si>
  <si>
    <t>Estaca Altura da Água</t>
  </si>
  <si>
    <t>Altura água dezembro 2015</t>
  </si>
  <si>
    <t>novembro 2015</t>
  </si>
  <si>
    <t>Altura água novembro 2015</t>
  </si>
  <si>
    <t>outubro 2015</t>
  </si>
  <si>
    <t>Altura água outubro 2015</t>
  </si>
  <si>
    <t>setembro 2015</t>
  </si>
  <si>
    <t>Altura água setembro 2015</t>
  </si>
  <si>
    <t>agosto 2015</t>
  </si>
  <si>
    <t>Altura água agosto 2015</t>
  </si>
  <si>
    <t>julho 2015</t>
  </si>
  <si>
    <t>Altura água julho 2015</t>
  </si>
  <si>
    <t>junho 2015</t>
  </si>
  <si>
    <t>Altura água junho 2015</t>
  </si>
  <si>
    <t>maio 2015</t>
  </si>
  <si>
    <t>Altura água maio 2015</t>
  </si>
  <si>
    <t>abril 2015</t>
  </si>
  <si>
    <t>Altura água abril 2015</t>
  </si>
  <si>
    <t>Erro no aparelho</t>
  </si>
  <si>
    <t>Calibração do aparelho</t>
  </si>
  <si>
    <t>Ida às escolas</t>
  </si>
  <si>
    <t>Preparação atividades sensibilização</t>
  </si>
  <si>
    <t>Análises INOVA</t>
  </si>
  <si>
    <t>março 2015</t>
  </si>
  <si>
    <t>Altura água março 2015</t>
  </si>
  <si>
    <t>fevereiro 2015</t>
  </si>
  <si>
    <t>pH fevereiro 2015</t>
  </si>
  <si>
    <t>janeiro 2015</t>
  </si>
  <si>
    <t>pH janeiro 2015</t>
  </si>
  <si>
    <t>Temperatura Sensor pH</t>
  </si>
  <si>
    <t>Temperatura dezembro 2015</t>
  </si>
  <si>
    <t>pH dezembro 2015</t>
  </si>
  <si>
    <t>Temperatura novembro 2015</t>
  </si>
  <si>
    <t>pH novembro 2015</t>
  </si>
  <si>
    <t>Temperatura outubro 2015</t>
  </si>
  <si>
    <t>pH outubro 2015</t>
  </si>
  <si>
    <t>Temperatura setembro 2015</t>
  </si>
  <si>
    <t>pH setembro 2015</t>
  </si>
  <si>
    <t>Temperatura agosto 2015</t>
  </si>
  <si>
    <t>pH agosto 2015</t>
  </si>
  <si>
    <t>Temperatura julho 2015</t>
  </si>
  <si>
    <t>pH julho 2015</t>
  </si>
  <si>
    <t>Temperatura junho 2015</t>
  </si>
  <si>
    <t>pH junho 2015</t>
  </si>
  <si>
    <t>Temperatura maio 2015</t>
  </si>
  <si>
    <t>pH maio 2015</t>
  </si>
  <si>
    <t>Temperatura abril 2015</t>
  </si>
  <si>
    <t>pH abril 2015</t>
  </si>
  <si>
    <t xml:space="preserve">Avaria </t>
  </si>
  <si>
    <t>Temperatura março 2015</t>
  </si>
  <si>
    <t>pH março 2015</t>
  </si>
  <si>
    <t>--</t>
  </si>
  <si>
    <t>Temperatura fevereiro 2015</t>
  </si>
  <si>
    <t>Falta de transporte</t>
  </si>
  <si>
    <t>C.C. adversas</t>
  </si>
  <si>
    <t>Temperatura janeiro 2015</t>
  </si>
  <si>
    <t>Temperatura Sensor ORP</t>
  </si>
  <si>
    <t>ORP dezembro 2015</t>
  </si>
  <si>
    <t>ORP novembro 2015</t>
  </si>
  <si>
    <t>ORP outubro 2015</t>
  </si>
  <si>
    <t>ORP setembro 2015</t>
  </si>
  <si>
    <t>ORP agosto 2015</t>
  </si>
  <si>
    <t>ORP julho 2015</t>
  </si>
  <si>
    <t>ORP junho 2015</t>
  </si>
  <si>
    <t>ORP maio 2015</t>
  </si>
  <si>
    <t>ORP abril 2015</t>
  </si>
  <si>
    <t>ORP março 2015</t>
  </si>
  <si>
    <t>ORP fevereiro 2015</t>
  </si>
  <si>
    <t>ORP janeiro 2015</t>
  </si>
  <si>
    <t>Temperatura Sensor Condutividade</t>
  </si>
  <si>
    <t>Condutividade dezembro 2015</t>
  </si>
  <si>
    <t>Condutividade novembro 2015</t>
  </si>
  <si>
    <t>Condutividade outubro 2015</t>
  </si>
  <si>
    <t>Condutividade setembro 2015</t>
  </si>
  <si>
    <t>Condutividade agosto 2015</t>
  </si>
  <si>
    <t>Condutividade julho 2015</t>
  </si>
  <si>
    <t>Condutividade junho 2015</t>
  </si>
  <si>
    <t>Condutividade maio 2015</t>
  </si>
  <si>
    <t>Condutividade abril 2015</t>
  </si>
  <si>
    <t>Condutividade março 2015</t>
  </si>
  <si>
    <t>Condutividade fevereiro 2015</t>
  </si>
  <si>
    <t>Condutividade janeiro 2015</t>
  </si>
  <si>
    <t>Temperatura Sensor Salinidade</t>
  </si>
  <si>
    <t>Salinidade dezembro 2015</t>
  </si>
  <si>
    <t>Salinidade novembro 2015</t>
  </si>
  <si>
    <t>Salinidade outubro 2015</t>
  </si>
  <si>
    <t>Salinidade setembro 2015</t>
  </si>
  <si>
    <t>Salinidade agosto 2015</t>
  </si>
  <si>
    <t>Salinidade julho 2015</t>
  </si>
  <si>
    <t>Salinidade junho 2015</t>
  </si>
  <si>
    <t>Salinidade maio 2015</t>
  </si>
  <si>
    <t>Salinidade abril 2015</t>
  </si>
  <si>
    <t>Salinidade março 2015</t>
  </si>
  <si>
    <t>Salinidade fevereiro 2015</t>
  </si>
  <si>
    <t>Temperatua Sensor Salinidade</t>
  </si>
  <si>
    <t>Salinidade janeiro 2015</t>
  </si>
  <si>
    <t>Temperatura Sensor TDS</t>
  </si>
  <si>
    <t>TDS</t>
  </si>
  <si>
    <t>TDS dezembro 2015</t>
  </si>
  <si>
    <t>TDS novembro 2015</t>
  </si>
  <si>
    <t>TDS outubro 2015</t>
  </si>
  <si>
    <t>TDS setembro 2015</t>
  </si>
  <si>
    <t>TDS agosto 2015</t>
  </si>
  <si>
    <t>TDS julho 2015</t>
  </si>
  <si>
    <t>TDS junho 2015</t>
  </si>
  <si>
    <t>TDS maio 2015</t>
  </si>
  <si>
    <t>TDS abril 2015</t>
  </si>
  <si>
    <t>TDS março 2015</t>
  </si>
  <si>
    <t>TDS fevereiro 2015</t>
  </si>
  <si>
    <t>N.medimos</t>
  </si>
  <si>
    <t>TDS janeiro 2015</t>
  </si>
  <si>
    <t>Temperatura Sensor Oxigénio</t>
  </si>
  <si>
    <t>Oxigénio dezembro 2015</t>
  </si>
  <si>
    <t>Oxigénio novembro 2015</t>
  </si>
  <si>
    <t>Oxigénio outubro 2015</t>
  </si>
  <si>
    <t>Oxigénio setembro 2015</t>
  </si>
  <si>
    <t>Oxigénio agosto 2015</t>
  </si>
  <si>
    <t>Oxigénio julho 2015</t>
  </si>
  <si>
    <t>Oxigénio junho 2015</t>
  </si>
  <si>
    <t>Oxigénio maio 2015</t>
  </si>
  <si>
    <t>Oxigénio abril 2015</t>
  </si>
  <si>
    <t>Avaria do aparelho</t>
  </si>
  <si>
    <t>Oxigénio março 2015</t>
  </si>
  <si>
    <t>Oxigénio fevereiro 2015</t>
  </si>
  <si>
    <t>Oxigénio janeiro 2015</t>
  </si>
  <si>
    <t>dezembro 2017</t>
  </si>
  <si>
    <t>novembro 2017</t>
  </si>
  <si>
    <t>outubro 2017</t>
  </si>
  <si>
    <t>setembro 2017</t>
  </si>
  <si>
    <t>agosto 2017</t>
  </si>
  <si>
    <t>julho 2017</t>
  </si>
  <si>
    <t>junho 2017</t>
  </si>
  <si>
    <t>maio 2017</t>
  </si>
  <si>
    <t>abril 2017</t>
  </si>
  <si>
    <t>março 2017</t>
  </si>
  <si>
    <t>fevereiro 2017</t>
  </si>
  <si>
    <t>janeiro 2017</t>
  </si>
  <si>
    <t>Ponto</t>
  </si>
  <si>
    <t>Altura da Água (cm)</t>
  </si>
  <si>
    <t>Altura da Água dezembro 2017</t>
  </si>
  <si>
    <t>Altura da Água novembro 2017</t>
  </si>
  <si>
    <t>Altura da Água outubro 2017</t>
  </si>
  <si>
    <t>Altura da Água setembro 2017</t>
  </si>
  <si>
    <t>Altura da Água agosto 2017</t>
  </si>
  <si>
    <t>Altura da Água julho 2017</t>
  </si>
  <si>
    <t>Altura da Água junho 2017</t>
  </si>
  <si>
    <t>Altura da Água maio 2017</t>
  </si>
  <si>
    <t>Altura da Água abril 2017</t>
  </si>
  <si>
    <t>Altura da Água março 2017</t>
  </si>
  <si>
    <t>Altura da Água fevereiro 2017</t>
  </si>
  <si>
    <t>Altura da Água janeiro 2017</t>
  </si>
  <si>
    <t>Sem Água</t>
  </si>
  <si>
    <t>Temperatura (ºC) Sensor pH</t>
  </si>
  <si>
    <t>Temperatura dezembro 2017</t>
  </si>
  <si>
    <t>pH dezembro 2017</t>
  </si>
  <si>
    <t>Temperatura novembro 2017</t>
  </si>
  <si>
    <t>pH novembro 2017</t>
  </si>
  <si>
    <t>Temperatura outubro 2017</t>
  </si>
  <si>
    <t>pH outubro 2017</t>
  </si>
  <si>
    <t>Temperatura setembro 2017</t>
  </si>
  <si>
    <t>pH setembro 2017</t>
  </si>
  <si>
    <t>Temperatura agosto 2017</t>
  </si>
  <si>
    <t>pH agosto 2017</t>
  </si>
  <si>
    <t>Temperatura julho 2017</t>
  </si>
  <si>
    <t>pH julho 2017</t>
  </si>
  <si>
    <t>Temperatura junho 2017</t>
  </si>
  <si>
    <t>pH junho 2017</t>
  </si>
  <si>
    <t>Temperatura maio 2017</t>
  </si>
  <si>
    <t>pH maio 2017</t>
  </si>
  <si>
    <t>Temperatura abril 2017</t>
  </si>
  <si>
    <t>pH abril 2017</t>
  </si>
  <si>
    <t>Temperatura março 2017</t>
  </si>
  <si>
    <t>pH março 2017</t>
  </si>
  <si>
    <t>Temperatura fevereiro 2017</t>
  </si>
  <si>
    <t>pH fevereiro 2017</t>
  </si>
  <si>
    <t>Temperatura janeiro 2017</t>
  </si>
  <si>
    <t>pH janeiro 2017</t>
  </si>
  <si>
    <t>Temperatura (ºC) Sensor ORP</t>
  </si>
  <si>
    <t>ORP dezembro 2017</t>
  </si>
  <si>
    <t>ORP novembro 2017</t>
  </si>
  <si>
    <t>ORP outubro 2017</t>
  </si>
  <si>
    <t>ORP setembro 2017</t>
  </si>
  <si>
    <t>ORP agosto 2017</t>
  </si>
  <si>
    <t>ORP julho 2017</t>
  </si>
  <si>
    <t>ORP junho 2017</t>
  </si>
  <si>
    <t>ORP maio 2017</t>
  </si>
  <si>
    <t>ORP abril 2017</t>
  </si>
  <si>
    <t>ORP março 2017</t>
  </si>
  <si>
    <t>ORP fevereiro 2017</t>
  </si>
  <si>
    <t>ORP janeiro 2017</t>
  </si>
  <si>
    <t>Temperatura (ºC) Sensor Condutividade</t>
  </si>
  <si>
    <t>Condutividade dezembro  2017</t>
  </si>
  <si>
    <t>Condutividade novembro  2017</t>
  </si>
  <si>
    <t>outubro  2017</t>
  </si>
  <si>
    <t>Condutividade outubro  2017</t>
  </si>
  <si>
    <t>Condutividade setembro 2017</t>
  </si>
  <si>
    <t>Condutividade agosto 2017</t>
  </si>
  <si>
    <t>Condutividade julho 2017</t>
  </si>
  <si>
    <t>Condutividade junho 2017</t>
  </si>
  <si>
    <t>Condutividade maio 2017</t>
  </si>
  <si>
    <t>Condutividade abril 2017</t>
  </si>
  <si>
    <t>Condutividade março 2017</t>
  </si>
  <si>
    <t>Condutividade fevereiro 2017</t>
  </si>
  <si>
    <t>Condutividade janeiro 2017</t>
  </si>
  <si>
    <t>Temperatura (ºC) Sensor Salinidade</t>
  </si>
  <si>
    <t>Salinidade dezembro 2017</t>
  </si>
  <si>
    <t>Salinidade novembro 2017</t>
  </si>
  <si>
    <t>Salinidade outubro 2017</t>
  </si>
  <si>
    <t>Salinidade setembro 2017</t>
  </si>
  <si>
    <t>Salinidade agosto 2017</t>
  </si>
  <si>
    <t>Salinidade julho 2017</t>
  </si>
  <si>
    <t>Salinidade junho 2017</t>
  </si>
  <si>
    <t>Salinidade maio 2017</t>
  </si>
  <si>
    <t>Salinidade abril 2017</t>
  </si>
  <si>
    <t>Salinidade março 2017</t>
  </si>
  <si>
    <t>Salinidade fevereiro 2017</t>
  </si>
  <si>
    <t>Salinidade janeiro 2017</t>
  </si>
  <si>
    <t>Temperatura (ºC) Sensor TDS</t>
  </si>
  <si>
    <t>TDS dezembro 2017</t>
  </si>
  <si>
    <t>TDS novembro 2017</t>
  </si>
  <si>
    <t>TDS outubro 2017</t>
  </si>
  <si>
    <t>TDS setembro 2017</t>
  </si>
  <si>
    <t>TDS agosto 2017</t>
  </si>
  <si>
    <t>TDS julho 2017</t>
  </si>
  <si>
    <t>TDS junho 2017</t>
  </si>
  <si>
    <t>TDS maio 2017</t>
  </si>
  <si>
    <t>TDS abril 2017</t>
  </si>
  <si>
    <t>TDS março 2017</t>
  </si>
  <si>
    <t>TDS fevereiro 2017</t>
  </si>
  <si>
    <t>TDS janeiro 2017</t>
  </si>
  <si>
    <t>Temperatura (ºC) Sensor Oxigénio</t>
  </si>
  <si>
    <t>Oxigénio dezembro 2017</t>
  </si>
  <si>
    <t>Oxigénio novembro 2017</t>
  </si>
  <si>
    <t>Oxigénio outubro 2017</t>
  </si>
  <si>
    <t>Oxigénio setembro 2017</t>
  </si>
  <si>
    <t>Oxigénio agosto 2017</t>
  </si>
  <si>
    <t>Oxigénio julho 2017</t>
  </si>
  <si>
    <t>Oxigénio junho 2017</t>
  </si>
  <si>
    <t>Oxigénio maio 2017</t>
  </si>
  <si>
    <t>Oxigénio abril 2017</t>
  </si>
  <si>
    <t>Oxigénio março 2017</t>
  </si>
  <si>
    <t>Oxigénio fevereiro 2017</t>
  </si>
  <si>
    <t>Oxigénio janeiro 2017</t>
  </si>
  <si>
    <t>setembro 2018</t>
  </si>
  <si>
    <t>agosto 2018</t>
  </si>
  <si>
    <t>julho 2018</t>
  </si>
  <si>
    <t>junho 2018</t>
  </si>
  <si>
    <t>maio 2018</t>
  </si>
  <si>
    <t>abril 2018</t>
  </si>
  <si>
    <t>março 2018</t>
  </si>
  <si>
    <t>fevereiro 2018</t>
  </si>
  <si>
    <t>janeiro 2018</t>
  </si>
  <si>
    <t>Altura da Água setembro 2018</t>
  </si>
  <si>
    <t>Altura da Água agosto 2018</t>
  </si>
  <si>
    <t>Altura da Água julho 2018</t>
  </si>
  <si>
    <t>Altura da Água junho 2018</t>
  </si>
  <si>
    <t>Altura da Água maio 2018</t>
  </si>
  <si>
    <t>Altura da Água abril 2018</t>
  </si>
  <si>
    <t>Altura da Água março 2018</t>
  </si>
  <si>
    <t>Altura da Água fevereiro 2018</t>
  </si>
  <si>
    <t>Altura da Água janeiro 2018</t>
  </si>
  <si>
    <t>Temperatura setembro 2018</t>
  </si>
  <si>
    <t>pH setembro 2018</t>
  </si>
  <si>
    <t>Temperatura agosto 2018</t>
  </si>
  <si>
    <t>pH agosto 2018</t>
  </si>
  <si>
    <t>Temperatura julho 2018</t>
  </si>
  <si>
    <t>pH julho 2018</t>
  </si>
  <si>
    <t>Temperatura junho 2018</t>
  </si>
  <si>
    <t>pH junho 2018</t>
  </si>
  <si>
    <t>Temperatura maio 2018</t>
  </si>
  <si>
    <t>pH maio 2018</t>
  </si>
  <si>
    <t>Temperatura abril 2018</t>
  </si>
  <si>
    <t>pH abril 2018</t>
  </si>
  <si>
    <t>Temperatura março 2018</t>
  </si>
  <si>
    <t>pH março 2018</t>
  </si>
  <si>
    <t>Temperatura fevereiro 2018</t>
  </si>
  <si>
    <t>pH fevereiro 2018</t>
  </si>
  <si>
    <t>Temperatura janeiro 2018</t>
  </si>
  <si>
    <t>pH janeiro 2018</t>
  </si>
  <si>
    <t>ORP setembro 2018</t>
  </si>
  <si>
    <t>ORP agosto 2018</t>
  </si>
  <si>
    <t>ORP julho 2018</t>
  </si>
  <si>
    <t>ORP junho 2018</t>
  </si>
  <si>
    <t>ORP maio 2018</t>
  </si>
  <si>
    <t>ORP abril 2018</t>
  </si>
  <si>
    <t>ORP março 2018</t>
  </si>
  <si>
    <t>ORP fevereiro 2018</t>
  </si>
  <si>
    <t>ORP janeiro 2018</t>
  </si>
  <si>
    <t>Condutividade setembro 2018</t>
  </si>
  <si>
    <t>Condutividade agosto 2018</t>
  </si>
  <si>
    <t>Condutividade julho 2018</t>
  </si>
  <si>
    <t>Condutividade junho 2018</t>
  </si>
  <si>
    <t>ERRO</t>
  </si>
  <si>
    <t>39.8</t>
  </si>
  <si>
    <t>Condutividade maio 2018</t>
  </si>
  <si>
    <t>Condutividade abril 2018</t>
  </si>
  <si>
    <t>Condutividade março 2018</t>
  </si>
  <si>
    <t>Condutividade fevereiro 2018</t>
  </si>
  <si>
    <t>Condutividade janeiro 2018</t>
  </si>
  <si>
    <t>Salinidade setembro 2018</t>
  </si>
  <si>
    <t>Salinidade agosto 2018</t>
  </si>
  <si>
    <t>Salinidade julho 2018</t>
  </si>
  <si>
    <t>Salinidade junho 2018</t>
  </si>
  <si>
    <t>Salinidade maio 2018</t>
  </si>
  <si>
    <t>Salinidade abril 2018</t>
  </si>
  <si>
    <t>Salinidade março 2018</t>
  </si>
  <si>
    <t>Salinidade fevereiro 2018</t>
  </si>
  <si>
    <t>Salinidade janeiro 2018</t>
  </si>
  <si>
    <t>TDS setembro 2018</t>
  </si>
  <si>
    <t xml:space="preserve">Sem Água </t>
  </si>
  <si>
    <t>TDS agosto 2018</t>
  </si>
  <si>
    <t>TDS julho 2018</t>
  </si>
  <si>
    <t>TDS junho 2018</t>
  </si>
  <si>
    <t>TDS maio 2018</t>
  </si>
  <si>
    <t>TDS abril 2018</t>
  </si>
  <si>
    <t>TDS março 2018</t>
  </si>
  <si>
    <t>TDS fevereiro 2018</t>
  </si>
  <si>
    <t>TDS janeiro 2018</t>
  </si>
  <si>
    <t>Oxigénio setembro 2018</t>
  </si>
  <si>
    <t>Oxigénio agosto 2018</t>
  </si>
  <si>
    <t>Oxigénio julho 2018</t>
  </si>
  <si>
    <t>Oxigénio junho 2018</t>
  </si>
  <si>
    <t>Oxigénio maio 2018</t>
  </si>
  <si>
    <t>Oxigénio abril 2018</t>
  </si>
  <si>
    <t>Oxigénio março 2018</t>
  </si>
  <si>
    <t>Oxigénio fevereiro 2018</t>
  </si>
  <si>
    <t>Oxigénio janeiro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</si>
</sst>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sz val="10"/>
      <name val="Garamond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Arial"/>
      <family val="2"/>
    </font>
    <font>
      <sz val="8"/>
      <name val="Tunga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8"/>
      <name val="Times New Roman"/>
      <family val="1"/>
    </font>
    <font>
      <sz val="10"/>
      <name val="Times New Roman"/>
      <family val="1"/>
    </font>
    <font>
      <sz val="8"/>
      <color indexed="40"/>
      <name val="Times New Roman"/>
      <family val="1"/>
    </font>
    <font>
      <b/>
      <sz val="10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Arial"/>
      <family val="2"/>
    </font>
    <font>
      <sz val="10"/>
      <color indexed="4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35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97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0" xfId="0" applyFill="1" applyBorder="1"/>
    <xf numFmtId="0" fontId="3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8" fillId="0" borderId="0" xfId="0" applyFont="1"/>
    <xf numFmtId="0" fontId="4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9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0" borderId="27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9" fillId="0" borderId="0" xfId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3" fillId="0" borderId="3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4" fillId="0" borderId="1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10" borderId="1" xfId="1" applyFont="1" applyFill="1" applyBorder="1" applyAlignment="1">
      <alignment vertical="center" wrapText="1"/>
    </xf>
    <xf numFmtId="0" fontId="4" fillId="10" borderId="11" xfId="1" applyFont="1" applyFill="1" applyBorder="1" applyAlignment="1">
      <alignment vertical="center" wrapText="1"/>
    </xf>
    <xf numFmtId="0" fontId="4" fillId="0" borderId="20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4" fillId="0" borderId="0" xfId="1" applyFont="1" applyBorder="1" applyAlignment="1">
      <alignment vertical="center" wrapText="1"/>
    </xf>
    <xf numFmtId="0" fontId="4" fillId="0" borderId="11" xfId="1" applyFont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Fill="1" applyAlignment="1">
      <alignment horizontal="center"/>
    </xf>
    <xf numFmtId="0" fontId="2" fillId="0" borderId="19" xfId="1" applyFont="1" applyFill="1" applyBorder="1" applyAlignment="1">
      <alignment horizontal="right"/>
    </xf>
    <xf numFmtId="49" fontId="4" fillId="0" borderId="15" xfId="1" applyNumberFormat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32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0" borderId="38" xfId="1" applyFont="1" applyBorder="1" applyAlignment="1">
      <alignment horizontal="center"/>
    </xf>
    <xf numFmtId="0" fontId="9" fillId="0" borderId="39" xfId="1" applyBorder="1" applyAlignment="1">
      <alignment vertical="center" wrapText="1"/>
    </xf>
    <xf numFmtId="0" fontId="9" fillId="0" borderId="27" xfId="1" applyBorder="1" applyAlignment="1">
      <alignment vertical="center" wrapText="1"/>
    </xf>
    <xf numFmtId="0" fontId="4" fillId="0" borderId="22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4" fillId="0" borderId="40" xfId="1" applyFont="1" applyFill="1" applyBorder="1" applyAlignment="1">
      <alignment horizontal="center"/>
    </xf>
    <xf numFmtId="0" fontId="4" fillId="11" borderId="40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0" fontId="9" fillId="0" borderId="1" xfId="1" applyBorder="1" applyAlignment="1">
      <alignment vertical="center" wrapText="1"/>
    </xf>
    <xf numFmtId="0" fontId="9" fillId="0" borderId="11" xfId="1" applyBorder="1" applyAlignment="1">
      <alignment vertical="center" wrapText="1"/>
    </xf>
    <xf numFmtId="0" fontId="9" fillId="10" borderId="1" xfId="1" applyFill="1" applyBorder="1" applyAlignment="1">
      <alignment vertical="center" wrapText="1"/>
    </xf>
    <xf numFmtId="0" fontId="9" fillId="10" borderId="11" xfId="1" applyFill="1" applyBorder="1" applyAlignment="1">
      <alignment vertical="center" wrapText="1"/>
    </xf>
    <xf numFmtId="0" fontId="9" fillId="0" borderId="41" xfId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11" borderId="11" xfId="1" applyFont="1" applyFill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3" fillId="0" borderId="30" xfId="1" applyFont="1" applyFill="1" applyBorder="1" applyAlignment="1">
      <alignment horizontal="center"/>
    </xf>
    <xf numFmtId="0" fontId="4" fillId="10" borderId="29" xfId="1" applyFont="1" applyFill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3" fillId="9" borderId="27" xfId="1" applyFont="1" applyFill="1" applyBorder="1" applyAlignment="1">
      <alignment horizontal="center"/>
    </xf>
    <xf numFmtId="0" fontId="3" fillId="9" borderId="37" xfId="1" applyFont="1" applyFill="1" applyBorder="1" applyAlignment="1">
      <alignment horizontal="center"/>
    </xf>
    <xf numFmtId="0" fontId="3" fillId="9" borderId="6" xfId="1" applyFont="1" applyFill="1" applyBorder="1" applyAlignment="1">
      <alignment horizontal="center"/>
    </xf>
    <xf numFmtId="0" fontId="3" fillId="9" borderId="3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3" fillId="9" borderId="5" xfId="1" applyFont="1" applyFill="1" applyBorder="1" applyAlignment="1">
      <alignment horizontal="center"/>
    </xf>
    <xf numFmtId="0" fontId="3" fillId="9" borderId="29" xfId="1" applyFont="1" applyFill="1" applyBorder="1" applyAlignment="1">
      <alignment horizontal="center"/>
    </xf>
    <xf numFmtId="0" fontId="3" fillId="9" borderId="9" xfId="1" applyFont="1" applyFill="1" applyBorder="1" applyAlignment="1">
      <alignment horizontal="center"/>
    </xf>
    <xf numFmtId="0" fontId="4" fillId="0" borderId="39" xfId="1" applyFont="1" applyBorder="1" applyAlignment="1">
      <alignment horizontal="center"/>
    </xf>
    <xf numFmtId="0" fontId="3" fillId="9" borderId="8" xfId="1" applyFont="1" applyFill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41" xfId="1" applyFont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3" fillId="9" borderId="32" xfId="1" applyFont="1" applyFill="1" applyBorder="1" applyAlignment="1">
      <alignment horizontal="center"/>
    </xf>
    <xf numFmtId="0" fontId="4" fillId="11" borderId="40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12" borderId="5" xfId="1" applyFont="1" applyFill="1" applyBorder="1" applyAlignment="1">
      <alignment horizontal="center"/>
    </xf>
    <xf numFmtId="0" fontId="4" fillId="13" borderId="5" xfId="1" applyFont="1" applyFill="1" applyBorder="1" applyAlignment="1">
      <alignment horizontal="center"/>
    </xf>
    <xf numFmtId="2" fontId="4" fillId="0" borderId="2" xfId="1" quotePrefix="1" applyNumberFormat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 vertical="center"/>
    </xf>
    <xf numFmtId="2" fontId="4" fillId="0" borderId="1" xfId="1" quotePrefix="1" applyNumberFormat="1" applyFont="1" applyFill="1" applyBorder="1" applyAlignment="1">
      <alignment horizontal="center"/>
    </xf>
    <xf numFmtId="0" fontId="3" fillId="0" borderId="37" xfId="1" applyFont="1" applyFill="1" applyBorder="1" applyAlignment="1">
      <alignment horizontal="center"/>
    </xf>
    <xf numFmtId="2" fontId="4" fillId="0" borderId="20" xfId="1" quotePrefix="1" applyNumberFormat="1" applyFont="1" applyFill="1" applyBorder="1" applyAlignment="1">
      <alignment horizontal="center"/>
    </xf>
    <xf numFmtId="2" fontId="4" fillId="0" borderId="0" xfId="1" quotePrefix="1" applyNumberFormat="1" applyFont="1" applyFill="1" applyAlignment="1">
      <alignment horizontal="center"/>
    </xf>
    <xf numFmtId="2" fontId="4" fillId="0" borderId="4" xfId="1" quotePrefix="1" applyNumberFormat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/>
    </xf>
    <xf numFmtId="2" fontId="4" fillId="0" borderId="7" xfId="1" quotePrefix="1" applyNumberFormat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 vertical="center"/>
    </xf>
    <xf numFmtId="0" fontId="4" fillId="0" borderId="42" xfId="1" quotePrefix="1" applyFont="1" applyFill="1" applyBorder="1" applyAlignment="1">
      <alignment horizontal="center" vertical="center"/>
    </xf>
    <xf numFmtId="0" fontId="4" fillId="12" borderId="9" xfId="1" applyFont="1" applyFill="1" applyBorder="1" applyAlignment="1">
      <alignment horizontal="center" vertical="center"/>
    </xf>
    <xf numFmtId="0" fontId="4" fillId="0" borderId="41" xfId="1" quotePrefix="1" applyFont="1" applyFill="1" applyBorder="1" applyAlignment="1">
      <alignment horizontal="center" vertical="center"/>
    </xf>
    <xf numFmtId="0" fontId="9" fillId="0" borderId="41" xfId="1" quotePrefix="1" applyFont="1" applyFill="1" applyBorder="1" applyAlignment="1">
      <alignment horizontal="center" vertical="center"/>
    </xf>
    <xf numFmtId="0" fontId="4" fillId="0" borderId="43" xfId="1" quotePrefix="1" applyFont="1" applyFill="1" applyBorder="1" applyAlignment="1">
      <alignment horizontal="center" vertical="center"/>
    </xf>
    <xf numFmtId="0" fontId="4" fillId="0" borderId="44" xfId="1" quotePrefix="1" applyFont="1" applyFill="1" applyBorder="1" applyAlignment="1">
      <alignment horizontal="center" vertical="center"/>
    </xf>
    <xf numFmtId="0" fontId="4" fillId="14" borderId="5" xfId="1" applyFont="1" applyFill="1" applyBorder="1" applyAlignment="1">
      <alignment horizontal="center" vertical="center"/>
    </xf>
    <xf numFmtId="0" fontId="4" fillId="14" borderId="9" xfId="1" applyFont="1" applyFill="1" applyBorder="1" applyAlignment="1">
      <alignment horizontal="center" vertical="center"/>
    </xf>
    <xf numFmtId="0" fontId="4" fillId="12" borderId="11" xfId="1" quotePrefix="1" applyFont="1" applyFill="1" applyBorder="1" applyAlignment="1">
      <alignment horizontal="center" vertical="center" wrapText="1"/>
    </xf>
    <xf numFmtId="0" fontId="4" fillId="12" borderId="1" xfId="1" quotePrefix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4" fillId="12" borderId="14" xfId="1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4" fillId="12" borderId="1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45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4" fillId="0" borderId="46" xfId="1" applyFont="1" applyBorder="1" applyAlignment="1">
      <alignment horizontal="center"/>
    </xf>
    <xf numFmtId="0" fontId="4" fillId="0" borderId="47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29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 wrapText="1"/>
    </xf>
    <xf numFmtId="2" fontId="9" fillId="0" borderId="0" xfId="1" applyNumberFormat="1"/>
    <xf numFmtId="2" fontId="4" fillId="0" borderId="0" xfId="1" quotePrefix="1" applyNumberFormat="1" applyFont="1" applyFill="1" applyBorder="1" applyAlignment="1">
      <alignment horizontal="center"/>
    </xf>
    <xf numFmtId="2" fontId="4" fillId="0" borderId="0" xfId="1" quotePrefix="1" applyNumberFormat="1" applyFont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4" fillId="14" borderId="1" xfId="1" applyFont="1" applyFill="1" applyBorder="1" applyAlignment="1">
      <alignment horizontal="center"/>
    </xf>
    <xf numFmtId="0" fontId="4" fillId="14" borderId="11" xfId="1" applyFont="1" applyFill="1" applyBorder="1" applyAlignment="1">
      <alignment horizontal="center"/>
    </xf>
    <xf numFmtId="0" fontId="4" fillId="14" borderId="40" xfId="1" applyFont="1" applyFill="1" applyBorder="1" applyAlignment="1">
      <alignment horizontal="center"/>
    </xf>
    <xf numFmtId="0" fontId="4" fillId="14" borderId="4" xfId="1" applyFont="1" applyFill="1" applyBorder="1" applyAlignment="1">
      <alignment horizontal="center"/>
    </xf>
    <xf numFmtId="0" fontId="4" fillId="14" borderId="10" xfId="1" applyFont="1" applyFill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1" fontId="4" fillId="0" borderId="29" xfId="1" applyNumberFormat="1" applyFont="1" applyBorder="1" applyAlignment="1">
      <alignment horizontal="center"/>
    </xf>
    <xf numFmtId="0" fontId="4" fillId="0" borderId="15" xfId="1" applyFont="1" applyFill="1" applyBorder="1" applyAlignment="1">
      <alignment horizontal="center"/>
    </xf>
    <xf numFmtId="0" fontId="3" fillId="0" borderId="33" xfId="1" applyFont="1" applyFill="1" applyBorder="1" applyAlignment="1">
      <alignment horizontal="center"/>
    </xf>
    <xf numFmtId="1" fontId="4" fillId="0" borderId="5" xfId="1" applyNumberFormat="1" applyFont="1" applyBorder="1" applyAlignment="1">
      <alignment horizontal="center"/>
    </xf>
    <xf numFmtId="0" fontId="4" fillId="0" borderId="49" xfId="1" applyFont="1" applyFill="1" applyBorder="1" applyAlignment="1">
      <alignment horizontal="center"/>
    </xf>
    <xf numFmtId="0" fontId="12" fillId="0" borderId="0" xfId="1" applyFont="1"/>
    <xf numFmtId="0" fontId="9" fillId="0" borderId="0" xfId="1" applyBorder="1"/>
    <xf numFmtId="0" fontId="4" fillId="0" borderId="12" xfId="1" applyFont="1" applyFill="1" applyBorder="1"/>
    <xf numFmtId="0" fontId="4" fillId="0" borderId="13" xfId="1" applyFont="1" applyFill="1" applyBorder="1"/>
    <xf numFmtId="0" fontId="3" fillId="0" borderId="24" xfId="1" applyFont="1" applyFill="1" applyBorder="1" applyAlignment="1">
      <alignment horizontal="center"/>
    </xf>
    <xf numFmtId="0" fontId="3" fillId="0" borderId="23" xfId="1" applyFont="1" applyFill="1" applyBorder="1" applyAlignment="1">
      <alignment horizontal="center"/>
    </xf>
    <xf numFmtId="2" fontId="1" fillId="0" borderId="0" xfId="1" quotePrefix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9" fillId="0" borderId="22" xfId="1" applyBorder="1"/>
    <xf numFmtId="0" fontId="4" fillId="0" borderId="21" xfId="1" quotePrefix="1" applyFont="1" applyFill="1" applyBorder="1" applyAlignment="1">
      <alignment vertical="center"/>
    </xf>
    <xf numFmtId="2" fontId="1" fillId="0" borderId="20" xfId="1" quotePrefix="1" applyNumberFormat="1" applyFont="1" applyFill="1" applyBorder="1" applyAlignment="1">
      <alignment horizontal="center"/>
    </xf>
    <xf numFmtId="0" fontId="6" fillId="0" borderId="20" xfId="1" applyFont="1" applyFill="1" applyBorder="1" applyAlignment="1">
      <alignment horizontal="right"/>
    </xf>
    <xf numFmtId="0" fontId="6" fillId="0" borderId="19" xfId="1" applyFont="1" applyFill="1" applyBorder="1" applyAlignment="1">
      <alignment horizontal="right"/>
    </xf>
    <xf numFmtId="49" fontId="4" fillId="0" borderId="28" xfId="1" applyNumberFormat="1" applyFont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/>
    </xf>
    <xf numFmtId="0" fontId="6" fillId="0" borderId="0" xfId="1" applyFont="1" applyFill="1"/>
    <xf numFmtId="0" fontId="5" fillId="0" borderId="0" xfId="1" applyFont="1" applyFill="1"/>
    <xf numFmtId="0" fontId="9" fillId="0" borderId="1" xfId="1" applyBorder="1"/>
    <xf numFmtId="0" fontId="4" fillId="0" borderId="11" xfId="1" quotePrefix="1" applyFont="1" applyFill="1" applyBorder="1" applyAlignment="1">
      <alignment vertical="center"/>
    </xf>
    <xf numFmtId="0" fontId="9" fillId="0" borderId="2" xfId="1" applyBorder="1"/>
    <xf numFmtId="0" fontId="4" fillId="0" borderId="14" xfId="1" quotePrefix="1" applyFont="1" applyFill="1" applyBorder="1" applyAlignment="1">
      <alignment vertical="center"/>
    </xf>
    <xf numFmtId="0" fontId="3" fillId="0" borderId="51" xfId="1" applyFont="1" applyFill="1" applyBorder="1" applyAlignment="1">
      <alignment horizontal="center"/>
    </xf>
    <xf numFmtId="0" fontId="3" fillId="0" borderId="36" xfId="1" applyFont="1" applyFill="1" applyBorder="1" applyAlignment="1">
      <alignment horizontal="center"/>
    </xf>
    <xf numFmtId="0" fontId="9" fillId="0" borderId="7" xfId="1" applyBorder="1"/>
    <xf numFmtId="0" fontId="4" fillId="0" borderId="13" xfId="1" quotePrefix="1" applyFont="1" applyFill="1" applyBorder="1" applyAlignment="1">
      <alignment vertical="center"/>
    </xf>
    <xf numFmtId="0" fontId="9" fillId="0" borderId="0" xfId="1" applyFill="1" applyBorder="1"/>
    <xf numFmtId="0" fontId="4" fillId="0" borderId="7" xfId="1" applyFont="1" applyFill="1" applyBorder="1"/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0" fontId="9" fillId="0" borderId="0" xfId="1" applyFont="1" applyFill="1" applyBorder="1"/>
    <xf numFmtId="0" fontId="13" fillId="0" borderId="1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2" fontId="5" fillId="0" borderId="20" xfId="1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49" fontId="4" fillId="0" borderId="31" xfId="1" applyNumberFormat="1" applyFont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9" fillId="0" borderId="0" xfId="1" applyBorder="1" applyAlignment="1">
      <alignment vertical="center" wrapText="1"/>
    </xf>
    <xf numFmtId="0" fontId="9" fillId="0" borderId="20" xfId="1" applyBorder="1"/>
    <xf numFmtId="0" fontId="4" fillId="0" borderId="4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3" fillId="0" borderId="35" xfId="1" applyFont="1" applyFill="1" applyBorder="1" applyAlignment="1">
      <alignment horizontal="center"/>
    </xf>
    <xf numFmtId="0" fontId="9" fillId="0" borderId="0" xfId="1" applyFont="1"/>
    <xf numFmtId="2" fontId="12" fillId="0" borderId="0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11" xfId="1" quotePrefix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/>
    </xf>
    <xf numFmtId="0" fontId="13" fillId="0" borderId="21" xfId="1" applyFont="1" applyFill="1" applyBorder="1" applyAlignment="1">
      <alignment horizontal="center"/>
    </xf>
    <xf numFmtId="0" fontId="13" fillId="0" borderId="7" xfId="1" applyFont="1" applyFill="1" applyBorder="1" applyAlignment="1">
      <alignment horizontal="center"/>
    </xf>
    <xf numFmtId="0" fontId="13" fillId="0" borderId="13" xfId="1" applyFont="1" applyFill="1" applyBorder="1" applyAlignment="1">
      <alignment horizontal="center"/>
    </xf>
    <xf numFmtId="0" fontId="4" fillId="0" borderId="10" xfId="1" quotePrefix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5" fillId="0" borderId="11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16" fillId="0" borderId="0" xfId="1" applyFont="1"/>
    <xf numFmtId="0" fontId="16" fillId="0" borderId="0" xfId="1" applyFont="1" applyFill="1" applyBorder="1"/>
    <xf numFmtId="0" fontId="15" fillId="0" borderId="11" xfId="1" quotePrefix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1" xfId="1" applyFont="1" applyFill="1" applyBorder="1" applyAlignment="1">
      <alignment horizontal="center"/>
    </xf>
    <xf numFmtId="0" fontId="3" fillId="0" borderId="38" xfId="1" applyFont="1" applyFill="1" applyBorder="1" applyAlignment="1">
      <alignment horizontal="center"/>
    </xf>
    <xf numFmtId="0" fontId="13" fillId="0" borderId="46" xfId="1" applyFont="1" applyFill="1" applyBorder="1" applyAlignment="1">
      <alignment horizontal="center"/>
    </xf>
    <xf numFmtId="0" fontId="4" fillId="0" borderId="46" xfId="1" applyFont="1" applyFill="1" applyBorder="1" applyAlignment="1">
      <alignment horizontal="center"/>
    </xf>
    <xf numFmtId="0" fontId="4" fillId="0" borderId="47" xfId="1" applyFont="1" applyFill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47" xfId="1" applyFont="1" applyFill="1" applyBorder="1" applyAlignment="1">
      <alignment horizontal="center"/>
    </xf>
    <xf numFmtId="0" fontId="9" fillId="0" borderId="0" xfId="1" applyFont="1" applyBorder="1"/>
    <xf numFmtId="2" fontId="12" fillId="0" borderId="20" xfId="1" applyNumberFormat="1" applyFont="1" applyFill="1" applyBorder="1" applyAlignment="1">
      <alignment horizontal="center"/>
    </xf>
    <xf numFmtId="0" fontId="14" fillId="0" borderId="20" xfId="1" applyFont="1" applyFill="1" applyBorder="1" applyAlignment="1">
      <alignment horizontal="right"/>
    </xf>
    <xf numFmtId="0" fontId="17" fillId="0" borderId="0" xfId="1" applyFont="1"/>
    <xf numFmtId="0" fontId="3" fillId="0" borderId="50" xfId="0" applyFont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9" fillId="0" borderId="46" xfId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51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4" fillId="7" borderId="34" xfId="1" applyFont="1" applyFill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" fillId="0" borderId="41" xfId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9" fillId="0" borderId="27" xfId="1" applyBorder="1" applyAlignment="1">
      <alignment horizontal="center"/>
    </xf>
    <xf numFmtId="0" fontId="9" fillId="0" borderId="39" xfId="1" applyBorder="1" applyAlignment="1">
      <alignment horizontal="center"/>
    </xf>
    <xf numFmtId="0" fontId="9" fillId="0" borderId="37" xfId="1" applyBorder="1" applyAlignment="1">
      <alignment horizontal="center"/>
    </xf>
    <xf numFmtId="0" fontId="9" fillId="0" borderId="53" xfId="1" applyBorder="1" applyAlignment="1">
      <alignment horizontal="center"/>
    </xf>
    <xf numFmtId="0" fontId="9" fillId="0" borderId="41" xfId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5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9" fillId="0" borderId="27" xfId="1" applyBorder="1" applyAlignment="1">
      <alignment horizontal="center" vertical="center" wrapText="1"/>
    </xf>
    <xf numFmtId="0" fontId="9" fillId="0" borderId="39" xfId="1" applyBorder="1" applyAlignment="1">
      <alignment horizontal="center" vertical="center" wrapText="1"/>
    </xf>
    <xf numFmtId="0" fontId="9" fillId="0" borderId="38" xfId="1" applyBorder="1" applyAlignment="1">
      <alignment horizontal="center" vertical="center" wrapText="1"/>
    </xf>
    <xf numFmtId="0" fontId="9" fillId="0" borderId="52" xfId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31" xfId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wrapText="1"/>
    </xf>
    <xf numFmtId="0" fontId="10" fillId="0" borderId="41" xfId="1" applyFont="1" applyBorder="1" applyAlignment="1">
      <alignment horizontal="center" wrapText="1"/>
    </xf>
    <xf numFmtId="0" fontId="3" fillId="0" borderId="16" xfId="1" applyFont="1" applyFill="1" applyBorder="1" applyAlignment="1">
      <alignment horizontal="center" wrapText="1"/>
    </xf>
    <xf numFmtId="0" fontId="10" fillId="0" borderId="31" xfId="1" applyFont="1" applyBorder="1" applyAlignment="1">
      <alignment horizontal="center" wrapText="1"/>
    </xf>
    <xf numFmtId="0" fontId="10" fillId="0" borderId="37" xfId="1" applyFont="1" applyBorder="1" applyAlignment="1">
      <alignment horizontal="center" wrapText="1"/>
    </xf>
    <xf numFmtId="0" fontId="10" fillId="0" borderId="53" xfId="1" applyFont="1" applyBorder="1" applyAlignment="1">
      <alignment horizontal="center" wrapText="1"/>
    </xf>
    <xf numFmtId="0" fontId="3" fillId="0" borderId="14" xfId="1" applyFont="1" applyFill="1" applyBorder="1" applyAlignment="1">
      <alignment horizontal="center" wrapText="1"/>
    </xf>
    <xf numFmtId="0" fontId="3" fillId="0" borderId="21" xfId="1" applyFont="1" applyFill="1" applyBorder="1" applyAlignment="1">
      <alignment horizont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wrapText="1"/>
    </xf>
    <xf numFmtId="0" fontId="10" fillId="0" borderId="42" xfId="1" applyFont="1" applyBorder="1" applyAlignment="1">
      <alignment horizontal="center" wrapText="1"/>
    </xf>
    <xf numFmtId="0" fontId="3" fillId="0" borderId="46" xfId="1" applyFont="1" applyBorder="1" applyAlignment="1">
      <alignment horizontal="center" vertical="center" wrapText="1"/>
    </xf>
    <xf numFmtId="0" fontId="3" fillId="8" borderId="33" xfId="1" applyFont="1" applyFill="1" applyBorder="1" applyAlignment="1">
      <alignment horizontal="center" vertical="center" wrapText="1"/>
    </xf>
    <xf numFmtId="0" fontId="3" fillId="8" borderId="28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/>
    </xf>
    <xf numFmtId="0" fontId="10" fillId="0" borderId="41" xfId="1" applyFont="1" applyBorder="1" applyAlignment="1">
      <alignment horizontal="center"/>
    </xf>
    <xf numFmtId="0" fontId="10" fillId="0" borderId="37" xfId="1" applyFont="1" applyBorder="1" applyAlignment="1">
      <alignment horizontal="center" vertical="center" wrapText="1"/>
    </xf>
    <xf numFmtId="0" fontId="10" fillId="0" borderId="53" xfId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11" borderId="33" xfId="1" applyFont="1" applyFill="1" applyBorder="1" applyAlignment="1">
      <alignment horizontal="center" vertical="center" wrapText="1"/>
    </xf>
    <xf numFmtId="0" fontId="4" fillId="11" borderId="31" xfId="1" applyFont="1" applyFill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9" fillId="0" borderId="42" xfId="1" applyBorder="1" applyAlignment="1">
      <alignment wrapText="1"/>
    </xf>
    <xf numFmtId="0" fontId="9" fillId="0" borderId="27" xfId="1" applyBorder="1" applyAlignment="1">
      <alignment wrapText="1"/>
    </xf>
    <xf numFmtId="0" fontId="9" fillId="0" borderId="39" xfId="1" applyBorder="1" applyAlignment="1">
      <alignment wrapText="1"/>
    </xf>
    <xf numFmtId="0" fontId="9" fillId="0" borderId="38" xfId="1" applyBorder="1" applyAlignment="1">
      <alignment wrapText="1"/>
    </xf>
    <xf numFmtId="0" fontId="9" fillId="0" borderId="52" xfId="1" applyBorder="1" applyAlignment="1">
      <alignment wrapText="1"/>
    </xf>
    <xf numFmtId="0" fontId="3" fillId="0" borderId="54" xfId="1" applyFont="1" applyFill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9" fillId="0" borderId="44" xfId="1" applyBorder="1" applyAlignment="1">
      <alignment horizontal="center" vertical="center" wrapText="1"/>
    </xf>
    <xf numFmtId="0" fontId="9" fillId="0" borderId="31" xfId="1" applyBorder="1"/>
    <xf numFmtId="0" fontId="9" fillId="0" borderId="27" xfId="1" applyBorder="1"/>
    <xf numFmtId="0" fontId="9" fillId="0" borderId="39" xfId="1" applyBorder="1"/>
    <xf numFmtId="0" fontId="9" fillId="0" borderId="37" xfId="1" applyBorder="1"/>
    <xf numFmtId="0" fontId="9" fillId="0" borderId="53" xfId="1" applyBorder="1"/>
    <xf numFmtId="0" fontId="9" fillId="0" borderId="42" xfId="1" applyBorder="1"/>
    <xf numFmtId="0" fontId="4" fillId="8" borderId="33" xfId="1" applyFont="1" applyFill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2" borderId="41" xfId="1" applyFont="1" applyFill="1" applyBorder="1" applyAlignment="1">
      <alignment horizontal="center" vertical="center" wrapText="1"/>
    </xf>
    <xf numFmtId="0" fontId="4" fillId="15" borderId="6" xfId="1" applyFont="1" applyFill="1" applyBorder="1" applyAlignment="1">
      <alignment horizontal="center" vertical="center"/>
    </xf>
    <xf numFmtId="0" fontId="4" fillId="15" borderId="43" xfId="1" applyFont="1" applyFill="1" applyBorder="1" applyAlignment="1">
      <alignment horizontal="center" vertical="center"/>
    </xf>
    <xf numFmtId="0" fontId="4" fillId="12" borderId="3" xfId="1" applyFont="1" applyFill="1" applyBorder="1" applyAlignment="1">
      <alignment horizontal="center" vertical="center"/>
    </xf>
    <xf numFmtId="0" fontId="4" fillId="12" borderId="41" xfId="1" applyFont="1" applyFill="1" applyBorder="1" applyAlignment="1">
      <alignment horizontal="center" vertical="center"/>
    </xf>
    <xf numFmtId="0" fontId="4" fillId="12" borderId="3" xfId="1" quotePrefix="1" applyFont="1" applyFill="1" applyBorder="1" applyAlignment="1">
      <alignment horizontal="center" vertical="center" wrapText="1"/>
    </xf>
    <xf numFmtId="0" fontId="9" fillId="12" borderId="41" xfId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9" fillId="0" borderId="7" xfId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4" fillId="14" borderId="3" xfId="1" applyFont="1" applyFill="1" applyBorder="1" applyAlignment="1">
      <alignment horizontal="center" vertical="center"/>
    </xf>
    <xf numFmtId="0" fontId="4" fillId="14" borderId="41" xfId="1" applyFont="1" applyFill="1" applyBorder="1" applyAlignment="1">
      <alignment horizontal="center" vertical="center"/>
    </xf>
    <xf numFmtId="0" fontId="4" fillId="14" borderId="6" xfId="1" applyFont="1" applyFill="1" applyBorder="1" applyAlignment="1">
      <alignment horizontal="center" vertical="center"/>
    </xf>
    <xf numFmtId="0" fontId="4" fillId="14" borderId="43" xfId="1" applyFont="1" applyFill="1" applyBorder="1" applyAlignment="1">
      <alignment horizontal="center" vertical="center"/>
    </xf>
    <xf numFmtId="0" fontId="4" fillId="12" borderId="6" xfId="1" applyFont="1" applyFill="1" applyBorder="1" applyAlignment="1">
      <alignment horizontal="center" vertical="center"/>
    </xf>
    <xf numFmtId="0" fontId="4" fillId="12" borderId="4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14" borderId="11" xfId="1" applyFont="1" applyFill="1" applyBorder="1" applyAlignment="1">
      <alignment horizontal="center" vertical="center"/>
    </xf>
    <xf numFmtId="0" fontId="4" fillId="14" borderId="1" xfId="1" applyFont="1" applyFill="1" applyBorder="1" applyAlignment="1">
      <alignment horizontal="center" vertical="center"/>
    </xf>
    <xf numFmtId="0" fontId="4" fillId="14" borderId="10" xfId="1" applyFont="1" applyFill="1" applyBorder="1" applyAlignment="1">
      <alignment horizontal="center" vertical="center"/>
    </xf>
    <xf numFmtId="0" fontId="4" fillId="14" borderId="4" xfId="1" applyFont="1" applyFill="1" applyBorder="1" applyAlignment="1">
      <alignment horizontal="center" vertical="center"/>
    </xf>
    <xf numFmtId="49" fontId="4" fillId="8" borderId="16" xfId="1" applyNumberFormat="1" applyFont="1" applyFill="1" applyBorder="1" applyAlignment="1">
      <alignment horizontal="center" vertical="center" wrapText="1"/>
    </xf>
    <xf numFmtId="49" fontId="9" fillId="0" borderId="31" xfId="1" applyNumberFormat="1" applyFont="1" applyBorder="1" applyAlignment="1">
      <alignment horizontal="center" vertical="center" wrapText="1"/>
    </xf>
    <xf numFmtId="49" fontId="6" fillId="0" borderId="50" xfId="1" applyNumberFormat="1" applyFont="1" applyFill="1" applyBorder="1" applyAlignment="1">
      <alignment horizontal="center" wrapText="1"/>
    </xf>
    <xf numFmtId="0" fontId="9" fillId="0" borderId="50" xfId="1" applyBorder="1" applyAlignment="1">
      <alignment wrapText="1"/>
    </xf>
    <xf numFmtId="0" fontId="2" fillId="2" borderId="9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52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wrapText="1"/>
    </xf>
    <xf numFmtId="49" fontId="6" fillId="0" borderId="50" xfId="1" applyNumberFormat="1" applyFont="1" applyFill="1" applyBorder="1" applyAlignment="1">
      <alignment horizontal="center" vertical="center" wrapText="1"/>
    </xf>
    <xf numFmtId="0" fontId="9" fillId="0" borderId="50" xfId="1" applyBorder="1" applyAlignment="1">
      <alignment vertical="center" wrapText="1"/>
    </xf>
    <xf numFmtId="0" fontId="4" fillId="5" borderId="16" xfId="1" applyFont="1" applyFill="1" applyBorder="1" applyAlignment="1">
      <alignment horizontal="center" vertical="center" wrapText="1"/>
    </xf>
    <xf numFmtId="49" fontId="6" fillId="0" borderId="50" xfId="1" applyNumberFormat="1" applyFont="1" applyFill="1" applyBorder="1" applyAlignment="1">
      <alignment horizontal="center"/>
    </xf>
    <xf numFmtId="0" fontId="4" fillId="5" borderId="31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wrapText="1"/>
    </xf>
    <xf numFmtId="0" fontId="3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19"/>
          <c:w val="0.59008261421196884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2013 pH'!$G$70</c:f>
              <c:strCache>
                <c:ptCount val="1"/>
                <c:pt idx="0">
                  <c:v>pH novembro 2013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cat>
            <c:numRef>
              <c:f>'PPCP 2013 pH'!$G$71:$H$71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2013 pH'!$G$72:$H$72</c:f>
              <c:numCache>
                <c:formatCode>0.00</c:formatCode>
                <c:ptCount val="2"/>
                <c:pt idx="0">
                  <c:v>8.2977777777777781</c:v>
                </c:pt>
                <c:pt idx="1">
                  <c:v>8.8227272727272705</c:v>
                </c:pt>
              </c:numCache>
            </c:numRef>
          </c:val>
        </c:ser>
        <c:ser>
          <c:idx val="1"/>
          <c:order val="1"/>
          <c:tx>
            <c:strRef>
              <c:f>'PPCP 2013 pH'!$G$93</c:f>
              <c:strCache>
                <c:ptCount val="1"/>
                <c:pt idx="0">
                  <c:v>pH dezembro 2013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val>
            <c:numRef>
              <c:f>'PPCP 2013 pH'!$G$95:$H$95</c:f>
              <c:numCache>
                <c:formatCode>0.00</c:formatCode>
                <c:ptCount val="2"/>
                <c:pt idx="0">
                  <c:v>9.870000000000001</c:v>
                </c:pt>
                <c:pt idx="1">
                  <c:v>9.8650000000000002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09440"/>
        <c:axId val="256510976"/>
      </c:barChart>
      <c:catAx>
        <c:axId val="2565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510976"/>
        <c:crosses val="autoZero"/>
        <c:auto val="1"/>
        <c:lblAlgn val="ctr"/>
        <c:lblOffset val="100"/>
        <c:noMultiLvlLbl val="0"/>
      </c:catAx>
      <c:valAx>
        <c:axId val="25651097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509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346278317152106"/>
          <c:y val="0.41594194843291649"/>
          <c:w val="0.15587697168921844"/>
          <c:h val="0.16558097884823214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Temperatura (ºC)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5023799729683"/>
          <c:y val="0.16883188257526116"/>
          <c:w val="0.56892839780540316"/>
          <c:h val="0.62337925873942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2014 Temperatura'!$G$233</c:f>
              <c:strCache>
                <c:ptCount val="1"/>
                <c:pt idx="0">
                  <c:v>Temperatura outubro 2014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2014 Temperatura'!$G$235:$H$235</c:f>
              <c:numCache>
                <c:formatCode>0.00</c:formatCode>
                <c:ptCount val="2"/>
                <c:pt idx="0">
                  <c:v>21.9</c:v>
                </c:pt>
                <c:pt idx="1">
                  <c:v>21.366666666666664</c:v>
                </c:pt>
              </c:numCache>
            </c:numRef>
          </c:val>
        </c:ser>
        <c:ser>
          <c:idx val="1"/>
          <c:order val="1"/>
          <c:tx>
            <c:strRef>
              <c:f>'PPCP 2014 Temperatura'!$G$266</c:f>
              <c:strCache>
                <c:ptCount val="1"/>
                <c:pt idx="0">
                  <c:v>Temperatura novembro 2014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4F81BD"/>
              </a:solidFill>
            </a:ln>
          </c:spPr>
          <c:invertIfNegative val="0"/>
          <c:val>
            <c:numRef>
              <c:f>'PPCP 2014 Temperatura'!$G$268:$H$268</c:f>
              <c:numCache>
                <c:formatCode>0.00</c:formatCode>
                <c:ptCount val="2"/>
                <c:pt idx="0">
                  <c:v>19.066666666666666</c:v>
                </c:pt>
                <c:pt idx="1">
                  <c:v>19.2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512064"/>
        <c:axId val="267059200"/>
      </c:barChart>
      <c:catAx>
        <c:axId val="26751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059200"/>
        <c:crosses val="autoZero"/>
        <c:auto val="1"/>
        <c:lblAlgn val="ctr"/>
        <c:lblOffset val="100"/>
        <c:noMultiLvlLbl val="0"/>
      </c:catAx>
      <c:valAx>
        <c:axId val="26705920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512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196907328015668"/>
          <c:y val="0.46087060925894902"/>
          <c:w val="0.26617634834691217"/>
          <c:h val="0.16703300385324177"/>
        </c:manualLayout>
      </c:layout>
      <c:overlay val="0"/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Temperatura (ºC)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5023799729683"/>
          <c:y val="0.16883188257526116"/>
          <c:w val="0.56892839780540316"/>
          <c:h val="0.62337925873942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2014 Oxigénio'!$H$215</c:f>
              <c:strCache>
                <c:ptCount val="1"/>
                <c:pt idx="0">
                  <c:v>Oxigénio novembro 2014</c:v>
                </c:pt>
              </c:strCache>
            </c:strRef>
          </c:tx>
          <c:invertIfNegative val="0"/>
          <c:val>
            <c:numRef>
              <c:f>'PPCP 2014 Oxigénio'!$H$217:$I$217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'PPCP 2014 Oxigénio'!$H$183</c:f>
              <c:strCache>
                <c:ptCount val="1"/>
                <c:pt idx="0">
                  <c:v>Oxigénio outubro 2014</c:v>
                </c:pt>
              </c:strCache>
            </c:strRef>
          </c:tx>
          <c:invertIfNegative val="0"/>
          <c:val>
            <c:numRef>
              <c:f>'PPCP 2014 Oxigénio'!$H$185:$I$185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338304"/>
        <c:axId val="268339840"/>
      </c:barChart>
      <c:lineChart>
        <c:grouping val="standard"/>
        <c:varyColors val="0"/>
        <c:ser>
          <c:idx val="1"/>
          <c:order val="1"/>
          <c:tx>
            <c:strRef>
              <c:f>'PPCP 2014 Oxigénio'!$T$215</c:f>
              <c:strCache>
                <c:ptCount val="1"/>
                <c:pt idx="0">
                  <c:v>Temperatura novembro 2014</c:v>
                </c:pt>
              </c:strCache>
            </c:strRef>
          </c:tx>
          <c:marker>
            <c:symbol val="none"/>
          </c:marker>
          <c:val>
            <c:numRef>
              <c:f>'PPCP 2014 Oxigénio'!$T$217:$U$217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2014 Oxigénio'!$T$183</c:f>
              <c:strCache>
                <c:ptCount val="1"/>
                <c:pt idx="0">
                  <c:v>Temperatura outubro 2014</c:v>
                </c:pt>
              </c:strCache>
            </c:strRef>
          </c:tx>
          <c:marker>
            <c:symbol val="none"/>
          </c:marker>
          <c:val>
            <c:numRef>
              <c:f>'PPCP 2014 Oxigénio'!$T$185:$U$185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338304"/>
        <c:axId val="268339840"/>
      </c:lineChart>
      <c:catAx>
        <c:axId val="26833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339840"/>
        <c:crosses val="autoZero"/>
        <c:auto val="1"/>
        <c:lblAlgn val="ctr"/>
        <c:lblOffset val="100"/>
        <c:noMultiLvlLbl val="0"/>
      </c:catAx>
      <c:valAx>
        <c:axId val="26833984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338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1969225850698"/>
          <c:y val="0.46087073490813651"/>
          <c:w val="0.26129789768420397"/>
          <c:h val="0.45228346456692908"/>
        </c:manualLayout>
      </c:layout>
      <c:overlay val="0"/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Altura</a:t>
            </a:r>
            <a:r>
              <a:rPr lang="pt-PT" baseline="0"/>
              <a:t> da Água</a:t>
            </a:r>
            <a:endParaRPr lang="pt-PT"/>
          </a:p>
        </c:rich>
      </c:tx>
      <c:layout>
        <c:manualLayout>
          <c:xMode val="edge"/>
          <c:yMode val="edge"/>
          <c:x val="0.40656198676919775"/>
          <c:y val="2.40965879265091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19"/>
          <c:w val="0.59008261421196884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Estaca Altura da Água'!$G$322:$H$322</c:f>
              <c:strCache>
                <c:ptCount val="1"/>
                <c:pt idx="0">
                  <c:v>Altura água novembro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cat>
            <c:numRef>
              <c:f>'PPCP 2015 Estaca Altura da Água'!$G$35:$H$35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2015 Estaca Altura da Água'!$G$324:$H$324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Estaca Altura da Água'!$G$354:$H$354</c:f>
              <c:strCache>
                <c:ptCount val="1"/>
                <c:pt idx="0">
                  <c:v>Altura água dezembro 2015</c:v>
                </c:pt>
              </c:strCache>
            </c:strRef>
          </c:tx>
          <c:spPr>
            <a:solidFill>
              <a:srgbClr val="318599"/>
            </a:solidFill>
            <a:ln>
              <a:solidFill>
                <a:srgbClr val="00FFFF"/>
              </a:solidFill>
            </a:ln>
          </c:spPr>
          <c:invertIfNegative val="0"/>
          <c:cat>
            <c:numRef>
              <c:f>'PPCP 2015 Estaca Altura da Água'!$G$35:$H$35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2015 Estaca Altura da Água'!$G$324:$H$324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730944"/>
        <c:axId val="267732480"/>
      </c:barChart>
      <c:catAx>
        <c:axId val="2677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732480"/>
        <c:crosses val="autoZero"/>
        <c:auto val="1"/>
        <c:lblAlgn val="ctr"/>
        <c:lblOffset val="100"/>
        <c:noMultiLvlLbl val="0"/>
      </c:catAx>
      <c:valAx>
        <c:axId val="26773248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730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19"/>
          <c:w val="0.59008261421196884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pH '!$G$374:$H$374</c:f>
              <c:strCache>
                <c:ptCount val="1"/>
                <c:pt idx="0">
                  <c:v>pH dezembro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2015 pH '!$G$27:$H$27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2015 pH '!$G$376:$H$376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pH '!$G$342:$H$342</c:f>
              <c:strCache>
                <c:ptCount val="1"/>
                <c:pt idx="0">
                  <c:v>pH novembro 2015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2015 pH '!$G$344:$H$344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965184"/>
        <c:axId val="267966720"/>
      </c:barChart>
      <c:lineChart>
        <c:grouping val="standard"/>
        <c:varyColors val="0"/>
        <c:ser>
          <c:idx val="2"/>
          <c:order val="2"/>
          <c:tx>
            <c:strRef>
              <c:f>'PPCP 2015 pH '!$T$374:$U$374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pH '!$T$312:$U$312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65184"/>
        <c:axId val="267966720"/>
      </c:lineChart>
      <c:catAx>
        <c:axId val="26796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966720"/>
        <c:crosses val="autoZero"/>
        <c:auto val="1"/>
        <c:lblAlgn val="ctr"/>
        <c:lblOffset val="100"/>
        <c:noMultiLvlLbl val="0"/>
      </c:catAx>
      <c:valAx>
        <c:axId val="26796672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965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346268576496202"/>
          <c:y val="0.41594202898550725"/>
          <c:w val="0.22653731423503798"/>
          <c:h val="0.28997649206892617"/>
        </c:manualLayout>
      </c:layout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 (mV)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224298970548"/>
          <c:y val="0.16595779163437424"/>
          <c:w val="0.53846208507471927"/>
          <c:h val="0.621277886631247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ORP '!$G$377:$H$377</c:f>
              <c:strCache>
                <c:ptCount val="1"/>
                <c:pt idx="0">
                  <c:v>ORP dezembro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val>
            <c:numRef>
              <c:f>'PPCP 2015 ORP '!$G$379:$H$379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ORP '!$G$345:$H$345</c:f>
              <c:strCache>
                <c:ptCount val="1"/>
                <c:pt idx="0">
                  <c:v>ORP novembro 2015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2015 ORP '!$G$347:$H$347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050688"/>
        <c:axId val="256052224"/>
      </c:barChart>
      <c:lineChart>
        <c:grouping val="standard"/>
        <c:varyColors val="0"/>
        <c:ser>
          <c:idx val="2"/>
          <c:order val="2"/>
          <c:tx>
            <c:strRef>
              <c:f>'PPCP 2015 ORP '!$T$377:$U$377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ORP '!$T$379:$U$379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050688"/>
        <c:axId val="256052224"/>
      </c:lineChart>
      <c:catAx>
        <c:axId val="25605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052224"/>
        <c:crosses val="autoZero"/>
        <c:auto val="1"/>
        <c:lblAlgn val="ctr"/>
        <c:lblOffset val="100"/>
        <c:noMultiLvlLbl val="0"/>
      </c:catAx>
      <c:valAx>
        <c:axId val="25605222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050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Condutividade (µs/cm)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27906976744186"/>
          <c:y val="0.16317991631799164"/>
          <c:w val="0.57293868921775903"/>
          <c:h val="0.631799163179916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Condutividade '!$G$374:$H$374</c:f>
              <c:strCache>
                <c:ptCount val="1"/>
                <c:pt idx="0">
                  <c:v>Condutividade dezembro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val>
            <c:numRef>
              <c:f>'PPCP 2015 Condutividade '!$G$376:$H$376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Condutividade '!$G$342:$H$342</c:f>
              <c:strCache>
                <c:ptCount val="1"/>
                <c:pt idx="0">
                  <c:v>Condutividade novembro 2015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2015 Condutividade '!$G$344:$H$344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624832"/>
        <c:axId val="269626368"/>
      </c:barChart>
      <c:lineChart>
        <c:grouping val="standard"/>
        <c:varyColors val="0"/>
        <c:ser>
          <c:idx val="2"/>
          <c:order val="2"/>
          <c:tx>
            <c:strRef>
              <c:f>'PPCP 2015 Condutividade '!$T$374:$U$374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Condutividade '!$T$376:$U$376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624832"/>
        <c:axId val="269626368"/>
      </c:lineChart>
      <c:catAx>
        <c:axId val="26962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9626368"/>
        <c:crosses val="autoZero"/>
        <c:auto val="1"/>
        <c:lblAlgn val="ctr"/>
        <c:lblOffset val="100"/>
        <c:noMultiLvlLbl val="0"/>
      </c:catAx>
      <c:valAx>
        <c:axId val="269626368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9624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47787979571147"/>
          <c:y val="0.33472786021269257"/>
          <c:w val="0.29832911680263796"/>
          <c:h val="0.22759105311039302"/>
        </c:manualLayout>
      </c:layout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 (ppm)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99639445041"/>
          <c:y val="0.16049447215178173"/>
          <c:w val="0.58019858079225406"/>
          <c:h val="0.637862645731440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Salinidade'!$G$372:$H$372</c:f>
              <c:strCache>
                <c:ptCount val="1"/>
                <c:pt idx="0">
                  <c:v>Salinidade dezembro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2015 Salinidade'!$G$374:$H$374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Salinidade'!$G$340:$H$340</c:f>
              <c:strCache>
                <c:ptCount val="1"/>
                <c:pt idx="0">
                  <c:v>Salinidade novembro 2015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dPt>
            <c:idx val="1"/>
            <c:invertIfNegative val="0"/>
            <c:bubble3D val="0"/>
            <c:spPr>
              <a:ln>
                <a:solidFill>
                  <a:srgbClr val="00FFFF"/>
                </a:solidFill>
              </a:ln>
            </c:spPr>
          </c:dPt>
          <c:val>
            <c:numRef>
              <c:f>'PPCP 2015 Salinidade'!$G$342:$H$342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744576"/>
        <c:axId val="268746112"/>
      </c:barChart>
      <c:lineChart>
        <c:grouping val="standard"/>
        <c:varyColors val="0"/>
        <c:ser>
          <c:idx val="2"/>
          <c:order val="2"/>
          <c:tx>
            <c:strRef>
              <c:f>'PPCP 2015 Salinidade'!$T$372:$U$372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Salinidade'!$T$374:$U$374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744576"/>
        <c:axId val="268746112"/>
      </c:lineChart>
      <c:catAx>
        <c:axId val="2687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746112"/>
        <c:crosses val="autoZero"/>
        <c:auto val="1"/>
        <c:lblAlgn val="ctr"/>
        <c:lblOffset val="100"/>
        <c:noMultiLvlLbl val="0"/>
      </c:catAx>
      <c:valAx>
        <c:axId val="268746112"/>
        <c:scaling>
          <c:orientation val="minMax"/>
          <c:max val="40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744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42954113494437"/>
          <c:y val="0.44581781928421738"/>
          <c:w val="0.27880405466558056"/>
          <c:h val="0.2366872164235284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TDS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99639445041"/>
          <c:y val="0.16049447215178173"/>
          <c:w val="0.58019858079225406"/>
          <c:h val="0.63786264573144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2015 TDS '!$G$347:$H$347</c:f>
              <c:strCache>
                <c:ptCount val="1"/>
                <c:pt idx="0">
                  <c:v>TDS dezembro 2015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dPt>
            <c:idx val="1"/>
            <c:invertIfNegative val="0"/>
            <c:bubble3D val="0"/>
          </c:dPt>
          <c:val>
            <c:numRef>
              <c:f>'PPCP 2015 TDS '!$G$349:$H$349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'PPCP 2015 TDS '!$G$315:$H$315</c:f>
              <c:strCache>
                <c:ptCount val="1"/>
                <c:pt idx="0">
                  <c:v>TDS novembro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70C0"/>
              </a:solidFill>
            </a:ln>
          </c:spPr>
          <c:invertIfNegative val="0"/>
          <c:val>
            <c:numRef>
              <c:f>'PPCP 2015 TDS '!$G$317:$H$317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742080"/>
        <c:axId val="269743616"/>
      </c:barChart>
      <c:lineChart>
        <c:grouping val="standard"/>
        <c:varyColors val="0"/>
        <c:ser>
          <c:idx val="2"/>
          <c:order val="1"/>
          <c:tx>
            <c:strRef>
              <c:f>'PPCP 2015 TDS '!$T$347:$U$347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TDS '!$T$349:$U$349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742080"/>
        <c:axId val="269743616"/>
      </c:lineChart>
      <c:catAx>
        <c:axId val="2697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9743616"/>
        <c:crosses val="autoZero"/>
        <c:auto val="1"/>
        <c:lblAlgn val="ctr"/>
        <c:lblOffset val="100"/>
        <c:noMultiLvlLbl val="0"/>
      </c:catAx>
      <c:valAx>
        <c:axId val="269743616"/>
        <c:scaling>
          <c:orientation val="minMax"/>
          <c:max val="50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9742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42954113494437"/>
          <c:y val="0.44581705064644694"/>
          <c:w val="0.2692813829305819"/>
          <c:h val="0.2405681388591858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Oxigénio (mg/l)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99639445041"/>
          <c:y val="0.16049447215178173"/>
          <c:w val="0.58019858079225406"/>
          <c:h val="0.637862645731440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2015 Oxigénio '!$G$377:$H$377</c:f>
              <c:strCache>
                <c:ptCount val="1"/>
                <c:pt idx="0">
                  <c:v>Oxigénio dezembro 2015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2015 Oxigénio '!$G$379:$H$379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2015 Oxigénio '!$G$345:$H$345</c:f>
              <c:strCache>
                <c:ptCount val="1"/>
                <c:pt idx="0">
                  <c:v>Oxigénio novembro 2015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dPt>
            <c:idx val="1"/>
            <c:invertIfNegative val="0"/>
            <c:bubble3D val="0"/>
            <c:spPr>
              <a:ln>
                <a:solidFill>
                  <a:srgbClr val="00FFFF"/>
                </a:solidFill>
              </a:ln>
            </c:spPr>
          </c:dPt>
          <c:val>
            <c:numRef>
              <c:f>'PPCP 2015 Oxigénio '!$G$347:$H$347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029184"/>
        <c:axId val="270030720"/>
      </c:barChart>
      <c:lineChart>
        <c:grouping val="standard"/>
        <c:varyColors val="0"/>
        <c:ser>
          <c:idx val="2"/>
          <c:order val="2"/>
          <c:tx>
            <c:strRef>
              <c:f>'PPCP 2015 Oxigénio '!$T$377:$U$377</c:f>
              <c:strCache>
                <c:ptCount val="1"/>
                <c:pt idx="0">
                  <c:v>Temperatura dezembro 2015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'PPCP 2015 Oxigénio '!$T$379:$U$379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029184"/>
        <c:axId val="270030720"/>
      </c:lineChart>
      <c:catAx>
        <c:axId val="27002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030720"/>
        <c:crosses val="autoZero"/>
        <c:auto val="1"/>
        <c:lblAlgn val="ctr"/>
        <c:lblOffset val="100"/>
        <c:noMultiLvlLbl val="0"/>
      </c:catAx>
      <c:valAx>
        <c:axId val="270030720"/>
        <c:scaling>
          <c:orientation val="minMax"/>
          <c:max val="40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029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pH '!$G$198:$H$198</c:f>
              <c:strCache>
                <c:ptCount val="1"/>
                <c:pt idx="0">
                  <c:v>pH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pH '!$G$48:$H$48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pH '!$G$200:$H$200</c:f>
              <c:numCache>
                <c:formatCode>0.00</c:formatCode>
                <c:ptCount val="2"/>
                <c:pt idx="0">
                  <c:v>9.604000000000001</c:v>
                </c:pt>
                <c:pt idx="1">
                  <c:v>9.6460000000000008</c:v>
                </c:pt>
              </c:numCache>
            </c:numRef>
          </c:val>
        </c:ser>
        <c:ser>
          <c:idx val="1"/>
          <c:order val="1"/>
          <c:tx>
            <c:strRef>
              <c:f>'PPCP 2017 pH '!$G$221:$H$221</c:f>
              <c:strCache>
                <c:ptCount val="1"/>
                <c:pt idx="0">
                  <c:v>pH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pH '!$G$48:$H$48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pH '!$G$223:$H$223</c:f>
              <c:numCache>
                <c:formatCode>0.00</c:formatCode>
                <c:ptCount val="2"/>
                <c:pt idx="0">
                  <c:v>10.270000000000001</c:v>
                </c:pt>
                <c:pt idx="1">
                  <c:v>10.365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497664"/>
        <c:axId val="270499200"/>
      </c:barChart>
      <c:lineChart>
        <c:grouping val="standard"/>
        <c:varyColors val="0"/>
        <c:ser>
          <c:idx val="2"/>
          <c:order val="2"/>
          <c:tx>
            <c:strRef>
              <c:f>'PPCP 2017 pH '!$Q$221:$R$221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pH '!$Q$223:$R$223</c:f>
              <c:numCache>
                <c:formatCode>0.00</c:formatCode>
                <c:ptCount val="2"/>
                <c:pt idx="0">
                  <c:v>18.733333333333334</c:v>
                </c:pt>
                <c:pt idx="1">
                  <c:v>18.95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pH '!$Q$198:$R$198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pH '!$Q$200:$R$200</c:f>
              <c:numCache>
                <c:formatCode>0.00</c:formatCode>
                <c:ptCount val="2"/>
                <c:pt idx="0">
                  <c:v>19.739999999999998</c:v>
                </c:pt>
                <c:pt idx="1">
                  <c:v>19.72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497664"/>
        <c:axId val="270499200"/>
      </c:lineChart>
      <c:catAx>
        <c:axId val="27049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499200"/>
        <c:crosses val="autoZero"/>
        <c:auto val="1"/>
        <c:lblAlgn val="ctr"/>
        <c:lblOffset val="100"/>
        <c:noMultiLvlLbl val="0"/>
      </c:catAx>
      <c:valAx>
        <c:axId val="27049920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497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370709382151035"/>
          <c:y val="0.26506087341491952"/>
          <c:w val="0.24713958810068648"/>
          <c:h val="0.421688011890080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 (mV)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224298970548"/>
          <c:y val="0.16595779163437424"/>
          <c:w val="0.53846208507471927"/>
          <c:h val="0.62127788663124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2013 ORP'!$G$74</c:f>
              <c:strCache>
                <c:ptCount val="1"/>
                <c:pt idx="0">
                  <c:v>ORP novembro 2013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cat>
            <c:numRef>
              <c:f>'PPCP 2013 ORP'!$G$75:$H$75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2013 ORP'!$G$76:$H$76</c:f>
              <c:numCache>
                <c:formatCode>0.00</c:formatCode>
                <c:ptCount val="2"/>
                <c:pt idx="0">
                  <c:v>-80.400000000000006</c:v>
                </c:pt>
                <c:pt idx="1">
                  <c:v>-104.72727272727273</c:v>
                </c:pt>
              </c:numCache>
            </c:numRef>
          </c:val>
        </c:ser>
        <c:ser>
          <c:idx val="1"/>
          <c:order val="1"/>
          <c:tx>
            <c:strRef>
              <c:f>'PPCP 2013 ORP'!$G$97</c:f>
              <c:strCache>
                <c:ptCount val="1"/>
                <c:pt idx="0">
                  <c:v>ORP dezembro 2013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val>
            <c:numRef>
              <c:f>'PPCP 2013 ORP'!$G$99:$H$99</c:f>
              <c:numCache>
                <c:formatCode>0.00</c:formatCode>
                <c:ptCount val="2"/>
                <c:pt idx="0">
                  <c:v>-153.5</c:v>
                </c:pt>
                <c:pt idx="1">
                  <c:v>-156.83333333333334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912384"/>
        <c:axId val="256934656"/>
      </c:barChart>
      <c:catAx>
        <c:axId val="2569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934656"/>
        <c:crosses val="autoZero"/>
        <c:auto val="1"/>
        <c:lblAlgn val="ctr"/>
        <c:lblOffset val="100"/>
        <c:noMultiLvlLbl val="0"/>
      </c:catAx>
      <c:valAx>
        <c:axId val="25693465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91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557238037553007"/>
          <c:y val="0.34042591981391551"/>
          <c:w val="0.22723241715367704"/>
          <c:h val="0.16761689219985226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ORP'!$G$199:$H$199</c:f>
              <c:strCache>
                <c:ptCount val="1"/>
                <c:pt idx="0">
                  <c:v>ORP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ORP'!$G$49:$H$49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ORP'!$G$201:$H$201</c:f>
              <c:numCache>
                <c:formatCode>0.00</c:formatCode>
                <c:ptCount val="2"/>
                <c:pt idx="0">
                  <c:v>-133.32</c:v>
                </c:pt>
                <c:pt idx="1">
                  <c:v>-135.64000000000001</c:v>
                </c:pt>
              </c:numCache>
            </c:numRef>
          </c:val>
        </c:ser>
        <c:ser>
          <c:idx val="1"/>
          <c:order val="1"/>
          <c:tx>
            <c:strRef>
              <c:f>'PPCP 2017 ORP'!$G$222:$H$222</c:f>
              <c:strCache>
                <c:ptCount val="1"/>
                <c:pt idx="0">
                  <c:v>ORP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ORP'!$G$49:$H$49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ORP'!$G$224:$H$224</c:f>
              <c:numCache>
                <c:formatCode>0.00</c:formatCode>
                <c:ptCount val="2"/>
                <c:pt idx="0">
                  <c:v>-171.36666666666667</c:v>
                </c:pt>
                <c:pt idx="1">
                  <c:v>-177.05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786560"/>
        <c:axId val="270788096"/>
      </c:barChart>
      <c:lineChart>
        <c:grouping val="standard"/>
        <c:varyColors val="0"/>
        <c:ser>
          <c:idx val="2"/>
          <c:order val="2"/>
          <c:tx>
            <c:strRef>
              <c:f>'PPCP 2017 ORP'!$Q$222:$R$222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ORP'!$Q$224:$R$224</c:f>
              <c:numCache>
                <c:formatCode>0.00</c:formatCode>
                <c:ptCount val="2"/>
                <c:pt idx="0">
                  <c:v>18.733333333333334</c:v>
                </c:pt>
                <c:pt idx="1">
                  <c:v>18.925000000000001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ORP'!$Q$199:$R$199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ORP'!$Q$201:$R$201</c:f>
              <c:numCache>
                <c:formatCode>0.00</c:formatCode>
                <c:ptCount val="2"/>
                <c:pt idx="0">
                  <c:v>19.72</c:v>
                </c:pt>
                <c:pt idx="1">
                  <c:v>19.7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786560"/>
        <c:axId val="270788096"/>
      </c:lineChart>
      <c:catAx>
        <c:axId val="27078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788096"/>
        <c:crosses val="autoZero"/>
        <c:auto val="1"/>
        <c:lblAlgn val="ctr"/>
        <c:lblOffset val="100"/>
        <c:noMultiLvlLbl val="0"/>
      </c:catAx>
      <c:valAx>
        <c:axId val="270788096"/>
        <c:scaling>
          <c:orientation val="minMax"/>
          <c:max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786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94050343249425"/>
          <c:y val="0.27810713009986177"/>
          <c:w val="0.29290617848970246"/>
          <c:h val="0.426036745406824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Condutividade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Condutividade'!$G$199:$H$199</c:f>
              <c:strCache>
                <c:ptCount val="1"/>
                <c:pt idx="0">
                  <c:v>Condutividade novembro 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Condutividade'!$G$49:$H$49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Condutividade'!$G$201:$H$201</c:f>
              <c:numCache>
                <c:formatCode>0.00</c:formatCode>
                <c:ptCount val="2"/>
                <c:pt idx="0">
                  <c:v>44</c:v>
                </c:pt>
                <c:pt idx="1">
                  <c:v>38.64</c:v>
                </c:pt>
              </c:numCache>
            </c:numRef>
          </c:val>
        </c:ser>
        <c:ser>
          <c:idx val="1"/>
          <c:order val="1"/>
          <c:tx>
            <c:strRef>
              <c:f>'PPCP 2017 Condutividade'!$G$222:$H$222</c:f>
              <c:strCache>
                <c:ptCount val="1"/>
                <c:pt idx="0">
                  <c:v>Condutividade dezembro 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Condutividade'!$G$49:$H$49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Condutividade'!$G$224:$H$224</c:f>
              <c:numCache>
                <c:formatCode>0.00</c:formatCode>
                <c:ptCount val="2"/>
                <c:pt idx="0">
                  <c:v>43.199999999999996</c:v>
                </c:pt>
                <c:pt idx="1">
                  <c:v>37.625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848192"/>
        <c:axId val="271849728"/>
      </c:barChart>
      <c:lineChart>
        <c:grouping val="standard"/>
        <c:varyColors val="0"/>
        <c:ser>
          <c:idx val="2"/>
          <c:order val="2"/>
          <c:tx>
            <c:strRef>
              <c:f>'PPCP 2017 Condutividade'!$Q$222:$R$222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Condutividade'!$Q$224:$R$224</c:f>
              <c:numCache>
                <c:formatCode>0.00</c:formatCode>
                <c:ptCount val="2"/>
                <c:pt idx="0">
                  <c:v>18.533333333333335</c:v>
                </c:pt>
                <c:pt idx="1">
                  <c:v>18.524999999999999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Condutividade'!$Q$199:$R$199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Condutividade'!$Q$201:$R$201</c:f>
              <c:numCache>
                <c:formatCode>0.00</c:formatCode>
                <c:ptCount val="2"/>
                <c:pt idx="0">
                  <c:v>19.619999999999997</c:v>
                </c:pt>
                <c:pt idx="1">
                  <c:v>19.585999999999999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848192"/>
        <c:axId val="271849728"/>
      </c:lineChart>
      <c:catAx>
        <c:axId val="271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849728"/>
        <c:crosses val="autoZero"/>
        <c:auto val="1"/>
        <c:lblAlgn val="ctr"/>
        <c:lblOffset val="100"/>
        <c:noMultiLvlLbl val="0"/>
      </c:catAx>
      <c:valAx>
        <c:axId val="271849728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848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735776993393072"/>
          <c:y val="0.33908226988867768"/>
          <c:w val="0.30115014933478146"/>
          <c:h val="0.413795516939692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Salinidade'!$G$199:$H$199</c:f>
              <c:strCache>
                <c:ptCount val="1"/>
                <c:pt idx="0">
                  <c:v>Salinidade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Salinidade'!$G$49:$H$49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Salinidade'!$G$201:$H$201</c:f>
              <c:numCache>
                <c:formatCode>0.00</c:formatCode>
                <c:ptCount val="2"/>
                <c:pt idx="0">
                  <c:v>28.140000000000004</c:v>
                </c:pt>
                <c:pt idx="1">
                  <c:v>24.380000000000003</c:v>
                </c:pt>
              </c:numCache>
            </c:numRef>
          </c:val>
        </c:ser>
        <c:ser>
          <c:idx val="1"/>
          <c:order val="1"/>
          <c:tx>
            <c:strRef>
              <c:f>'PPCP 2017 Salinidade'!$G$222:$H$222</c:f>
              <c:strCache>
                <c:ptCount val="1"/>
                <c:pt idx="0">
                  <c:v>Salinidade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Salinidade'!$G$49:$H$49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Salinidade'!$G$224:$H$224</c:f>
              <c:numCache>
                <c:formatCode>0.00</c:formatCode>
                <c:ptCount val="2"/>
                <c:pt idx="0">
                  <c:v>27.566666666666666</c:v>
                </c:pt>
                <c:pt idx="1">
                  <c:v>23.6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537280"/>
        <c:axId val="271538816"/>
      </c:barChart>
      <c:lineChart>
        <c:grouping val="standard"/>
        <c:varyColors val="0"/>
        <c:ser>
          <c:idx val="2"/>
          <c:order val="2"/>
          <c:tx>
            <c:strRef>
              <c:f>'PPCP 2017 Salinidade'!$Q$222:$R$222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Salinidade'!$Q$224:$R$224</c:f>
              <c:numCache>
                <c:formatCode>0.00</c:formatCode>
                <c:ptCount val="2"/>
                <c:pt idx="0">
                  <c:v>18.566666666666666</c:v>
                </c:pt>
                <c:pt idx="1">
                  <c:v>18.825000000000003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Salinidade'!$Q$199:$R$199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Salinidade'!$Q$201:$R$201</c:f>
              <c:numCache>
                <c:formatCode>0.00</c:formatCode>
                <c:ptCount val="2"/>
                <c:pt idx="0">
                  <c:v>19.600000000000001</c:v>
                </c:pt>
                <c:pt idx="1">
                  <c:v>19.66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537280"/>
        <c:axId val="271538816"/>
      </c:lineChart>
      <c:catAx>
        <c:axId val="2715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538816"/>
        <c:crosses val="autoZero"/>
        <c:auto val="1"/>
        <c:lblAlgn val="ctr"/>
        <c:lblOffset val="100"/>
        <c:noMultiLvlLbl val="0"/>
      </c:catAx>
      <c:valAx>
        <c:axId val="27153881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53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83329176613096"/>
          <c:y val="0.25568181818181818"/>
          <c:w val="0.29185544114677975"/>
          <c:h val="0.44318181818181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TDS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TDS'!$G$199:$H$199</c:f>
              <c:strCache>
                <c:ptCount val="1"/>
                <c:pt idx="0">
                  <c:v>TDS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TDS'!$G$49:$H$49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TDS'!$G$201:$H$201</c:f>
              <c:numCache>
                <c:formatCode>0.00</c:formatCode>
                <c:ptCount val="2"/>
                <c:pt idx="0">
                  <c:v>44</c:v>
                </c:pt>
                <c:pt idx="1">
                  <c:v>38.42</c:v>
                </c:pt>
              </c:numCache>
            </c:numRef>
          </c:val>
        </c:ser>
        <c:ser>
          <c:idx val="1"/>
          <c:order val="1"/>
          <c:tx>
            <c:strRef>
              <c:f>'PPCP 2017 TDS'!$G$222:$H$222</c:f>
              <c:strCache>
                <c:ptCount val="1"/>
                <c:pt idx="0">
                  <c:v>TDS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TDS'!$G$49:$H$49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TDS'!$G$224:$H$224</c:f>
              <c:numCache>
                <c:formatCode>0.00</c:formatCode>
                <c:ptCount val="2"/>
                <c:pt idx="0">
                  <c:v>43.133333333333326</c:v>
                </c:pt>
                <c:pt idx="1">
                  <c:v>37.5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197504"/>
        <c:axId val="272199040"/>
      </c:barChart>
      <c:lineChart>
        <c:grouping val="standard"/>
        <c:varyColors val="0"/>
        <c:ser>
          <c:idx val="2"/>
          <c:order val="2"/>
          <c:tx>
            <c:strRef>
              <c:f>'PPCP 2017 TDS'!$Q$222:$R$222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TDS'!$Q$224:$R$224</c:f>
              <c:numCache>
                <c:formatCode>0.00</c:formatCode>
                <c:ptCount val="2"/>
                <c:pt idx="0">
                  <c:v>18.599999999999998</c:v>
                </c:pt>
                <c:pt idx="1">
                  <c:v>18.824999999999999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TDS'!$Q$199:$R$199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TDS'!$Q$201:$R$201</c:f>
              <c:numCache>
                <c:formatCode>0.00</c:formatCode>
                <c:ptCount val="2"/>
                <c:pt idx="0">
                  <c:v>19.600000000000001</c:v>
                </c:pt>
                <c:pt idx="1">
                  <c:v>19.619999999999997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197504"/>
        <c:axId val="272199040"/>
      </c:lineChart>
      <c:catAx>
        <c:axId val="27219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199040"/>
        <c:crosses val="autoZero"/>
        <c:auto val="1"/>
        <c:lblAlgn val="ctr"/>
        <c:lblOffset val="100"/>
        <c:noMultiLvlLbl val="0"/>
      </c:catAx>
      <c:valAx>
        <c:axId val="27219904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19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356466648565483"/>
          <c:y val="0.29341317365269459"/>
          <c:w val="0.31494325278305735"/>
          <c:h val="0.491017964071856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Oxigénio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2017 Oxigénio'!$G$199:$H$199</c:f>
              <c:strCache>
                <c:ptCount val="1"/>
                <c:pt idx="0">
                  <c:v>Oxigénio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'PPCP 2017 Oxigénio'!$G$49:$H$49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Oxigénio'!$G$201:$H$201</c:f>
              <c:numCache>
                <c:formatCode>0.00</c:formatCode>
                <c:ptCount val="2"/>
                <c:pt idx="0">
                  <c:v>8.8159999999999989</c:v>
                </c:pt>
                <c:pt idx="1">
                  <c:v>11.575999999999997</c:v>
                </c:pt>
              </c:numCache>
            </c:numRef>
          </c:val>
        </c:ser>
        <c:ser>
          <c:idx val="1"/>
          <c:order val="1"/>
          <c:tx>
            <c:strRef>
              <c:f>'PPCP 2017 Oxigénio'!$G$222:$H$222</c:f>
              <c:strCache>
                <c:ptCount val="1"/>
                <c:pt idx="0">
                  <c:v>Oxigénio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 2017 Oxigénio'!$G$49:$H$49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2017 Oxigénio'!$G$224:$H$224</c:f>
              <c:numCache>
                <c:formatCode>0.00</c:formatCode>
                <c:ptCount val="2"/>
                <c:pt idx="0">
                  <c:v>7.833333333333333</c:v>
                </c:pt>
                <c:pt idx="1">
                  <c:v>10.405000000000001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772672"/>
        <c:axId val="271774464"/>
      </c:barChart>
      <c:lineChart>
        <c:grouping val="standard"/>
        <c:varyColors val="0"/>
        <c:ser>
          <c:idx val="2"/>
          <c:order val="2"/>
          <c:tx>
            <c:strRef>
              <c:f>'PPCP 2017 Oxigénio'!$Q$222:$R$222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'PPCP 2017 Oxigénio'!$Q$224:$R$224</c:f>
              <c:numCache>
                <c:formatCode>0.00</c:formatCode>
                <c:ptCount val="2"/>
                <c:pt idx="0">
                  <c:v>18.466666666666665</c:v>
                </c:pt>
                <c:pt idx="1">
                  <c:v>18.600000000000001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 2017 Oxigénio'!$Q$199:$R$199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'PPCP 2017 Oxigénio'!$Q$201:$R$201</c:f>
              <c:numCache>
                <c:formatCode>0.00</c:formatCode>
                <c:ptCount val="2"/>
                <c:pt idx="0">
                  <c:v>19.580000000000002</c:v>
                </c:pt>
                <c:pt idx="1">
                  <c:v>19.639999999999997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772672"/>
        <c:axId val="271774464"/>
      </c:lineChart>
      <c:catAx>
        <c:axId val="2717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774464"/>
        <c:crosses val="autoZero"/>
        <c:auto val="1"/>
        <c:lblAlgn val="ctr"/>
        <c:lblOffset val="100"/>
        <c:noMultiLvlLbl val="0"/>
      </c:catAx>
      <c:valAx>
        <c:axId val="271774464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772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55317223278124"/>
          <c:y val="0.29762092238470189"/>
          <c:w val="0.29425359761064351"/>
          <c:h val="0.48809836270466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pH'!$G$188:$H$188</c:f>
              <c:strCache>
                <c:ptCount val="1"/>
                <c:pt idx="0">
                  <c:v>pH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pH'!$G$36:$H$36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pH'!$G$190:$H$190</c:f>
              <c:numCache>
                <c:formatCode>0.00</c:formatCode>
                <c:ptCount val="2"/>
                <c:pt idx="0">
                  <c:v>8.7271428571428569</c:v>
                </c:pt>
                <c:pt idx="1">
                  <c:v>8.6957142857142866</c:v>
                </c:pt>
              </c:numCache>
            </c:numRef>
          </c:val>
        </c:ser>
        <c:ser>
          <c:idx val="0"/>
          <c:order val="2"/>
          <c:tx>
            <c:strRef>
              <c:f>'PPCP2018 pH'!$G$221:$H$221</c:f>
              <c:strCache>
                <c:ptCount val="1"/>
                <c:pt idx="0">
                  <c:v>pH setembro 2018</c:v>
                </c:pt>
              </c:strCache>
            </c:strRef>
          </c:tx>
          <c:invertIfNegative val="0"/>
          <c:cat>
            <c:numRef>
              <c:f>'PPCP2018 pH'!$G$36:$H$36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pH'!$G$223:$H$223</c:f>
              <c:numCache>
                <c:formatCode>0.00</c:formatCode>
                <c:ptCount val="2"/>
                <c:pt idx="0">
                  <c:v>8.7214285714285715</c:v>
                </c:pt>
                <c:pt idx="1">
                  <c:v>8.5957142857142852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12768"/>
        <c:axId val="272914304"/>
      </c:barChart>
      <c:lineChart>
        <c:grouping val="standard"/>
        <c:varyColors val="0"/>
        <c:ser>
          <c:idx val="2"/>
          <c:order val="1"/>
          <c:tx>
            <c:strRef>
              <c:f>'PPCP2018 pH'!$Q$188:$R$188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pH'!$Q$190:$R$190</c:f>
              <c:numCache>
                <c:formatCode>0.00</c:formatCode>
                <c:ptCount val="2"/>
                <c:pt idx="0">
                  <c:v>24.157142857142862</c:v>
                </c:pt>
                <c:pt idx="1">
                  <c:v>25.057142857142857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pH'!$Q$221:$R$221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pH'!$Q$223:$R$223</c:f>
              <c:numCache>
                <c:formatCode>0.00</c:formatCode>
                <c:ptCount val="2"/>
                <c:pt idx="0">
                  <c:v>23.342857142857149</c:v>
                </c:pt>
                <c:pt idx="1">
                  <c:v>23.671428571428571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912768"/>
        <c:axId val="272914304"/>
      </c:lineChart>
      <c:catAx>
        <c:axId val="27291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914304"/>
        <c:crosses val="autoZero"/>
        <c:auto val="1"/>
        <c:lblAlgn val="ctr"/>
        <c:lblOffset val="100"/>
        <c:noMultiLvlLbl val="0"/>
      </c:catAx>
      <c:valAx>
        <c:axId val="272914304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91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022883295194505"/>
          <c:y val="5.9113300492610835E-2"/>
          <c:w val="0.27688787185354691"/>
          <c:h val="0.57142857142857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ORP'!$G$188:$H$188</c:f>
              <c:strCache>
                <c:ptCount val="1"/>
                <c:pt idx="0">
                  <c:v>ORP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ORP'!$G$36:$H$36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ORP'!$G$190:$H$190</c:f>
              <c:numCache>
                <c:formatCode>0.00</c:formatCode>
                <c:ptCount val="2"/>
                <c:pt idx="0">
                  <c:v>-83.528571428571439</c:v>
                </c:pt>
                <c:pt idx="1">
                  <c:v>-82.028571428571425</c:v>
                </c:pt>
              </c:numCache>
            </c:numRef>
          </c:val>
        </c:ser>
        <c:ser>
          <c:idx val="0"/>
          <c:order val="2"/>
          <c:tx>
            <c:strRef>
              <c:f>'PPCP2018 ORP'!$G$221:$H$221</c:f>
              <c:strCache>
                <c:ptCount val="1"/>
                <c:pt idx="0">
                  <c:v>ORP setembro 2018</c:v>
                </c:pt>
              </c:strCache>
            </c:strRef>
          </c:tx>
          <c:invertIfNegative val="0"/>
          <c:cat>
            <c:numRef>
              <c:f>'PPCP2018 ORP'!$G$36:$H$36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ORP'!$G$223:$H$223</c:f>
              <c:numCache>
                <c:formatCode>0.00</c:formatCode>
                <c:ptCount val="2"/>
                <c:pt idx="0">
                  <c:v>-79.628571428571419</c:v>
                </c:pt>
                <c:pt idx="1">
                  <c:v>-75.857142857142847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432512"/>
        <c:axId val="270446592"/>
      </c:barChart>
      <c:lineChart>
        <c:grouping val="standard"/>
        <c:varyColors val="0"/>
        <c:ser>
          <c:idx val="2"/>
          <c:order val="1"/>
          <c:tx>
            <c:strRef>
              <c:f>'PPCP2018 ORP'!$Q$188:$R$188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ORP'!$Q$190:$R$190</c:f>
              <c:numCache>
                <c:formatCode>0.00</c:formatCode>
                <c:ptCount val="2"/>
                <c:pt idx="0">
                  <c:v>23.842857142857145</c:v>
                </c:pt>
                <c:pt idx="1">
                  <c:v>25.099999999999998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ORP'!$Q$221:$R$221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ORP'!$Q$223:$R$223</c:f>
              <c:numCache>
                <c:formatCode>0.00</c:formatCode>
                <c:ptCount val="2"/>
                <c:pt idx="0">
                  <c:v>23.285714285714281</c:v>
                </c:pt>
                <c:pt idx="1">
                  <c:v>23.657142857142851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432512"/>
        <c:axId val="270446592"/>
      </c:lineChart>
      <c:catAx>
        <c:axId val="27043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446592"/>
        <c:crosses val="autoZero"/>
        <c:auto val="1"/>
        <c:lblAlgn val="ctr"/>
        <c:lblOffset val="100"/>
        <c:noMultiLvlLbl val="0"/>
      </c:catAx>
      <c:valAx>
        <c:axId val="270446592"/>
        <c:scaling>
          <c:orientation val="minMax"/>
          <c:max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432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931734615177654"/>
          <c:y val="0.26960938706191134"/>
          <c:w val="0.29157199313639326"/>
          <c:h val="0.66666975451597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Condutividade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Condutividade'!$G$188:$H$188</c:f>
              <c:strCache>
                <c:ptCount val="1"/>
                <c:pt idx="0">
                  <c:v>Condutividade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Condutividade'!$G$36:$H$36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Condutividade'!$G$190:$H$190</c:f>
              <c:numCache>
                <c:formatCode>0.00</c:formatCode>
                <c:ptCount val="2"/>
                <c:pt idx="0">
                  <c:v>45.085714285714282</c:v>
                </c:pt>
                <c:pt idx="1">
                  <c:v>37.18571428571429</c:v>
                </c:pt>
              </c:numCache>
            </c:numRef>
          </c:val>
        </c:ser>
        <c:ser>
          <c:idx val="0"/>
          <c:order val="2"/>
          <c:tx>
            <c:strRef>
              <c:f>'PPCP2018 Condutividade'!$G$221:$H$221</c:f>
              <c:strCache>
                <c:ptCount val="1"/>
                <c:pt idx="0">
                  <c:v>Condutividade setembro 2018</c:v>
                </c:pt>
              </c:strCache>
            </c:strRef>
          </c:tx>
          <c:invertIfNegative val="0"/>
          <c:cat>
            <c:numRef>
              <c:f>'PPCP2018 Condutividade'!$G$36:$H$36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Condutividade'!$G$223:$H$223</c:f>
              <c:numCache>
                <c:formatCode>0.00</c:formatCode>
                <c:ptCount val="2"/>
                <c:pt idx="0">
                  <c:v>45.942857142857136</c:v>
                </c:pt>
                <c:pt idx="1">
                  <c:v>41.571428571428569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558144"/>
        <c:axId val="273580416"/>
      </c:barChart>
      <c:lineChart>
        <c:grouping val="standard"/>
        <c:varyColors val="0"/>
        <c:ser>
          <c:idx val="2"/>
          <c:order val="1"/>
          <c:tx>
            <c:strRef>
              <c:f>'PPCP2018 Condutividade'!$Q$188:$R$188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Condutividade'!$Q$190:$R$190</c:f>
              <c:numCache>
                <c:formatCode>0.00</c:formatCode>
                <c:ptCount val="2"/>
                <c:pt idx="0">
                  <c:v>23.757142857142856</c:v>
                </c:pt>
                <c:pt idx="1">
                  <c:v>24.728571428571424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Condutividade'!$Q$221:$R$221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Condutividade'!$Q$223:$R$223</c:f>
              <c:numCache>
                <c:formatCode>0.00</c:formatCode>
                <c:ptCount val="2"/>
                <c:pt idx="0">
                  <c:v>23.199999999999996</c:v>
                </c:pt>
                <c:pt idx="1">
                  <c:v>23.728571428571428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558144"/>
        <c:axId val="273580416"/>
      </c:lineChart>
      <c:catAx>
        <c:axId val="27355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580416"/>
        <c:crosses val="autoZero"/>
        <c:auto val="1"/>
        <c:lblAlgn val="ctr"/>
        <c:lblOffset val="100"/>
        <c:noMultiLvlLbl val="0"/>
      </c:catAx>
      <c:valAx>
        <c:axId val="27358041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558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046121820979277"/>
          <c:y val="0.33500000000000002"/>
          <c:w val="0.31034555163363209"/>
          <c:h val="0.630000000000000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Salinidade'!$G$188:$H$188</c:f>
              <c:strCache>
                <c:ptCount val="1"/>
                <c:pt idx="0">
                  <c:v>Salinidade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Salinidade'!$G$36:$H$36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Salinidade'!$G$190:$H$190</c:f>
              <c:numCache>
                <c:formatCode>0.00</c:formatCode>
                <c:ptCount val="2"/>
                <c:pt idx="0">
                  <c:v>29.157142857142855</c:v>
                </c:pt>
                <c:pt idx="1">
                  <c:v>23.457142857142856</c:v>
                </c:pt>
              </c:numCache>
            </c:numRef>
          </c:val>
        </c:ser>
        <c:ser>
          <c:idx val="0"/>
          <c:order val="2"/>
          <c:tx>
            <c:strRef>
              <c:f>'PPCP2018 Salinidade'!$G$221:$H$221</c:f>
              <c:strCache>
                <c:ptCount val="1"/>
                <c:pt idx="0">
                  <c:v>Salinidade setembro 2018</c:v>
                </c:pt>
              </c:strCache>
            </c:strRef>
          </c:tx>
          <c:invertIfNegative val="0"/>
          <c:cat>
            <c:numRef>
              <c:f>'PPCP2018 Salinidade'!$G$36:$H$36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Salinidade'!$G$223:$H$223</c:f>
              <c:numCache>
                <c:formatCode>0.00</c:formatCode>
                <c:ptCount val="2"/>
                <c:pt idx="0">
                  <c:v>29.62857142857143</c:v>
                </c:pt>
                <c:pt idx="1">
                  <c:v>26.571428571428573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343168"/>
        <c:axId val="270349056"/>
      </c:barChart>
      <c:lineChart>
        <c:grouping val="standard"/>
        <c:varyColors val="0"/>
        <c:ser>
          <c:idx val="2"/>
          <c:order val="1"/>
          <c:tx>
            <c:strRef>
              <c:f>'PPCP2018 Salinidade'!$Q$188:$R$188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Salinidade'!$Q$190:$R$190</c:f>
              <c:numCache>
                <c:formatCode>0.00</c:formatCode>
                <c:ptCount val="2"/>
                <c:pt idx="0">
                  <c:v>24.657142857142855</c:v>
                </c:pt>
                <c:pt idx="1">
                  <c:v>24.785714285714285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Salinidade'!$Q$221:$R$221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Salinidade'!$Q$223:$R$223</c:f>
              <c:numCache>
                <c:formatCode>0.00</c:formatCode>
                <c:ptCount val="2"/>
                <c:pt idx="0">
                  <c:v>23.228571428571424</c:v>
                </c:pt>
                <c:pt idx="1">
                  <c:v>24.199999999999996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343168"/>
        <c:axId val="270349056"/>
      </c:lineChart>
      <c:catAx>
        <c:axId val="2703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349056"/>
        <c:crosses val="autoZero"/>
        <c:auto val="1"/>
        <c:lblAlgn val="ctr"/>
        <c:lblOffset val="100"/>
        <c:noMultiLvlLbl val="0"/>
      </c:catAx>
      <c:valAx>
        <c:axId val="27034905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0343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778351801047488"/>
          <c:y val="0.25123152709359609"/>
          <c:w val="0.30090521490243582"/>
          <c:h val="0.660098522167487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TDS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TDS'!$G$188:$H$188</c:f>
              <c:strCache>
                <c:ptCount val="1"/>
                <c:pt idx="0">
                  <c:v>TDS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TDS'!$G$36:$H$36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TDS'!$G$190:$H$190</c:f>
              <c:numCache>
                <c:formatCode>0.00</c:formatCode>
                <c:ptCount val="2"/>
                <c:pt idx="0">
                  <c:v>45.099999999999987</c:v>
                </c:pt>
                <c:pt idx="1">
                  <c:v>37.042857142857137</c:v>
                </c:pt>
              </c:numCache>
            </c:numRef>
          </c:val>
        </c:ser>
        <c:ser>
          <c:idx val="0"/>
          <c:order val="2"/>
          <c:tx>
            <c:strRef>
              <c:f>'PPCP2018 TDS'!$G$221:$H$221</c:f>
              <c:strCache>
                <c:ptCount val="1"/>
                <c:pt idx="0">
                  <c:v>TDS setembro 2018</c:v>
                </c:pt>
              </c:strCache>
            </c:strRef>
          </c:tx>
          <c:invertIfNegative val="0"/>
          <c:val>
            <c:numRef>
              <c:f>'PPCP2018 TDS'!$G$223:$H$223</c:f>
              <c:numCache>
                <c:formatCode>0.00</c:formatCode>
                <c:ptCount val="2"/>
                <c:pt idx="0">
                  <c:v>45.75714285714286</c:v>
                </c:pt>
                <c:pt idx="1">
                  <c:v>41.571428571428569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313216"/>
        <c:axId val="274314752"/>
      </c:barChart>
      <c:lineChart>
        <c:grouping val="standard"/>
        <c:varyColors val="0"/>
        <c:ser>
          <c:idx val="2"/>
          <c:order val="1"/>
          <c:tx>
            <c:strRef>
              <c:f>'PPCP2018 TDS'!$Q$188:$R$188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TDS'!$Q$190:$R$190</c:f>
              <c:numCache>
                <c:formatCode>0.00</c:formatCode>
                <c:ptCount val="2"/>
                <c:pt idx="0">
                  <c:v>24</c:v>
                </c:pt>
                <c:pt idx="1">
                  <c:v>24.842857142857138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TDS'!$Q$221:$R$221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TDS'!$Q$223:$R$223</c:f>
              <c:numCache>
                <c:formatCode>0.00</c:formatCode>
                <c:ptCount val="2"/>
                <c:pt idx="0">
                  <c:v>23.24285714285714</c:v>
                </c:pt>
                <c:pt idx="1">
                  <c:v>23.785714285714285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313216"/>
        <c:axId val="274314752"/>
      </c:lineChart>
      <c:catAx>
        <c:axId val="27431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314752"/>
        <c:crosses val="autoZero"/>
        <c:auto val="1"/>
        <c:lblAlgn val="ctr"/>
        <c:lblOffset val="100"/>
        <c:noMultiLvlLbl val="0"/>
      </c:catAx>
      <c:valAx>
        <c:axId val="274314752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31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84475908401352"/>
          <c:y val="0.29100695746365035"/>
          <c:w val="0.32339497700402131"/>
          <c:h val="0.529103306531128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Temperatura (ºC)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5023799729683"/>
          <c:y val="0.16883188257526116"/>
          <c:w val="0.56892839780540316"/>
          <c:h val="0.62337925873942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2013 Temperatura'!$G$70</c:f>
              <c:strCache>
                <c:ptCount val="1"/>
                <c:pt idx="0">
                  <c:v>Temperatura novembro 2013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cat>
            <c:numRef>
              <c:f>'PPCP 2013 Temperatura'!$G$71:$H$71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2013 Temperatura'!$G$72:$H$72</c:f>
              <c:numCache>
                <c:formatCode>0.00</c:formatCode>
                <c:ptCount val="2"/>
                <c:pt idx="0">
                  <c:v>19.190000000000001</c:v>
                </c:pt>
                <c:pt idx="1">
                  <c:v>19.059999999999999</c:v>
                </c:pt>
              </c:numCache>
            </c:numRef>
          </c:val>
        </c:ser>
        <c:ser>
          <c:idx val="1"/>
          <c:order val="1"/>
          <c:tx>
            <c:strRef>
              <c:f>'PPCP 2013 Temperatura'!$G$93</c:f>
              <c:strCache>
                <c:ptCount val="1"/>
                <c:pt idx="0">
                  <c:v>Temperatura dezembro 2013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val>
            <c:numRef>
              <c:f>'PPCP 2013 Temperatura'!$G$95:$H$95</c:f>
              <c:numCache>
                <c:formatCode>0.00</c:formatCode>
                <c:ptCount val="2"/>
                <c:pt idx="0">
                  <c:v>16.133333333333336</c:v>
                </c:pt>
                <c:pt idx="1">
                  <c:v>16.566666666666666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069440"/>
        <c:axId val="257070976"/>
      </c:barChart>
      <c:catAx>
        <c:axId val="25706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070976"/>
        <c:crosses val="autoZero"/>
        <c:auto val="1"/>
        <c:lblAlgn val="ctr"/>
        <c:lblOffset val="100"/>
        <c:noMultiLvlLbl val="0"/>
      </c:catAx>
      <c:valAx>
        <c:axId val="25707097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069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196914410088974"/>
          <c:y val="0.4608706670286904"/>
          <c:w val="0.27530930584896396"/>
          <c:h val="0.16558059552900717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Oxigénio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'PPCP2018 Oxigénio'!$G$188:$H$188</c:f>
              <c:strCache>
                <c:ptCount val="1"/>
                <c:pt idx="0">
                  <c:v>Oxigénio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'PPCP2018 Oxigénio'!$G$36:$H$36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Oxigénio'!$G$190:$H$190</c:f>
              <c:numCache>
                <c:formatCode>0.00</c:formatCode>
                <c:ptCount val="2"/>
                <c:pt idx="0">
                  <c:v>7.4299999999999988</c:v>
                </c:pt>
                <c:pt idx="1">
                  <c:v>9.2428571428571438</c:v>
                </c:pt>
              </c:numCache>
            </c:numRef>
          </c:val>
        </c:ser>
        <c:ser>
          <c:idx val="0"/>
          <c:order val="2"/>
          <c:tx>
            <c:strRef>
              <c:f>'PPCP2018 Oxigénio'!$G$221:$H$221</c:f>
              <c:strCache>
                <c:ptCount val="1"/>
                <c:pt idx="0">
                  <c:v>Oxigénio setembro 2018</c:v>
                </c:pt>
              </c:strCache>
            </c:strRef>
          </c:tx>
          <c:invertIfNegative val="0"/>
          <c:cat>
            <c:numRef>
              <c:f>'PPCP2018 Oxigénio'!$G$36:$H$36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'PPCP2018 Oxigénio'!$G$223:$H$223</c:f>
              <c:numCache>
                <c:formatCode>0.00</c:formatCode>
                <c:ptCount val="2"/>
                <c:pt idx="0">
                  <c:v>8.2085714285714282</c:v>
                </c:pt>
                <c:pt idx="1">
                  <c:v>9.9800000000000022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903808"/>
        <c:axId val="274905344"/>
      </c:barChart>
      <c:lineChart>
        <c:grouping val="standard"/>
        <c:varyColors val="0"/>
        <c:ser>
          <c:idx val="2"/>
          <c:order val="1"/>
          <c:tx>
            <c:strRef>
              <c:f>'PPCP2018 Oxigénio'!$Q$188:$R$188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'PPCP2018 Oxigénio'!$Q$190:$R$190</c:f>
              <c:numCache>
                <c:formatCode>0.00</c:formatCode>
                <c:ptCount val="2"/>
                <c:pt idx="0">
                  <c:v>23.714285714285715</c:v>
                </c:pt>
                <c:pt idx="1">
                  <c:v>24.985714285714288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'PPCP2018 Oxigénio'!$Q$221:$R$221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'PPCP2018 Oxigénio'!$Q$223:$R$223</c:f>
              <c:numCache>
                <c:formatCode>0.00</c:formatCode>
                <c:ptCount val="2"/>
                <c:pt idx="0">
                  <c:v>23.24285714285714</c:v>
                </c:pt>
                <c:pt idx="1">
                  <c:v>23.657142857142855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903808"/>
        <c:axId val="274905344"/>
      </c:lineChart>
      <c:catAx>
        <c:axId val="2749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905344"/>
        <c:crosses val="autoZero"/>
        <c:auto val="1"/>
        <c:lblAlgn val="ctr"/>
        <c:lblOffset val="100"/>
        <c:noMultiLvlLbl val="0"/>
      </c:catAx>
      <c:valAx>
        <c:axId val="274905344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903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965662050864329"/>
          <c:y val="0.1450382877398057"/>
          <c:w val="0.30115014933478146"/>
          <c:h val="0.656488892496685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Condutividade (µs/cm)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27906976744186"/>
          <c:y val="0.16317991631799164"/>
          <c:w val="0.57293868921775903"/>
          <c:h val="0.63179916317991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2013 Condutividade'!$G$70</c:f>
              <c:strCache>
                <c:ptCount val="1"/>
                <c:pt idx="0">
                  <c:v>Condutividade novembro 2013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cat>
            <c:numRef>
              <c:f>'PPCP 2013 Condutividade'!$G$71:$H$71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2013 Condutividade'!$G$72:$H$72</c:f>
              <c:numCache>
                <c:formatCode>0.00</c:formatCode>
                <c:ptCount val="2"/>
                <c:pt idx="0">
                  <c:v>39.519999999999996</c:v>
                </c:pt>
                <c:pt idx="1">
                  <c:v>31.209090909090914</c:v>
                </c:pt>
              </c:numCache>
            </c:numRef>
          </c:val>
        </c:ser>
        <c:ser>
          <c:idx val="1"/>
          <c:order val="1"/>
          <c:tx>
            <c:strRef>
              <c:f>'PPCP 2013 Condutividade'!$G$93</c:f>
              <c:strCache>
                <c:ptCount val="1"/>
                <c:pt idx="0">
                  <c:v>Condutividade dezembro 2013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2013 Condutividade'!$G$95:$H$95</c:f>
              <c:numCache>
                <c:formatCode>0.00</c:formatCode>
                <c:ptCount val="2"/>
                <c:pt idx="0">
                  <c:v>36.4</c:v>
                </c:pt>
                <c:pt idx="1">
                  <c:v>33.6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167744"/>
        <c:axId val="257169280"/>
      </c:barChart>
      <c:catAx>
        <c:axId val="25716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169280"/>
        <c:crosses val="autoZero"/>
        <c:auto val="1"/>
        <c:lblAlgn val="ctr"/>
        <c:lblOffset val="100"/>
        <c:noMultiLvlLbl val="0"/>
      </c:catAx>
      <c:valAx>
        <c:axId val="257169280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167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47780126849896"/>
          <c:y val="0.33472824668846218"/>
          <c:w val="0.30298591111629014"/>
          <c:h val="0.1593455204064404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 (ppm)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99639445041"/>
          <c:y val="0.16049447215178173"/>
          <c:w val="0.58019858079225406"/>
          <c:h val="0.63786264573144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2013 Salinidade'!$G$70</c:f>
              <c:strCache>
                <c:ptCount val="1"/>
                <c:pt idx="0">
                  <c:v>Salinidade novembro 2013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cat>
            <c:numRef>
              <c:f>'PPCP 2013 Salinidade'!$G$42:$H$42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'PPCP 2013 Salinidade'!$G$72:$H$72</c:f>
              <c:numCache>
                <c:formatCode>0.00</c:formatCode>
                <c:ptCount val="2"/>
                <c:pt idx="0">
                  <c:v>24.910000000000004</c:v>
                </c:pt>
                <c:pt idx="1">
                  <c:v>19.254545454545454</c:v>
                </c:pt>
              </c:numCache>
            </c:numRef>
          </c:val>
        </c:ser>
        <c:ser>
          <c:idx val="1"/>
          <c:order val="1"/>
          <c:tx>
            <c:strRef>
              <c:f>'PPCP 2013 Salinidade'!$G$93</c:f>
              <c:strCache>
                <c:ptCount val="1"/>
                <c:pt idx="0">
                  <c:v>Salinidade dezembro 2013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2013 Salinidade'!$G$95:$H$95</c:f>
              <c:numCache>
                <c:formatCode>0.00</c:formatCode>
                <c:ptCount val="2"/>
                <c:pt idx="0">
                  <c:v>23.116666666666664</c:v>
                </c:pt>
                <c:pt idx="1">
                  <c:v>20.733333333333331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252352"/>
        <c:axId val="257270528"/>
      </c:barChart>
      <c:catAx>
        <c:axId val="2572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270528"/>
        <c:crosses val="autoZero"/>
        <c:auto val="1"/>
        <c:lblAlgn val="ctr"/>
        <c:lblOffset val="100"/>
        <c:noMultiLvlLbl val="0"/>
      </c:catAx>
      <c:valAx>
        <c:axId val="257270528"/>
        <c:scaling>
          <c:orientation val="minMax"/>
          <c:max val="40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252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42966658870619"/>
          <c:y val="0.44581747281589801"/>
          <c:w val="0.2785335100439178"/>
          <c:h val="0.16753145856767904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19"/>
          <c:w val="0.59008261421196884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2014 pH'!$G$267</c:f>
              <c:strCache>
                <c:ptCount val="1"/>
                <c:pt idx="0">
                  <c:v>pH novembro 2014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2014 pH'!$G$269:$H$269</c:f>
              <c:numCache>
                <c:formatCode>0.00</c:formatCode>
                <c:ptCount val="2"/>
                <c:pt idx="0">
                  <c:v>7.94</c:v>
                </c:pt>
                <c:pt idx="1">
                  <c:v>8.27</c:v>
                </c:pt>
              </c:numCache>
            </c:numRef>
          </c:val>
        </c:ser>
        <c:ser>
          <c:idx val="1"/>
          <c:order val="1"/>
          <c:tx>
            <c:strRef>
              <c:f>'PPCP 2014 pH'!$G$233</c:f>
              <c:strCache>
                <c:ptCount val="1"/>
                <c:pt idx="0">
                  <c:v>pH outubro 2014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2014 pH'!$G$235:$H$235</c:f>
              <c:numCache>
                <c:formatCode>0.00</c:formatCode>
                <c:ptCount val="2"/>
                <c:pt idx="0">
                  <c:v>7.8900000000000006</c:v>
                </c:pt>
                <c:pt idx="1">
                  <c:v>8.06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424000"/>
        <c:axId val="257565056"/>
      </c:barChart>
      <c:catAx>
        <c:axId val="2574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565056"/>
        <c:crosses val="autoZero"/>
        <c:auto val="1"/>
        <c:lblAlgn val="ctr"/>
        <c:lblOffset val="100"/>
        <c:noMultiLvlLbl val="0"/>
      </c:catAx>
      <c:valAx>
        <c:axId val="25756505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424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346276159924443"/>
          <c:y val="0.41594194168351906"/>
          <c:w val="0.14860605387289549"/>
          <c:h val="0.16558094172654647"/>
        </c:manualLayout>
      </c:layout>
      <c:overlay val="0"/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 (mV)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8224298970548"/>
          <c:y val="0.16595779163437424"/>
          <c:w val="0.53846208507471927"/>
          <c:h val="0.62127788663124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'PPCP 2014 ORP'!$G$210</c:f>
              <c:strCache>
                <c:ptCount val="1"/>
                <c:pt idx="0">
                  <c:v>ORP setembro 2014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2014 ORP'!$G$212:$H$212</c:f>
              <c:numCache>
                <c:formatCode>0.00</c:formatCode>
                <c:ptCount val="2"/>
                <c:pt idx="0">
                  <c:v>189.80000000000004</c:v>
                </c:pt>
                <c:pt idx="1">
                  <c:v>176.66666666666666</c:v>
                </c:pt>
              </c:numCache>
            </c:numRef>
          </c:val>
        </c:ser>
        <c:ser>
          <c:idx val="1"/>
          <c:order val="1"/>
          <c:tx>
            <c:strRef>
              <c:f>'PPCP 2014 ORP'!$G$234</c:f>
              <c:strCache>
                <c:ptCount val="1"/>
                <c:pt idx="0">
                  <c:v>ORP outubro 2014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2014 ORP'!$G$236:$H$236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756544"/>
        <c:axId val="257758336"/>
      </c:barChart>
      <c:catAx>
        <c:axId val="2577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758336"/>
        <c:crosses val="autoZero"/>
        <c:auto val="1"/>
        <c:lblAlgn val="ctr"/>
        <c:lblOffset val="100"/>
        <c:noMultiLvlLbl val="0"/>
      </c:catAx>
      <c:valAx>
        <c:axId val="25775833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7756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557247561035998"/>
          <c:y val="0.3404260903557268"/>
          <c:w val="0.21733670083692369"/>
          <c:h val="0.16761713296476233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Condutividade (µs/cm)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27906976744186"/>
          <c:y val="0.16317991631799164"/>
          <c:w val="0.57293868921775903"/>
          <c:h val="0.631799163179916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2014 Condutividade'!$G$234</c:f>
              <c:strCache>
                <c:ptCount val="1"/>
                <c:pt idx="0">
                  <c:v>Condutividade outubro 2014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318599"/>
              </a:solidFill>
            </a:ln>
          </c:spPr>
          <c:invertIfNegative val="0"/>
          <c:val>
            <c:numRef>
              <c:f>'PPCP 2014 Condutividade'!$G$236:$H$236</c:f>
              <c:numCache>
                <c:formatCode>0.00</c:formatCode>
                <c:ptCount val="2"/>
                <c:pt idx="0">
                  <c:v>43.3</c:v>
                </c:pt>
                <c:pt idx="1">
                  <c:v>36.4</c:v>
                </c:pt>
              </c:numCache>
            </c:numRef>
          </c:val>
        </c:ser>
        <c:ser>
          <c:idx val="0"/>
          <c:order val="1"/>
          <c:tx>
            <c:strRef>
              <c:f>'PPCP 2014 Condutividade'!$G$268</c:f>
              <c:strCache>
                <c:ptCount val="1"/>
                <c:pt idx="0">
                  <c:v>Condutividade novembro 2014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val>
            <c:numRef>
              <c:f>'PPCP 2014 Condutividade'!$G$270:$H$270</c:f>
              <c:numCache>
                <c:formatCode>0.00</c:formatCode>
                <c:ptCount val="2"/>
                <c:pt idx="0">
                  <c:v>20.073333333333334</c:v>
                </c:pt>
                <c:pt idx="1">
                  <c:v>23.105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830272"/>
        <c:axId val="256065536"/>
      </c:barChart>
      <c:catAx>
        <c:axId val="25583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6065536"/>
        <c:crosses val="autoZero"/>
        <c:auto val="1"/>
        <c:lblAlgn val="ctr"/>
        <c:lblOffset val="100"/>
        <c:noMultiLvlLbl val="0"/>
      </c:catAx>
      <c:valAx>
        <c:axId val="256065536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583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47781322416663"/>
          <c:y val="0.33472776009381805"/>
          <c:w val="0.30058972136679629"/>
          <c:h val="0.15934550734349695"/>
        </c:manualLayout>
      </c:layout>
      <c:overlay val="0"/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 (ppm)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99639445041"/>
          <c:y val="0.16049447215178173"/>
          <c:w val="0.58019858079225406"/>
          <c:h val="0.637862645731440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'PPCP 2014 Salinidade'!$G$235</c:f>
              <c:strCache>
                <c:ptCount val="1"/>
                <c:pt idx="0">
                  <c:v>Salinidade outubro 2014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val>
            <c:numRef>
              <c:f>'PPCP 2014 Salinidade'!$G$237:$H$237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0"/>
          <c:order val="1"/>
          <c:tx>
            <c:strRef>
              <c:f>'PPCP 2014 Salinidade'!$G$268</c:f>
              <c:strCache>
                <c:ptCount val="1"/>
                <c:pt idx="0">
                  <c:v>Salinidade novembro 2014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dPt>
            <c:idx val="1"/>
            <c:invertIfNegative val="0"/>
            <c:bubble3D val="0"/>
          </c:dPt>
          <c:val>
            <c:numRef>
              <c:f>'PPCP 2014 Salinidade'!$G$270:$H$270</c:f>
              <c:numCache>
                <c:formatCode>0.00</c:formatCode>
                <c:ptCount val="2"/>
                <c:pt idx="0">
                  <c:v>28.4</c:v>
                </c:pt>
                <c:pt idx="1">
                  <c:v>23.8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318400"/>
        <c:axId val="267319936"/>
      </c:barChart>
      <c:catAx>
        <c:axId val="267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319936"/>
        <c:crosses val="autoZero"/>
        <c:auto val="1"/>
        <c:lblAlgn val="ctr"/>
        <c:lblOffset val="100"/>
        <c:noMultiLvlLbl val="0"/>
      </c:catAx>
      <c:valAx>
        <c:axId val="267319936"/>
        <c:scaling>
          <c:orientation val="minMax"/>
          <c:max val="40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318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42959373668034"/>
          <c:y val="0.44581754203801449"/>
          <c:w val="0.27602508019830851"/>
          <c:h val="0.16753136627152376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10.xml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chart" Target="../charts/chart13.xml"/><Relationship Id="rId4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14.xml"/><Relationship Id="rId4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chart" Target="../charts/chart16.xml"/><Relationship Id="rId5" Type="http://schemas.openxmlformats.org/officeDocument/2006/relationships/image" Target="../media/image10.png"/><Relationship Id="rId4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.png"/><Relationship Id="rId1" Type="http://schemas.openxmlformats.org/officeDocument/2006/relationships/image" Target="../media/image11.png"/><Relationship Id="rId5" Type="http://schemas.openxmlformats.org/officeDocument/2006/relationships/image" Target="../media/image6.png"/><Relationship Id="rId4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chart" Target="../charts/chart18.xml"/><Relationship Id="rId5" Type="http://schemas.openxmlformats.org/officeDocument/2006/relationships/image" Target="../media/image10.png"/><Relationship Id="rId4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19.xml"/><Relationship Id="rId4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21.xml"/><Relationship Id="rId4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22.xml"/><Relationship Id="rId4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23.xml"/><Relationship Id="rId4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chart" Target="../charts/chart24.xml"/><Relationship Id="rId4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image" Target="../media/image17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6.png"/><Relationship Id="rId1" Type="http://schemas.openxmlformats.org/officeDocument/2006/relationships/chart" Target="../charts/chart25.xml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23.png"/><Relationship Id="rId18" Type="http://schemas.openxmlformats.org/officeDocument/2006/relationships/image" Target="../media/image34.png"/><Relationship Id="rId3" Type="http://schemas.openxmlformats.org/officeDocument/2006/relationships/image" Target="../media/image2.png"/><Relationship Id="rId21" Type="http://schemas.openxmlformats.org/officeDocument/2006/relationships/image" Target="../media/image27.png"/><Relationship Id="rId7" Type="http://schemas.openxmlformats.org/officeDocument/2006/relationships/image" Target="../media/image20.png"/><Relationship Id="rId12" Type="http://schemas.openxmlformats.org/officeDocument/2006/relationships/image" Target="../media/image31.png"/><Relationship Id="rId17" Type="http://schemas.openxmlformats.org/officeDocument/2006/relationships/image" Target="../media/image25.png"/><Relationship Id="rId2" Type="http://schemas.openxmlformats.org/officeDocument/2006/relationships/image" Target="../media/image16.png"/><Relationship Id="rId16" Type="http://schemas.openxmlformats.org/officeDocument/2006/relationships/image" Target="../media/image33.png"/><Relationship Id="rId20" Type="http://schemas.openxmlformats.org/officeDocument/2006/relationships/image" Target="../media/image35.png"/><Relationship Id="rId1" Type="http://schemas.openxmlformats.org/officeDocument/2006/relationships/chart" Target="../charts/chart26.xml"/><Relationship Id="rId6" Type="http://schemas.openxmlformats.org/officeDocument/2006/relationships/image" Target="../media/image28.png"/><Relationship Id="rId11" Type="http://schemas.openxmlformats.org/officeDocument/2006/relationships/image" Target="../media/image22.png"/><Relationship Id="rId5" Type="http://schemas.openxmlformats.org/officeDocument/2006/relationships/image" Target="../media/image19.png"/><Relationship Id="rId15" Type="http://schemas.openxmlformats.org/officeDocument/2006/relationships/image" Target="../media/image24.png"/><Relationship Id="rId10" Type="http://schemas.openxmlformats.org/officeDocument/2006/relationships/image" Target="../media/image30.png"/><Relationship Id="rId19" Type="http://schemas.openxmlformats.org/officeDocument/2006/relationships/image" Target="../media/image26.png"/><Relationship Id="rId4" Type="http://schemas.openxmlformats.org/officeDocument/2006/relationships/image" Target="../media/image18.png"/><Relationship Id="rId9" Type="http://schemas.openxmlformats.org/officeDocument/2006/relationships/image" Target="../media/image21.png"/><Relationship Id="rId14" Type="http://schemas.openxmlformats.org/officeDocument/2006/relationships/image" Target="../media/image32.png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31.png"/><Relationship Id="rId18" Type="http://schemas.openxmlformats.org/officeDocument/2006/relationships/image" Target="../media/image26.png"/><Relationship Id="rId3" Type="http://schemas.openxmlformats.org/officeDocument/2006/relationships/image" Target="../media/image2.png"/><Relationship Id="rId21" Type="http://schemas.openxmlformats.org/officeDocument/2006/relationships/image" Target="../media/image35.png"/><Relationship Id="rId7" Type="http://schemas.openxmlformats.org/officeDocument/2006/relationships/image" Target="../media/image28.png"/><Relationship Id="rId12" Type="http://schemas.openxmlformats.org/officeDocument/2006/relationships/image" Target="../media/image23.png"/><Relationship Id="rId17" Type="http://schemas.openxmlformats.org/officeDocument/2006/relationships/image" Target="../media/image33.png"/><Relationship Id="rId2" Type="http://schemas.openxmlformats.org/officeDocument/2006/relationships/image" Target="../media/image16.png"/><Relationship Id="rId16" Type="http://schemas.openxmlformats.org/officeDocument/2006/relationships/image" Target="../media/image25.png"/><Relationship Id="rId20" Type="http://schemas.openxmlformats.org/officeDocument/2006/relationships/image" Target="../media/image27.png"/><Relationship Id="rId1" Type="http://schemas.openxmlformats.org/officeDocument/2006/relationships/chart" Target="../charts/chart27.xml"/><Relationship Id="rId6" Type="http://schemas.openxmlformats.org/officeDocument/2006/relationships/image" Target="../media/image20.png"/><Relationship Id="rId11" Type="http://schemas.openxmlformats.org/officeDocument/2006/relationships/image" Target="../media/image30.png"/><Relationship Id="rId5" Type="http://schemas.openxmlformats.org/officeDocument/2006/relationships/image" Target="../media/image19.png"/><Relationship Id="rId15" Type="http://schemas.openxmlformats.org/officeDocument/2006/relationships/image" Target="../media/image32.png"/><Relationship Id="rId10" Type="http://schemas.openxmlformats.org/officeDocument/2006/relationships/image" Target="../media/image22.png"/><Relationship Id="rId19" Type="http://schemas.openxmlformats.org/officeDocument/2006/relationships/image" Target="../media/image34.png"/><Relationship Id="rId4" Type="http://schemas.openxmlformats.org/officeDocument/2006/relationships/image" Target="../media/image18.png"/><Relationship Id="rId9" Type="http://schemas.openxmlformats.org/officeDocument/2006/relationships/image" Target="../media/image29.png"/><Relationship Id="rId14" Type="http://schemas.openxmlformats.org/officeDocument/2006/relationships/image" Target="../media/image24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31.png"/><Relationship Id="rId18" Type="http://schemas.openxmlformats.org/officeDocument/2006/relationships/image" Target="../media/image26.png"/><Relationship Id="rId3" Type="http://schemas.openxmlformats.org/officeDocument/2006/relationships/image" Target="../media/image2.png"/><Relationship Id="rId21" Type="http://schemas.openxmlformats.org/officeDocument/2006/relationships/image" Target="../media/image35.png"/><Relationship Id="rId7" Type="http://schemas.openxmlformats.org/officeDocument/2006/relationships/image" Target="../media/image28.png"/><Relationship Id="rId12" Type="http://schemas.openxmlformats.org/officeDocument/2006/relationships/image" Target="../media/image23.png"/><Relationship Id="rId17" Type="http://schemas.openxmlformats.org/officeDocument/2006/relationships/image" Target="../media/image33.png"/><Relationship Id="rId2" Type="http://schemas.openxmlformats.org/officeDocument/2006/relationships/image" Target="../media/image16.png"/><Relationship Id="rId16" Type="http://schemas.openxmlformats.org/officeDocument/2006/relationships/image" Target="../media/image25.png"/><Relationship Id="rId20" Type="http://schemas.openxmlformats.org/officeDocument/2006/relationships/image" Target="../media/image27.png"/><Relationship Id="rId1" Type="http://schemas.openxmlformats.org/officeDocument/2006/relationships/chart" Target="../charts/chart28.xml"/><Relationship Id="rId6" Type="http://schemas.openxmlformats.org/officeDocument/2006/relationships/image" Target="../media/image20.png"/><Relationship Id="rId11" Type="http://schemas.openxmlformats.org/officeDocument/2006/relationships/image" Target="../media/image30.png"/><Relationship Id="rId5" Type="http://schemas.openxmlformats.org/officeDocument/2006/relationships/image" Target="../media/image19.png"/><Relationship Id="rId15" Type="http://schemas.openxmlformats.org/officeDocument/2006/relationships/image" Target="../media/image32.png"/><Relationship Id="rId10" Type="http://schemas.openxmlformats.org/officeDocument/2006/relationships/image" Target="../media/image22.png"/><Relationship Id="rId19" Type="http://schemas.openxmlformats.org/officeDocument/2006/relationships/image" Target="../media/image34.png"/><Relationship Id="rId4" Type="http://schemas.openxmlformats.org/officeDocument/2006/relationships/image" Target="../media/image18.png"/><Relationship Id="rId9" Type="http://schemas.openxmlformats.org/officeDocument/2006/relationships/image" Target="../media/image29.png"/><Relationship Id="rId14" Type="http://schemas.openxmlformats.org/officeDocument/2006/relationships/image" Target="../media/image24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3" Type="http://schemas.openxmlformats.org/officeDocument/2006/relationships/image" Target="../media/image2.pn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2" Type="http://schemas.openxmlformats.org/officeDocument/2006/relationships/image" Target="../media/image16.png"/><Relationship Id="rId1" Type="http://schemas.openxmlformats.org/officeDocument/2006/relationships/chart" Target="../charts/chart29.xml"/><Relationship Id="rId6" Type="http://schemas.openxmlformats.org/officeDocument/2006/relationships/image" Target="../media/image20.png"/><Relationship Id="rId11" Type="http://schemas.openxmlformats.org/officeDocument/2006/relationships/image" Target="../media/image32.png"/><Relationship Id="rId5" Type="http://schemas.openxmlformats.org/officeDocument/2006/relationships/image" Target="../media/image19.png"/><Relationship Id="rId10" Type="http://schemas.openxmlformats.org/officeDocument/2006/relationships/image" Target="../media/image31.png"/><Relationship Id="rId4" Type="http://schemas.openxmlformats.org/officeDocument/2006/relationships/image" Target="../media/image18.png"/><Relationship Id="rId9" Type="http://schemas.openxmlformats.org/officeDocument/2006/relationships/image" Target="../media/image30.png"/><Relationship Id="rId14" Type="http://schemas.openxmlformats.org/officeDocument/2006/relationships/image" Target="../media/image35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.png"/><Relationship Id="rId7" Type="http://schemas.openxmlformats.org/officeDocument/2006/relationships/image" Target="../media/image20.png"/><Relationship Id="rId2" Type="http://schemas.openxmlformats.org/officeDocument/2006/relationships/image" Target="../media/image13.png"/><Relationship Id="rId1" Type="http://schemas.openxmlformats.org/officeDocument/2006/relationships/chart" Target="../charts/chart30.xml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36.png"/><Relationship Id="rId9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6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7.xml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8.xml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04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1</xdr:row>
      <xdr:rowOff>28575</xdr:rowOff>
    </xdr:from>
    <xdr:to>
      <xdr:col>2</xdr:col>
      <xdr:colOff>161925</xdr:colOff>
      <xdr:row>2</xdr:row>
      <xdr:rowOff>133350</xdr:rowOff>
    </xdr:to>
    <xdr:pic>
      <xdr:nvPicPr>
        <xdr:cNvPr id="104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</xdr:row>
      <xdr:rowOff>38100</xdr:rowOff>
    </xdr:from>
    <xdr:to>
      <xdr:col>1</xdr:col>
      <xdr:colOff>333375</xdr:colOff>
      <xdr:row>18</xdr:row>
      <xdr:rowOff>133350</xdr:rowOff>
    </xdr:to>
    <xdr:pic>
      <xdr:nvPicPr>
        <xdr:cNvPr id="104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6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</xdr:row>
      <xdr:rowOff>28575</xdr:rowOff>
    </xdr:from>
    <xdr:to>
      <xdr:col>2</xdr:col>
      <xdr:colOff>180975</xdr:colOff>
      <xdr:row>18</xdr:row>
      <xdr:rowOff>133350</xdr:rowOff>
    </xdr:to>
    <xdr:pic>
      <xdr:nvPicPr>
        <xdr:cNvPr id="104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5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39</xdr:row>
      <xdr:rowOff>123825</xdr:rowOff>
    </xdr:from>
    <xdr:to>
      <xdr:col>2</xdr:col>
      <xdr:colOff>790575</xdr:colOff>
      <xdr:row>42</xdr:row>
      <xdr:rowOff>85725</xdr:rowOff>
    </xdr:to>
    <xdr:pic>
      <xdr:nvPicPr>
        <xdr:cNvPr id="104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591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40</xdr:row>
      <xdr:rowOff>38100</xdr:rowOff>
    </xdr:from>
    <xdr:to>
      <xdr:col>1</xdr:col>
      <xdr:colOff>333375</xdr:colOff>
      <xdr:row>41</xdr:row>
      <xdr:rowOff>133350</xdr:rowOff>
    </xdr:to>
    <xdr:pic>
      <xdr:nvPicPr>
        <xdr:cNvPr id="104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67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40</xdr:row>
      <xdr:rowOff>28575</xdr:rowOff>
    </xdr:from>
    <xdr:to>
      <xdr:col>2</xdr:col>
      <xdr:colOff>180975</xdr:colOff>
      <xdr:row>41</xdr:row>
      <xdr:rowOff>133350</xdr:rowOff>
    </xdr:to>
    <xdr:pic>
      <xdr:nvPicPr>
        <xdr:cNvPr id="104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68</xdr:row>
      <xdr:rowOff>123825</xdr:rowOff>
    </xdr:from>
    <xdr:to>
      <xdr:col>2</xdr:col>
      <xdr:colOff>790575</xdr:colOff>
      <xdr:row>71</xdr:row>
      <xdr:rowOff>85725</xdr:rowOff>
    </xdr:to>
    <xdr:pic>
      <xdr:nvPicPr>
        <xdr:cNvPr id="105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137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69</xdr:row>
      <xdr:rowOff>38100</xdr:rowOff>
    </xdr:from>
    <xdr:to>
      <xdr:col>1</xdr:col>
      <xdr:colOff>333375</xdr:colOff>
      <xdr:row>70</xdr:row>
      <xdr:rowOff>133350</xdr:rowOff>
    </xdr:to>
    <xdr:pic>
      <xdr:nvPicPr>
        <xdr:cNvPr id="105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45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69</xdr:row>
      <xdr:rowOff>28575</xdr:rowOff>
    </xdr:from>
    <xdr:to>
      <xdr:col>2</xdr:col>
      <xdr:colOff>180975</xdr:colOff>
      <xdr:row>70</xdr:row>
      <xdr:rowOff>133350</xdr:rowOff>
    </xdr:to>
    <xdr:pic>
      <xdr:nvPicPr>
        <xdr:cNvPr id="105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144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80</xdr:row>
      <xdr:rowOff>0</xdr:rowOff>
    </xdr:from>
    <xdr:to>
      <xdr:col>14</xdr:col>
      <xdr:colOff>209550</xdr:colOff>
      <xdr:row>89</xdr:row>
      <xdr:rowOff>142875</xdr:rowOff>
    </xdr:to>
    <xdr:grpSp>
      <xdr:nvGrpSpPr>
        <xdr:cNvPr id="1053" name="Grupo 1"/>
        <xdr:cNvGrpSpPr>
          <a:grpSpLocks/>
        </xdr:cNvGrpSpPr>
      </xdr:nvGrpSpPr>
      <xdr:grpSpPr bwMode="auto">
        <a:xfrm>
          <a:off x="3171825" y="13249275"/>
          <a:ext cx="5886450" cy="1619250"/>
          <a:chOff x="3171825" y="15840075"/>
          <a:chExt cx="5886450" cy="2190750"/>
        </a:xfrm>
      </xdr:grpSpPr>
      <xdr:graphicFrame macro="">
        <xdr:nvGraphicFramePr>
          <xdr:cNvPr id="1057" name="Chart 3"/>
          <xdr:cNvGraphicFramePr>
            <a:graphicFrameLocks/>
          </xdr:cNvGraphicFramePr>
        </xdr:nvGraphicFramePr>
        <xdr:xfrm>
          <a:off x="3171825" y="15840075"/>
          <a:ext cx="5886450" cy="2190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058" name="Line 2"/>
          <xdr:cNvSpPr>
            <a:spLocks noChangeShapeType="1"/>
          </xdr:cNvSpPr>
        </xdr:nvSpPr>
        <xdr:spPr bwMode="auto">
          <a:xfrm>
            <a:off x="3781425" y="16897350"/>
            <a:ext cx="3448050" cy="19050"/>
          </a:xfrm>
          <a:prstGeom prst="line">
            <a:avLst/>
          </a:prstGeom>
          <a:noFill/>
          <a:ln w="19050">
            <a:solidFill>
              <a:srgbClr val="FF66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Text Box 303"/>
          <xdr:cNvSpPr txBox="1">
            <a:spLocks noChangeArrowheads="1"/>
          </xdr:cNvSpPr>
        </xdr:nvSpPr>
        <xdr:spPr bwMode="auto">
          <a:xfrm>
            <a:off x="7915275" y="17128751"/>
            <a:ext cx="923925" cy="193301"/>
          </a:xfrm>
          <a:prstGeom prst="rect">
            <a:avLst/>
          </a:prstGeom>
          <a:solidFill>
            <a:srgbClr val="FFFFFF"/>
          </a:solidFill>
          <a:ln>
            <a:noFill/>
          </a:ln>
          <a:extLst/>
        </xdr:spPr>
        <xdr:txBody>
          <a:bodyPr wrap="square" lIns="27432" tIns="2286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do mar</a:t>
            </a:r>
          </a:p>
        </xdr:txBody>
      </xdr:sp>
      <xdr:sp macro="" textlink="">
        <xdr:nvSpPr>
          <xdr:cNvPr id="1060" name="Line 304"/>
          <xdr:cNvSpPr>
            <a:spLocks noChangeShapeType="1"/>
          </xdr:cNvSpPr>
        </xdr:nvSpPr>
        <xdr:spPr bwMode="auto">
          <a:xfrm>
            <a:off x="7791450" y="17211675"/>
            <a:ext cx="114300" cy="0"/>
          </a:xfrm>
          <a:prstGeom prst="line">
            <a:avLst/>
          </a:prstGeom>
          <a:noFill/>
          <a:ln w="19050">
            <a:solidFill>
              <a:srgbClr val="FF66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238125</xdr:colOff>
      <xdr:row>91</xdr:row>
      <xdr:rowOff>123825</xdr:rowOff>
    </xdr:from>
    <xdr:to>
      <xdr:col>2</xdr:col>
      <xdr:colOff>790575</xdr:colOff>
      <xdr:row>94</xdr:row>
      <xdr:rowOff>85725</xdr:rowOff>
    </xdr:to>
    <xdr:pic>
      <xdr:nvPicPr>
        <xdr:cNvPr id="105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18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92</xdr:row>
      <xdr:rowOff>38100</xdr:rowOff>
    </xdr:from>
    <xdr:to>
      <xdr:col>1</xdr:col>
      <xdr:colOff>333375</xdr:colOff>
      <xdr:row>93</xdr:row>
      <xdr:rowOff>133350</xdr:rowOff>
    </xdr:to>
    <xdr:pic>
      <xdr:nvPicPr>
        <xdr:cNvPr id="105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26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92</xdr:row>
      <xdr:rowOff>28575</xdr:rowOff>
    </xdr:from>
    <xdr:to>
      <xdr:col>2</xdr:col>
      <xdr:colOff>180975</xdr:colOff>
      <xdr:row>93</xdr:row>
      <xdr:rowOff>133350</xdr:rowOff>
    </xdr:to>
    <xdr:pic>
      <xdr:nvPicPr>
        <xdr:cNvPr id="105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25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252</xdr:row>
      <xdr:rowOff>38100</xdr:rowOff>
    </xdr:from>
    <xdr:to>
      <xdr:col>11</xdr:col>
      <xdr:colOff>476250</xdr:colOff>
      <xdr:row>263</xdr:row>
      <xdr:rowOff>19050</xdr:rowOff>
    </xdr:to>
    <xdr:graphicFrame macro="">
      <xdr:nvGraphicFramePr>
        <xdr:cNvPr id="1027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</xdr:colOff>
      <xdr:row>259</xdr:row>
      <xdr:rowOff>66675</xdr:rowOff>
    </xdr:from>
    <xdr:to>
      <xdr:col>12</xdr:col>
      <xdr:colOff>161925</xdr:colOff>
      <xdr:row>261</xdr:row>
      <xdr:rowOff>38100</xdr:rowOff>
    </xdr:to>
    <xdr:sp macro="" textlink="">
      <xdr:nvSpPr>
        <xdr:cNvPr id="3" name="Text Box 303"/>
        <xdr:cNvSpPr txBox="1">
          <a:spLocks noChangeArrowheads="1"/>
        </xdr:cNvSpPr>
      </xdr:nvSpPr>
      <xdr:spPr bwMode="auto">
        <a:xfrm>
          <a:off x="6134100" y="42005250"/>
          <a:ext cx="1343025" cy="295275"/>
        </a:xfrm>
        <a:prstGeom prst="rect">
          <a:avLst/>
        </a:prstGeom>
        <a:grpFill/>
        <a:ln>
          <a:noFill/>
        </a:ln>
        <a:extLst/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Temperatura água do mar</a:t>
          </a:r>
        </a:p>
      </xdr:txBody>
    </xdr:sp>
    <xdr:clientData/>
  </xdr:twoCellAnchor>
  <xdr:twoCellAnchor>
    <xdr:from>
      <xdr:col>9</xdr:col>
      <xdr:colOff>523875</xdr:colOff>
      <xdr:row>259</xdr:row>
      <xdr:rowOff>133350</xdr:rowOff>
    </xdr:from>
    <xdr:to>
      <xdr:col>10</xdr:col>
      <xdr:colOff>28575</xdr:colOff>
      <xdr:row>259</xdr:row>
      <xdr:rowOff>133350</xdr:rowOff>
    </xdr:to>
    <xdr:sp macro="" textlink="">
      <xdr:nvSpPr>
        <xdr:cNvPr id="10280" name="Line 304"/>
        <xdr:cNvSpPr>
          <a:spLocks noChangeShapeType="1"/>
        </xdr:cNvSpPr>
      </xdr:nvSpPr>
      <xdr:spPr bwMode="auto">
        <a:xfrm>
          <a:off x="6400800" y="43024425"/>
          <a:ext cx="11430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561975</xdr:colOff>
      <xdr:row>256</xdr:row>
      <xdr:rowOff>85725</xdr:rowOff>
    </xdr:from>
    <xdr:to>
      <xdr:col>9</xdr:col>
      <xdr:colOff>361950</xdr:colOff>
      <xdr:row>256</xdr:row>
      <xdr:rowOff>85725</xdr:rowOff>
    </xdr:to>
    <xdr:sp macro="" textlink="">
      <xdr:nvSpPr>
        <xdr:cNvPr id="10281" name="Line 2"/>
        <xdr:cNvSpPr>
          <a:spLocks noChangeShapeType="1"/>
        </xdr:cNvSpPr>
      </xdr:nvSpPr>
      <xdr:spPr bwMode="auto">
        <a:xfrm>
          <a:off x="3714750" y="42481500"/>
          <a:ext cx="2524125" cy="0"/>
        </a:xfrm>
        <a:prstGeom prst="line">
          <a:avLst/>
        </a:prstGeom>
        <a:noFill/>
        <a:ln w="19050">
          <a:solidFill>
            <a:srgbClr val="FF66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1028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028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028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</xdr:row>
      <xdr:rowOff>123825</xdr:rowOff>
    </xdr:from>
    <xdr:to>
      <xdr:col>2</xdr:col>
      <xdr:colOff>790575</xdr:colOff>
      <xdr:row>29</xdr:row>
      <xdr:rowOff>85725</xdr:rowOff>
    </xdr:to>
    <xdr:pic>
      <xdr:nvPicPr>
        <xdr:cNvPr id="1028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386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1028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24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1028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5148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52</xdr:row>
      <xdr:rowOff>123825</xdr:rowOff>
    </xdr:from>
    <xdr:to>
      <xdr:col>2</xdr:col>
      <xdr:colOff>790575</xdr:colOff>
      <xdr:row>55</xdr:row>
      <xdr:rowOff>85725</xdr:rowOff>
    </xdr:to>
    <xdr:pic>
      <xdr:nvPicPr>
        <xdr:cNvPr id="1028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8743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1028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829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53</xdr:row>
      <xdr:rowOff>28575</xdr:rowOff>
    </xdr:from>
    <xdr:to>
      <xdr:col>2</xdr:col>
      <xdr:colOff>180975</xdr:colOff>
      <xdr:row>54</xdr:row>
      <xdr:rowOff>133350</xdr:rowOff>
    </xdr:to>
    <xdr:pic>
      <xdr:nvPicPr>
        <xdr:cNvPr id="1029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8201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78</xdr:row>
      <xdr:rowOff>123825</xdr:rowOff>
    </xdr:from>
    <xdr:to>
      <xdr:col>2</xdr:col>
      <xdr:colOff>790575</xdr:colOff>
      <xdr:row>81</xdr:row>
      <xdr:rowOff>85725</xdr:rowOff>
    </xdr:to>
    <xdr:pic>
      <xdr:nvPicPr>
        <xdr:cNvPr id="1029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0492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79</xdr:row>
      <xdr:rowOff>38100</xdr:rowOff>
    </xdr:from>
    <xdr:to>
      <xdr:col>1</xdr:col>
      <xdr:colOff>333375</xdr:colOff>
      <xdr:row>80</xdr:row>
      <xdr:rowOff>133350</xdr:rowOff>
    </xdr:to>
    <xdr:pic>
      <xdr:nvPicPr>
        <xdr:cNvPr id="1029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1349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79</xdr:row>
      <xdr:rowOff>28575</xdr:rowOff>
    </xdr:from>
    <xdr:to>
      <xdr:col>2</xdr:col>
      <xdr:colOff>180975</xdr:colOff>
      <xdr:row>80</xdr:row>
      <xdr:rowOff>133350</xdr:rowOff>
    </xdr:to>
    <xdr:pic>
      <xdr:nvPicPr>
        <xdr:cNvPr id="1029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1254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98</xdr:row>
      <xdr:rowOff>123825</xdr:rowOff>
    </xdr:from>
    <xdr:to>
      <xdr:col>2</xdr:col>
      <xdr:colOff>790575</xdr:colOff>
      <xdr:row>101</xdr:row>
      <xdr:rowOff>85725</xdr:rowOff>
    </xdr:to>
    <xdr:pic>
      <xdr:nvPicPr>
        <xdr:cNvPr id="1029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6383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99</xdr:row>
      <xdr:rowOff>38100</xdr:rowOff>
    </xdr:from>
    <xdr:to>
      <xdr:col>1</xdr:col>
      <xdr:colOff>333375</xdr:colOff>
      <xdr:row>100</xdr:row>
      <xdr:rowOff>133350</xdr:rowOff>
    </xdr:to>
    <xdr:pic>
      <xdr:nvPicPr>
        <xdr:cNvPr id="1029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6468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99</xdr:row>
      <xdr:rowOff>28575</xdr:rowOff>
    </xdr:from>
    <xdr:to>
      <xdr:col>2</xdr:col>
      <xdr:colOff>180975</xdr:colOff>
      <xdr:row>100</xdr:row>
      <xdr:rowOff>133350</xdr:rowOff>
    </xdr:to>
    <xdr:pic>
      <xdr:nvPicPr>
        <xdr:cNvPr id="1029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6459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123</xdr:row>
      <xdr:rowOff>123825</xdr:rowOff>
    </xdr:from>
    <xdr:to>
      <xdr:col>2</xdr:col>
      <xdr:colOff>790575</xdr:colOff>
      <xdr:row>126</xdr:row>
      <xdr:rowOff>85725</xdr:rowOff>
    </xdr:to>
    <xdr:pic>
      <xdr:nvPicPr>
        <xdr:cNvPr id="1029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535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124</xdr:row>
      <xdr:rowOff>38100</xdr:rowOff>
    </xdr:from>
    <xdr:to>
      <xdr:col>1</xdr:col>
      <xdr:colOff>333375</xdr:colOff>
      <xdr:row>125</xdr:row>
      <xdr:rowOff>133350</xdr:rowOff>
    </xdr:to>
    <xdr:pic>
      <xdr:nvPicPr>
        <xdr:cNvPr id="1029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621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124</xdr:row>
      <xdr:rowOff>28575</xdr:rowOff>
    </xdr:from>
    <xdr:to>
      <xdr:col>2</xdr:col>
      <xdr:colOff>180975</xdr:colOff>
      <xdr:row>125</xdr:row>
      <xdr:rowOff>133350</xdr:rowOff>
    </xdr:to>
    <xdr:pic>
      <xdr:nvPicPr>
        <xdr:cNvPr id="1029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612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144</xdr:row>
      <xdr:rowOff>123825</xdr:rowOff>
    </xdr:from>
    <xdr:to>
      <xdr:col>2</xdr:col>
      <xdr:colOff>790575</xdr:colOff>
      <xdr:row>147</xdr:row>
      <xdr:rowOff>85725</xdr:rowOff>
    </xdr:to>
    <xdr:pic>
      <xdr:nvPicPr>
        <xdr:cNvPr id="1030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031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145</xdr:row>
      <xdr:rowOff>38100</xdr:rowOff>
    </xdr:from>
    <xdr:to>
      <xdr:col>1</xdr:col>
      <xdr:colOff>333375</xdr:colOff>
      <xdr:row>146</xdr:row>
      <xdr:rowOff>133350</xdr:rowOff>
    </xdr:to>
    <xdr:pic>
      <xdr:nvPicPr>
        <xdr:cNvPr id="1030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117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145</xdr:row>
      <xdr:rowOff>28575</xdr:rowOff>
    </xdr:from>
    <xdr:to>
      <xdr:col>2</xdr:col>
      <xdr:colOff>180975</xdr:colOff>
      <xdr:row>146</xdr:row>
      <xdr:rowOff>133350</xdr:rowOff>
    </xdr:to>
    <xdr:pic>
      <xdr:nvPicPr>
        <xdr:cNvPr id="1030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107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177</xdr:row>
      <xdr:rowOff>123825</xdr:rowOff>
    </xdr:from>
    <xdr:to>
      <xdr:col>2</xdr:col>
      <xdr:colOff>790575</xdr:colOff>
      <xdr:row>180</xdr:row>
      <xdr:rowOff>85725</xdr:rowOff>
    </xdr:to>
    <xdr:pic>
      <xdr:nvPicPr>
        <xdr:cNvPr id="1030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4703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1030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556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178</xdr:row>
      <xdr:rowOff>28575</xdr:rowOff>
    </xdr:from>
    <xdr:to>
      <xdr:col>2</xdr:col>
      <xdr:colOff>180975</xdr:colOff>
      <xdr:row>179</xdr:row>
      <xdr:rowOff>133350</xdr:rowOff>
    </xdr:to>
    <xdr:pic>
      <xdr:nvPicPr>
        <xdr:cNvPr id="1030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5465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207</xdr:row>
      <xdr:rowOff>123825</xdr:rowOff>
    </xdr:from>
    <xdr:to>
      <xdr:col>2</xdr:col>
      <xdr:colOff>790575</xdr:colOff>
      <xdr:row>210</xdr:row>
      <xdr:rowOff>85725</xdr:rowOff>
    </xdr:to>
    <xdr:pic>
      <xdr:nvPicPr>
        <xdr:cNvPr id="1030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4233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208</xdr:row>
      <xdr:rowOff>38100</xdr:rowOff>
    </xdr:from>
    <xdr:to>
      <xdr:col>1</xdr:col>
      <xdr:colOff>333375</xdr:colOff>
      <xdr:row>209</xdr:row>
      <xdr:rowOff>133350</xdr:rowOff>
    </xdr:to>
    <xdr:pic>
      <xdr:nvPicPr>
        <xdr:cNvPr id="1030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509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208</xdr:row>
      <xdr:rowOff>28575</xdr:rowOff>
    </xdr:from>
    <xdr:to>
      <xdr:col>2</xdr:col>
      <xdr:colOff>180975</xdr:colOff>
      <xdr:row>209</xdr:row>
      <xdr:rowOff>133350</xdr:rowOff>
    </xdr:to>
    <xdr:pic>
      <xdr:nvPicPr>
        <xdr:cNvPr id="1030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4995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231</xdr:row>
      <xdr:rowOff>123825</xdr:rowOff>
    </xdr:from>
    <xdr:to>
      <xdr:col>2</xdr:col>
      <xdr:colOff>790575</xdr:colOff>
      <xdr:row>234</xdr:row>
      <xdr:rowOff>85725</xdr:rowOff>
    </xdr:to>
    <xdr:pic>
      <xdr:nvPicPr>
        <xdr:cNvPr id="1030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4048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232</xdr:row>
      <xdr:rowOff>38100</xdr:rowOff>
    </xdr:from>
    <xdr:to>
      <xdr:col>1</xdr:col>
      <xdr:colOff>333375</xdr:colOff>
      <xdr:row>233</xdr:row>
      <xdr:rowOff>133350</xdr:rowOff>
    </xdr:to>
    <xdr:pic>
      <xdr:nvPicPr>
        <xdr:cNvPr id="103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4905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232</xdr:row>
      <xdr:rowOff>28575</xdr:rowOff>
    </xdr:from>
    <xdr:to>
      <xdr:col>2</xdr:col>
      <xdr:colOff>180975</xdr:colOff>
      <xdr:row>233</xdr:row>
      <xdr:rowOff>133350</xdr:rowOff>
    </xdr:to>
    <xdr:pic>
      <xdr:nvPicPr>
        <xdr:cNvPr id="103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84810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264</xdr:row>
      <xdr:rowOff>123825</xdr:rowOff>
    </xdr:from>
    <xdr:to>
      <xdr:col>2</xdr:col>
      <xdr:colOff>790575</xdr:colOff>
      <xdr:row>267</xdr:row>
      <xdr:rowOff>85725</xdr:rowOff>
    </xdr:to>
    <xdr:pic>
      <xdr:nvPicPr>
        <xdr:cNvPr id="1031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3843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265</xdr:row>
      <xdr:rowOff>38100</xdr:rowOff>
    </xdr:from>
    <xdr:to>
      <xdr:col>1</xdr:col>
      <xdr:colOff>333375</xdr:colOff>
      <xdr:row>266</xdr:row>
      <xdr:rowOff>133350</xdr:rowOff>
    </xdr:to>
    <xdr:pic>
      <xdr:nvPicPr>
        <xdr:cNvPr id="1031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3929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265</xdr:row>
      <xdr:rowOff>28575</xdr:rowOff>
    </xdr:from>
    <xdr:to>
      <xdr:col>2</xdr:col>
      <xdr:colOff>180975</xdr:colOff>
      <xdr:row>266</xdr:row>
      <xdr:rowOff>133350</xdr:rowOff>
    </xdr:to>
    <xdr:pic>
      <xdr:nvPicPr>
        <xdr:cNvPr id="1031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3919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123825</xdr:rowOff>
    </xdr:from>
    <xdr:to>
      <xdr:col>3</xdr:col>
      <xdr:colOff>790575</xdr:colOff>
      <xdr:row>3</xdr:row>
      <xdr:rowOff>85725</xdr:rowOff>
    </xdr:to>
    <xdr:pic>
      <xdr:nvPicPr>
        <xdr:cNvPr id="1132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1</xdr:row>
      <xdr:rowOff>38100</xdr:rowOff>
    </xdr:from>
    <xdr:to>
      <xdr:col>2</xdr:col>
      <xdr:colOff>333375</xdr:colOff>
      <xdr:row>2</xdr:row>
      <xdr:rowOff>133350</xdr:rowOff>
    </xdr:to>
    <xdr:pic>
      <xdr:nvPicPr>
        <xdr:cNvPr id="1132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1</xdr:row>
      <xdr:rowOff>28575</xdr:rowOff>
    </xdr:from>
    <xdr:to>
      <xdr:col>3</xdr:col>
      <xdr:colOff>180975</xdr:colOff>
      <xdr:row>2</xdr:row>
      <xdr:rowOff>133350</xdr:rowOff>
    </xdr:to>
    <xdr:pic>
      <xdr:nvPicPr>
        <xdr:cNvPr id="1132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0</xdr:row>
      <xdr:rowOff>123825</xdr:rowOff>
    </xdr:from>
    <xdr:to>
      <xdr:col>15</xdr:col>
      <xdr:colOff>790575</xdr:colOff>
      <xdr:row>3</xdr:row>
      <xdr:rowOff>85725</xdr:rowOff>
    </xdr:to>
    <xdr:pic>
      <xdr:nvPicPr>
        <xdr:cNvPr id="1132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</xdr:row>
      <xdr:rowOff>38100</xdr:rowOff>
    </xdr:from>
    <xdr:to>
      <xdr:col>14</xdr:col>
      <xdr:colOff>333375</xdr:colOff>
      <xdr:row>2</xdr:row>
      <xdr:rowOff>133350</xdr:rowOff>
    </xdr:to>
    <xdr:pic>
      <xdr:nvPicPr>
        <xdr:cNvPr id="1132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</xdr:row>
      <xdr:rowOff>28575</xdr:rowOff>
    </xdr:from>
    <xdr:to>
      <xdr:col>15</xdr:col>
      <xdr:colOff>180975</xdr:colOff>
      <xdr:row>2</xdr:row>
      <xdr:rowOff>133350</xdr:rowOff>
    </xdr:to>
    <xdr:pic>
      <xdr:nvPicPr>
        <xdr:cNvPr id="1132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002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171450</xdr:colOff>
      <xdr:row>202</xdr:row>
      <xdr:rowOff>104775</xdr:rowOff>
    </xdr:from>
    <xdr:to>
      <xdr:col>13</xdr:col>
      <xdr:colOff>285750</xdr:colOff>
      <xdr:row>211</xdr:row>
      <xdr:rowOff>152400</xdr:rowOff>
    </xdr:to>
    <xdr:graphicFrame macro="">
      <xdr:nvGraphicFramePr>
        <xdr:cNvPr id="1132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238125</xdr:colOff>
      <xdr:row>21</xdr:row>
      <xdr:rowOff>123825</xdr:rowOff>
    </xdr:from>
    <xdr:to>
      <xdr:col>3</xdr:col>
      <xdr:colOff>790575</xdr:colOff>
      <xdr:row>24</xdr:row>
      <xdr:rowOff>85725</xdr:rowOff>
    </xdr:to>
    <xdr:pic>
      <xdr:nvPicPr>
        <xdr:cNvPr id="1132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36004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22</xdr:row>
      <xdr:rowOff>38100</xdr:rowOff>
    </xdr:from>
    <xdr:to>
      <xdr:col>2</xdr:col>
      <xdr:colOff>333375</xdr:colOff>
      <xdr:row>23</xdr:row>
      <xdr:rowOff>133350</xdr:rowOff>
    </xdr:to>
    <xdr:pic>
      <xdr:nvPicPr>
        <xdr:cNvPr id="1132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686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22</xdr:row>
      <xdr:rowOff>28575</xdr:rowOff>
    </xdr:from>
    <xdr:to>
      <xdr:col>3</xdr:col>
      <xdr:colOff>180975</xdr:colOff>
      <xdr:row>23</xdr:row>
      <xdr:rowOff>133350</xdr:rowOff>
    </xdr:to>
    <xdr:pic>
      <xdr:nvPicPr>
        <xdr:cNvPr id="1132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6766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21</xdr:row>
      <xdr:rowOff>123825</xdr:rowOff>
    </xdr:from>
    <xdr:to>
      <xdr:col>15</xdr:col>
      <xdr:colOff>790575</xdr:colOff>
      <xdr:row>24</xdr:row>
      <xdr:rowOff>85725</xdr:rowOff>
    </xdr:to>
    <xdr:pic>
      <xdr:nvPicPr>
        <xdr:cNvPr id="1133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004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22</xdr:row>
      <xdr:rowOff>38100</xdr:rowOff>
    </xdr:from>
    <xdr:to>
      <xdr:col>14</xdr:col>
      <xdr:colOff>333375</xdr:colOff>
      <xdr:row>23</xdr:row>
      <xdr:rowOff>133350</xdr:rowOff>
    </xdr:to>
    <xdr:pic>
      <xdr:nvPicPr>
        <xdr:cNvPr id="1133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3686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22</xdr:row>
      <xdr:rowOff>28575</xdr:rowOff>
    </xdr:from>
    <xdr:to>
      <xdr:col>15</xdr:col>
      <xdr:colOff>180975</xdr:colOff>
      <xdr:row>23</xdr:row>
      <xdr:rowOff>133350</xdr:rowOff>
    </xdr:to>
    <xdr:pic>
      <xdr:nvPicPr>
        <xdr:cNvPr id="1133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67665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46</xdr:row>
      <xdr:rowOff>123825</xdr:rowOff>
    </xdr:from>
    <xdr:to>
      <xdr:col>3</xdr:col>
      <xdr:colOff>790575</xdr:colOff>
      <xdr:row>49</xdr:row>
      <xdr:rowOff>85725</xdr:rowOff>
    </xdr:to>
    <xdr:pic>
      <xdr:nvPicPr>
        <xdr:cNvPr id="1133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77247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47</xdr:row>
      <xdr:rowOff>38100</xdr:rowOff>
    </xdr:from>
    <xdr:to>
      <xdr:col>2</xdr:col>
      <xdr:colOff>333375</xdr:colOff>
      <xdr:row>48</xdr:row>
      <xdr:rowOff>133350</xdr:rowOff>
    </xdr:to>
    <xdr:pic>
      <xdr:nvPicPr>
        <xdr:cNvPr id="1133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781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47</xdr:row>
      <xdr:rowOff>28575</xdr:rowOff>
    </xdr:from>
    <xdr:to>
      <xdr:col>3</xdr:col>
      <xdr:colOff>180975</xdr:colOff>
      <xdr:row>48</xdr:row>
      <xdr:rowOff>133350</xdr:rowOff>
    </xdr:to>
    <xdr:pic>
      <xdr:nvPicPr>
        <xdr:cNvPr id="1133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8009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46</xdr:row>
      <xdr:rowOff>123825</xdr:rowOff>
    </xdr:from>
    <xdr:to>
      <xdr:col>15</xdr:col>
      <xdr:colOff>790575</xdr:colOff>
      <xdr:row>49</xdr:row>
      <xdr:rowOff>85725</xdr:rowOff>
    </xdr:to>
    <xdr:pic>
      <xdr:nvPicPr>
        <xdr:cNvPr id="11336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7247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47</xdr:row>
      <xdr:rowOff>38100</xdr:rowOff>
    </xdr:from>
    <xdr:to>
      <xdr:col>14</xdr:col>
      <xdr:colOff>333375</xdr:colOff>
      <xdr:row>48</xdr:row>
      <xdr:rowOff>133350</xdr:rowOff>
    </xdr:to>
    <xdr:pic>
      <xdr:nvPicPr>
        <xdr:cNvPr id="1133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781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47</xdr:row>
      <xdr:rowOff>28575</xdr:rowOff>
    </xdr:from>
    <xdr:to>
      <xdr:col>15</xdr:col>
      <xdr:colOff>180975</xdr:colOff>
      <xdr:row>48</xdr:row>
      <xdr:rowOff>133350</xdr:rowOff>
    </xdr:to>
    <xdr:pic>
      <xdr:nvPicPr>
        <xdr:cNvPr id="1133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780097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71</xdr:row>
      <xdr:rowOff>123825</xdr:rowOff>
    </xdr:from>
    <xdr:to>
      <xdr:col>3</xdr:col>
      <xdr:colOff>790575</xdr:colOff>
      <xdr:row>74</xdr:row>
      <xdr:rowOff>85725</xdr:rowOff>
    </xdr:to>
    <xdr:pic>
      <xdr:nvPicPr>
        <xdr:cNvPr id="11339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1858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72</xdr:row>
      <xdr:rowOff>38100</xdr:rowOff>
    </xdr:from>
    <xdr:to>
      <xdr:col>2</xdr:col>
      <xdr:colOff>333375</xdr:colOff>
      <xdr:row>73</xdr:row>
      <xdr:rowOff>133350</xdr:rowOff>
    </xdr:to>
    <xdr:pic>
      <xdr:nvPicPr>
        <xdr:cNvPr id="1134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1944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72</xdr:row>
      <xdr:rowOff>28575</xdr:rowOff>
    </xdr:from>
    <xdr:to>
      <xdr:col>3</xdr:col>
      <xdr:colOff>180975</xdr:colOff>
      <xdr:row>73</xdr:row>
      <xdr:rowOff>133350</xdr:rowOff>
    </xdr:to>
    <xdr:pic>
      <xdr:nvPicPr>
        <xdr:cNvPr id="1134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19348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71</xdr:row>
      <xdr:rowOff>123825</xdr:rowOff>
    </xdr:from>
    <xdr:to>
      <xdr:col>15</xdr:col>
      <xdr:colOff>790575</xdr:colOff>
      <xdr:row>74</xdr:row>
      <xdr:rowOff>85725</xdr:rowOff>
    </xdr:to>
    <xdr:pic>
      <xdr:nvPicPr>
        <xdr:cNvPr id="1134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1858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72</xdr:row>
      <xdr:rowOff>38100</xdr:rowOff>
    </xdr:from>
    <xdr:to>
      <xdr:col>14</xdr:col>
      <xdr:colOff>333375</xdr:colOff>
      <xdr:row>73</xdr:row>
      <xdr:rowOff>133350</xdr:rowOff>
    </xdr:to>
    <xdr:pic>
      <xdr:nvPicPr>
        <xdr:cNvPr id="1134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1944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72</xdr:row>
      <xdr:rowOff>28575</xdr:rowOff>
    </xdr:from>
    <xdr:to>
      <xdr:col>15</xdr:col>
      <xdr:colOff>180975</xdr:colOff>
      <xdr:row>73</xdr:row>
      <xdr:rowOff>133350</xdr:rowOff>
    </xdr:to>
    <xdr:pic>
      <xdr:nvPicPr>
        <xdr:cNvPr id="1134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193482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93</xdr:row>
      <xdr:rowOff>123825</xdr:rowOff>
    </xdr:from>
    <xdr:to>
      <xdr:col>3</xdr:col>
      <xdr:colOff>790575</xdr:colOff>
      <xdr:row>96</xdr:row>
      <xdr:rowOff>85725</xdr:rowOff>
    </xdr:to>
    <xdr:pic>
      <xdr:nvPicPr>
        <xdr:cNvPr id="1134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55067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94</xdr:row>
      <xdr:rowOff>38100</xdr:rowOff>
    </xdr:from>
    <xdr:to>
      <xdr:col>2</xdr:col>
      <xdr:colOff>333375</xdr:colOff>
      <xdr:row>95</xdr:row>
      <xdr:rowOff>133350</xdr:rowOff>
    </xdr:to>
    <xdr:pic>
      <xdr:nvPicPr>
        <xdr:cNvPr id="1134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559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94</xdr:row>
      <xdr:rowOff>28575</xdr:rowOff>
    </xdr:from>
    <xdr:to>
      <xdr:col>3</xdr:col>
      <xdr:colOff>180975</xdr:colOff>
      <xdr:row>95</xdr:row>
      <xdr:rowOff>133350</xdr:rowOff>
    </xdr:to>
    <xdr:pic>
      <xdr:nvPicPr>
        <xdr:cNvPr id="1134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5582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93</xdr:row>
      <xdr:rowOff>123825</xdr:rowOff>
    </xdr:from>
    <xdr:to>
      <xdr:col>15</xdr:col>
      <xdr:colOff>790575</xdr:colOff>
      <xdr:row>96</xdr:row>
      <xdr:rowOff>85725</xdr:rowOff>
    </xdr:to>
    <xdr:pic>
      <xdr:nvPicPr>
        <xdr:cNvPr id="1134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55067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94</xdr:row>
      <xdr:rowOff>38100</xdr:rowOff>
    </xdr:from>
    <xdr:to>
      <xdr:col>14</xdr:col>
      <xdr:colOff>333375</xdr:colOff>
      <xdr:row>95</xdr:row>
      <xdr:rowOff>133350</xdr:rowOff>
    </xdr:to>
    <xdr:pic>
      <xdr:nvPicPr>
        <xdr:cNvPr id="1134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559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94</xdr:row>
      <xdr:rowOff>28575</xdr:rowOff>
    </xdr:from>
    <xdr:to>
      <xdr:col>15</xdr:col>
      <xdr:colOff>180975</xdr:colOff>
      <xdr:row>95</xdr:row>
      <xdr:rowOff>133350</xdr:rowOff>
    </xdr:to>
    <xdr:pic>
      <xdr:nvPicPr>
        <xdr:cNvPr id="1135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558290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126</xdr:row>
      <xdr:rowOff>123825</xdr:rowOff>
    </xdr:from>
    <xdr:to>
      <xdr:col>3</xdr:col>
      <xdr:colOff>790575</xdr:colOff>
      <xdr:row>129</xdr:row>
      <xdr:rowOff>85725</xdr:rowOff>
    </xdr:to>
    <xdr:pic>
      <xdr:nvPicPr>
        <xdr:cNvPr id="1135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20935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127</xdr:row>
      <xdr:rowOff>38100</xdr:rowOff>
    </xdr:from>
    <xdr:to>
      <xdr:col>2</xdr:col>
      <xdr:colOff>333375</xdr:colOff>
      <xdr:row>128</xdr:row>
      <xdr:rowOff>133350</xdr:rowOff>
    </xdr:to>
    <xdr:pic>
      <xdr:nvPicPr>
        <xdr:cNvPr id="1135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1021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127</xdr:row>
      <xdr:rowOff>28575</xdr:rowOff>
    </xdr:from>
    <xdr:to>
      <xdr:col>3</xdr:col>
      <xdr:colOff>180975</xdr:colOff>
      <xdr:row>128</xdr:row>
      <xdr:rowOff>133350</xdr:rowOff>
    </xdr:to>
    <xdr:pic>
      <xdr:nvPicPr>
        <xdr:cNvPr id="1135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10121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126</xdr:row>
      <xdr:rowOff>123825</xdr:rowOff>
    </xdr:from>
    <xdr:to>
      <xdr:col>15</xdr:col>
      <xdr:colOff>790575</xdr:colOff>
      <xdr:row>129</xdr:row>
      <xdr:rowOff>85725</xdr:rowOff>
    </xdr:to>
    <xdr:pic>
      <xdr:nvPicPr>
        <xdr:cNvPr id="1135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20935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127</xdr:row>
      <xdr:rowOff>38100</xdr:rowOff>
    </xdr:from>
    <xdr:to>
      <xdr:col>14</xdr:col>
      <xdr:colOff>333375</xdr:colOff>
      <xdr:row>128</xdr:row>
      <xdr:rowOff>133350</xdr:rowOff>
    </xdr:to>
    <xdr:pic>
      <xdr:nvPicPr>
        <xdr:cNvPr id="1135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1021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127</xdr:row>
      <xdr:rowOff>28575</xdr:rowOff>
    </xdr:from>
    <xdr:to>
      <xdr:col>15</xdr:col>
      <xdr:colOff>180975</xdr:colOff>
      <xdr:row>128</xdr:row>
      <xdr:rowOff>133350</xdr:rowOff>
    </xdr:to>
    <xdr:pic>
      <xdr:nvPicPr>
        <xdr:cNvPr id="1135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101215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156</xdr:row>
      <xdr:rowOff>123825</xdr:rowOff>
    </xdr:from>
    <xdr:to>
      <xdr:col>3</xdr:col>
      <xdr:colOff>790575</xdr:colOff>
      <xdr:row>159</xdr:row>
      <xdr:rowOff>85725</xdr:rowOff>
    </xdr:to>
    <xdr:pic>
      <xdr:nvPicPr>
        <xdr:cNvPr id="1135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258794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157</xdr:row>
      <xdr:rowOff>38100</xdr:rowOff>
    </xdr:from>
    <xdr:to>
      <xdr:col>2</xdr:col>
      <xdr:colOff>333375</xdr:colOff>
      <xdr:row>158</xdr:row>
      <xdr:rowOff>133350</xdr:rowOff>
    </xdr:to>
    <xdr:pic>
      <xdr:nvPicPr>
        <xdr:cNvPr id="1135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59651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157</xdr:row>
      <xdr:rowOff>28575</xdr:rowOff>
    </xdr:from>
    <xdr:to>
      <xdr:col>3</xdr:col>
      <xdr:colOff>180975</xdr:colOff>
      <xdr:row>158</xdr:row>
      <xdr:rowOff>133350</xdr:rowOff>
    </xdr:to>
    <xdr:pic>
      <xdr:nvPicPr>
        <xdr:cNvPr id="1135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59556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156</xdr:row>
      <xdr:rowOff>123825</xdr:rowOff>
    </xdr:from>
    <xdr:to>
      <xdr:col>15</xdr:col>
      <xdr:colOff>790575</xdr:colOff>
      <xdr:row>159</xdr:row>
      <xdr:rowOff>85725</xdr:rowOff>
    </xdr:to>
    <xdr:pic>
      <xdr:nvPicPr>
        <xdr:cNvPr id="1136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258794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157</xdr:row>
      <xdr:rowOff>38100</xdr:rowOff>
    </xdr:from>
    <xdr:to>
      <xdr:col>14</xdr:col>
      <xdr:colOff>333375</xdr:colOff>
      <xdr:row>158</xdr:row>
      <xdr:rowOff>133350</xdr:rowOff>
    </xdr:to>
    <xdr:pic>
      <xdr:nvPicPr>
        <xdr:cNvPr id="1136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59651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157</xdr:row>
      <xdr:rowOff>28575</xdr:rowOff>
    </xdr:from>
    <xdr:to>
      <xdr:col>15</xdr:col>
      <xdr:colOff>180975</xdr:colOff>
      <xdr:row>158</xdr:row>
      <xdr:rowOff>133350</xdr:rowOff>
    </xdr:to>
    <xdr:pic>
      <xdr:nvPicPr>
        <xdr:cNvPr id="1136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595562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181</xdr:row>
      <xdr:rowOff>123825</xdr:rowOff>
    </xdr:from>
    <xdr:to>
      <xdr:col>3</xdr:col>
      <xdr:colOff>790575</xdr:colOff>
      <xdr:row>184</xdr:row>
      <xdr:rowOff>85725</xdr:rowOff>
    </xdr:to>
    <xdr:pic>
      <xdr:nvPicPr>
        <xdr:cNvPr id="1136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30013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182</xdr:row>
      <xdr:rowOff>38100</xdr:rowOff>
    </xdr:from>
    <xdr:to>
      <xdr:col>2</xdr:col>
      <xdr:colOff>333375</xdr:colOff>
      <xdr:row>183</xdr:row>
      <xdr:rowOff>133350</xdr:rowOff>
    </xdr:to>
    <xdr:pic>
      <xdr:nvPicPr>
        <xdr:cNvPr id="1136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0099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182</xdr:row>
      <xdr:rowOff>28575</xdr:rowOff>
    </xdr:from>
    <xdr:to>
      <xdr:col>3</xdr:col>
      <xdr:colOff>180975</xdr:colOff>
      <xdr:row>183</xdr:row>
      <xdr:rowOff>133350</xdr:rowOff>
    </xdr:to>
    <xdr:pic>
      <xdr:nvPicPr>
        <xdr:cNvPr id="1136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0089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181</xdr:row>
      <xdr:rowOff>123825</xdr:rowOff>
    </xdr:from>
    <xdr:to>
      <xdr:col>15</xdr:col>
      <xdr:colOff>790575</xdr:colOff>
      <xdr:row>184</xdr:row>
      <xdr:rowOff>85725</xdr:rowOff>
    </xdr:to>
    <xdr:pic>
      <xdr:nvPicPr>
        <xdr:cNvPr id="1136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0013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182</xdr:row>
      <xdr:rowOff>38100</xdr:rowOff>
    </xdr:from>
    <xdr:to>
      <xdr:col>14</xdr:col>
      <xdr:colOff>333375</xdr:colOff>
      <xdr:row>183</xdr:row>
      <xdr:rowOff>133350</xdr:rowOff>
    </xdr:to>
    <xdr:pic>
      <xdr:nvPicPr>
        <xdr:cNvPr id="1136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30099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182</xdr:row>
      <xdr:rowOff>28575</xdr:rowOff>
    </xdr:from>
    <xdr:to>
      <xdr:col>15</xdr:col>
      <xdr:colOff>180975</xdr:colOff>
      <xdr:row>183</xdr:row>
      <xdr:rowOff>133350</xdr:rowOff>
    </xdr:to>
    <xdr:pic>
      <xdr:nvPicPr>
        <xdr:cNvPr id="1136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008947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213</xdr:row>
      <xdr:rowOff>123825</xdr:rowOff>
    </xdr:from>
    <xdr:to>
      <xdr:col>3</xdr:col>
      <xdr:colOff>790575</xdr:colOff>
      <xdr:row>216</xdr:row>
      <xdr:rowOff>85725</xdr:rowOff>
    </xdr:to>
    <xdr:pic>
      <xdr:nvPicPr>
        <xdr:cNvPr id="1136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35280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214</xdr:row>
      <xdr:rowOff>38100</xdr:rowOff>
    </xdr:from>
    <xdr:to>
      <xdr:col>2</xdr:col>
      <xdr:colOff>333375</xdr:colOff>
      <xdr:row>215</xdr:row>
      <xdr:rowOff>133350</xdr:rowOff>
    </xdr:to>
    <xdr:pic>
      <xdr:nvPicPr>
        <xdr:cNvPr id="1137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366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214</xdr:row>
      <xdr:rowOff>28575</xdr:rowOff>
    </xdr:from>
    <xdr:to>
      <xdr:col>3</xdr:col>
      <xdr:colOff>180975</xdr:colOff>
      <xdr:row>215</xdr:row>
      <xdr:rowOff>133350</xdr:rowOff>
    </xdr:to>
    <xdr:pic>
      <xdr:nvPicPr>
        <xdr:cNvPr id="1137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5356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213</xdr:row>
      <xdr:rowOff>123825</xdr:rowOff>
    </xdr:from>
    <xdr:to>
      <xdr:col>15</xdr:col>
      <xdr:colOff>790575</xdr:colOff>
      <xdr:row>216</xdr:row>
      <xdr:rowOff>85725</xdr:rowOff>
    </xdr:to>
    <xdr:pic>
      <xdr:nvPicPr>
        <xdr:cNvPr id="1137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5280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214</xdr:row>
      <xdr:rowOff>38100</xdr:rowOff>
    </xdr:from>
    <xdr:to>
      <xdr:col>14</xdr:col>
      <xdr:colOff>333375</xdr:colOff>
      <xdr:row>215</xdr:row>
      <xdr:rowOff>133350</xdr:rowOff>
    </xdr:to>
    <xdr:pic>
      <xdr:nvPicPr>
        <xdr:cNvPr id="1137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35366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214</xdr:row>
      <xdr:rowOff>28575</xdr:rowOff>
    </xdr:from>
    <xdr:to>
      <xdr:col>15</xdr:col>
      <xdr:colOff>180975</xdr:colOff>
      <xdr:row>215</xdr:row>
      <xdr:rowOff>133350</xdr:rowOff>
    </xdr:to>
    <xdr:pic>
      <xdr:nvPicPr>
        <xdr:cNvPr id="1137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535680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1232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232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232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32</xdr:row>
      <xdr:rowOff>123825</xdr:rowOff>
    </xdr:from>
    <xdr:to>
      <xdr:col>2</xdr:col>
      <xdr:colOff>790575</xdr:colOff>
      <xdr:row>35</xdr:row>
      <xdr:rowOff>85725</xdr:rowOff>
    </xdr:to>
    <xdr:pic>
      <xdr:nvPicPr>
        <xdr:cNvPr id="1232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3911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1233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476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33</xdr:row>
      <xdr:rowOff>28575</xdr:rowOff>
    </xdr:from>
    <xdr:to>
      <xdr:col>2</xdr:col>
      <xdr:colOff>180975</xdr:colOff>
      <xdr:row>34</xdr:row>
      <xdr:rowOff>133350</xdr:rowOff>
    </xdr:to>
    <xdr:pic>
      <xdr:nvPicPr>
        <xdr:cNvPr id="1233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4673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62</xdr:row>
      <xdr:rowOff>123825</xdr:rowOff>
    </xdr:from>
    <xdr:to>
      <xdr:col>2</xdr:col>
      <xdr:colOff>790575</xdr:colOff>
      <xdr:row>65</xdr:row>
      <xdr:rowOff>85725</xdr:rowOff>
    </xdr:to>
    <xdr:pic>
      <xdr:nvPicPr>
        <xdr:cNvPr id="1233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0334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63</xdr:row>
      <xdr:rowOff>38100</xdr:rowOff>
    </xdr:from>
    <xdr:to>
      <xdr:col>1</xdr:col>
      <xdr:colOff>333375</xdr:colOff>
      <xdr:row>64</xdr:row>
      <xdr:rowOff>133350</xdr:rowOff>
    </xdr:to>
    <xdr:pic>
      <xdr:nvPicPr>
        <xdr:cNvPr id="1233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20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63</xdr:row>
      <xdr:rowOff>28575</xdr:rowOff>
    </xdr:from>
    <xdr:to>
      <xdr:col>2</xdr:col>
      <xdr:colOff>180975</xdr:colOff>
      <xdr:row>64</xdr:row>
      <xdr:rowOff>133350</xdr:rowOff>
    </xdr:to>
    <xdr:pic>
      <xdr:nvPicPr>
        <xdr:cNvPr id="1233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04108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333</xdr:row>
      <xdr:rowOff>57150</xdr:rowOff>
    </xdr:from>
    <xdr:to>
      <xdr:col>12</xdr:col>
      <xdr:colOff>428625</xdr:colOff>
      <xdr:row>350</xdr:row>
      <xdr:rowOff>142875</xdr:rowOff>
    </xdr:to>
    <xdr:graphicFrame macro="">
      <xdr:nvGraphicFramePr>
        <xdr:cNvPr id="123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238125</xdr:colOff>
      <xdr:row>95</xdr:row>
      <xdr:rowOff>123825</xdr:rowOff>
    </xdr:from>
    <xdr:to>
      <xdr:col>2</xdr:col>
      <xdr:colOff>790575</xdr:colOff>
      <xdr:row>98</xdr:row>
      <xdr:rowOff>85725</xdr:rowOff>
    </xdr:to>
    <xdr:pic>
      <xdr:nvPicPr>
        <xdr:cNvPr id="1233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7638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1233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849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96</xdr:row>
      <xdr:rowOff>28575</xdr:rowOff>
    </xdr:from>
    <xdr:to>
      <xdr:col>2</xdr:col>
      <xdr:colOff>180975</xdr:colOff>
      <xdr:row>97</xdr:row>
      <xdr:rowOff>133350</xdr:rowOff>
    </xdr:to>
    <xdr:pic>
      <xdr:nvPicPr>
        <xdr:cNvPr id="1233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8400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126</xdr:row>
      <xdr:rowOff>123825</xdr:rowOff>
    </xdr:from>
    <xdr:to>
      <xdr:col>2</xdr:col>
      <xdr:colOff>790575</xdr:colOff>
      <xdr:row>129</xdr:row>
      <xdr:rowOff>85725</xdr:rowOff>
    </xdr:to>
    <xdr:pic>
      <xdr:nvPicPr>
        <xdr:cNvPr id="1233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869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127</xdr:row>
      <xdr:rowOff>38100</xdr:rowOff>
    </xdr:from>
    <xdr:to>
      <xdr:col>1</xdr:col>
      <xdr:colOff>333375</xdr:colOff>
      <xdr:row>128</xdr:row>
      <xdr:rowOff>133350</xdr:rowOff>
    </xdr:to>
    <xdr:pic>
      <xdr:nvPicPr>
        <xdr:cNvPr id="1234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127</xdr:row>
      <xdr:rowOff>28575</xdr:rowOff>
    </xdr:from>
    <xdr:to>
      <xdr:col>2</xdr:col>
      <xdr:colOff>180975</xdr:colOff>
      <xdr:row>128</xdr:row>
      <xdr:rowOff>133350</xdr:rowOff>
    </xdr:to>
    <xdr:pic>
      <xdr:nvPicPr>
        <xdr:cNvPr id="1234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945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156</xdr:row>
      <xdr:rowOff>123825</xdr:rowOff>
    </xdr:from>
    <xdr:to>
      <xdr:col>2</xdr:col>
      <xdr:colOff>790575</xdr:colOff>
      <xdr:row>159</xdr:row>
      <xdr:rowOff>85725</xdr:rowOff>
    </xdr:to>
    <xdr:pic>
      <xdr:nvPicPr>
        <xdr:cNvPr id="1234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5974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157</xdr:row>
      <xdr:rowOff>38100</xdr:rowOff>
    </xdr:from>
    <xdr:to>
      <xdr:col>1</xdr:col>
      <xdr:colOff>333375</xdr:colOff>
      <xdr:row>158</xdr:row>
      <xdr:rowOff>133350</xdr:rowOff>
    </xdr:to>
    <xdr:pic>
      <xdr:nvPicPr>
        <xdr:cNvPr id="1234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060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157</xdr:row>
      <xdr:rowOff>28575</xdr:rowOff>
    </xdr:from>
    <xdr:to>
      <xdr:col>2</xdr:col>
      <xdr:colOff>180975</xdr:colOff>
      <xdr:row>158</xdr:row>
      <xdr:rowOff>133350</xdr:rowOff>
    </xdr:to>
    <xdr:pic>
      <xdr:nvPicPr>
        <xdr:cNvPr id="1234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6050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188</xdr:row>
      <xdr:rowOff>123825</xdr:rowOff>
    </xdr:from>
    <xdr:to>
      <xdr:col>2</xdr:col>
      <xdr:colOff>790575</xdr:colOff>
      <xdr:row>191</xdr:row>
      <xdr:rowOff>85725</xdr:rowOff>
    </xdr:to>
    <xdr:pic>
      <xdr:nvPicPr>
        <xdr:cNvPr id="1234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1242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189</xdr:row>
      <xdr:rowOff>38100</xdr:rowOff>
    </xdr:from>
    <xdr:to>
      <xdr:col>1</xdr:col>
      <xdr:colOff>333375</xdr:colOff>
      <xdr:row>190</xdr:row>
      <xdr:rowOff>133350</xdr:rowOff>
    </xdr:to>
    <xdr:pic>
      <xdr:nvPicPr>
        <xdr:cNvPr id="1234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1327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189</xdr:row>
      <xdr:rowOff>28575</xdr:rowOff>
    </xdr:from>
    <xdr:to>
      <xdr:col>2</xdr:col>
      <xdr:colOff>180975</xdr:colOff>
      <xdr:row>190</xdr:row>
      <xdr:rowOff>133350</xdr:rowOff>
    </xdr:to>
    <xdr:pic>
      <xdr:nvPicPr>
        <xdr:cNvPr id="1234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1318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222</xdr:row>
      <xdr:rowOff>123825</xdr:rowOff>
    </xdr:from>
    <xdr:to>
      <xdr:col>2</xdr:col>
      <xdr:colOff>790575</xdr:colOff>
      <xdr:row>225</xdr:row>
      <xdr:rowOff>85725</xdr:rowOff>
    </xdr:to>
    <xdr:pic>
      <xdr:nvPicPr>
        <xdr:cNvPr id="1234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68331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223</xdr:row>
      <xdr:rowOff>38100</xdr:rowOff>
    </xdr:from>
    <xdr:to>
      <xdr:col>1</xdr:col>
      <xdr:colOff>333375</xdr:colOff>
      <xdr:row>224</xdr:row>
      <xdr:rowOff>133350</xdr:rowOff>
    </xdr:to>
    <xdr:pic>
      <xdr:nvPicPr>
        <xdr:cNvPr id="1234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69189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223</xdr:row>
      <xdr:rowOff>28575</xdr:rowOff>
    </xdr:from>
    <xdr:to>
      <xdr:col>2</xdr:col>
      <xdr:colOff>180975</xdr:colOff>
      <xdr:row>224</xdr:row>
      <xdr:rowOff>133350</xdr:rowOff>
    </xdr:to>
    <xdr:pic>
      <xdr:nvPicPr>
        <xdr:cNvPr id="1235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69093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256</xdr:row>
      <xdr:rowOff>123825</xdr:rowOff>
    </xdr:from>
    <xdr:to>
      <xdr:col>2</xdr:col>
      <xdr:colOff>790575</xdr:colOff>
      <xdr:row>259</xdr:row>
      <xdr:rowOff>85725</xdr:rowOff>
    </xdr:to>
    <xdr:pic>
      <xdr:nvPicPr>
        <xdr:cNvPr id="1235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24243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257</xdr:row>
      <xdr:rowOff>38100</xdr:rowOff>
    </xdr:from>
    <xdr:to>
      <xdr:col>1</xdr:col>
      <xdr:colOff>333375</xdr:colOff>
      <xdr:row>258</xdr:row>
      <xdr:rowOff>133350</xdr:rowOff>
    </xdr:to>
    <xdr:pic>
      <xdr:nvPicPr>
        <xdr:cNvPr id="1235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2510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257</xdr:row>
      <xdr:rowOff>28575</xdr:rowOff>
    </xdr:from>
    <xdr:to>
      <xdr:col>2</xdr:col>
      <xdr:colOff>180975</xdr:colOff>
      <xdr:row>258</xdr:row>
      <xdr:rowOff>133350</xdr:rowOff>
    </xdr:to>
    <xdr:pic>
      <xdr:nvPicPr>
        <xdr:cNvPr id="1235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25005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288</xdr:row>
      <xdr:rowOff>123825</xdr:rowOff>
    </xdr:from>
    <xdr:to>
      <xdr:col>2</xdr:col>
      <xdr:colOff>790575</xdr:colOff>
      <xdr:row>291</xdr:row>
      <xdr:rowOff>85725</xdr:rowOff>
    </xdr:to>
    <xdr:pic>
      <xdr:nvPicPr>
        <xdr:cNvPr id="1235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7691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289</xdr:row>
      <xdr:rowOff>38100</xdr:rowOff>
    </xdr:from>
    <xdr:to>
      <xdr:col>1</xdr:col>
      <xdr:colOff>333375</xdr:colOff>
      <xdr:row>290</xdr:row>
      <xdr:rowOff>133350</xdr:rowOff>
    </xdr:to>
    <xdr:pic>
      <xdr:nvPicPr>
        <xdr:cNvPr id="1235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7777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289</xdr:row>
      <xdr:rowOff>28575</xdr:rowOff>
    </xdr:from>
    <xdr:to>
      <xdr:col>2</xdr:col>
      <xdr:colOff>180975</xdr:colOff>
      <xdr:row>290</xdr:row>
      <xdr:rowOff>133350</xdr:rowOff>
    </xdr:to>
    <xdr:pic>
      <xdr:nvPicPr>
        <xdr:cNvPr id="1235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7767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320</xdr:row>
      <xdr:rowOff>123825</xdr:rowOff>
    </xdr:from>
    <xdr:to>
      <xdr:col>2</xdr:col>
      <xdr:colOff>790575</xdr:colOff>
      <xdr:row>323</xdr:row>
      <xdr:rowOff>85725</xdr:rowOff>
    </xdr:to>
    <xdr:pic>
      <xdr:nvPicPr>
        <xdr:cNvPr id="1235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2959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321</xdr:row>
      <xdr:rowOff>38100</xdr:rowOff>
    </xdr:from>
    <xdr:to>
      <xdr:col>1</xdr:col>
      <xdr:colOff>333375</xdr:colOff>
      <xdr:row>322</xdr:row>
      <xdr:rowOff>133350</xdr:rowOff>
    </xdr:to>
    <xdr:pic>
      <xdr:nvPicPr>
        <xdr:cNvPr id="1235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3044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321</xdr:row>
      <xdr:rowOff>28575</xdr:rowOff>
    </xdr:from>
    <xdr:to>
      <xdr:col>2</xdr:col>
      <xdr:colOff>180975</xdr:colOff>
      <xdr:row>322</xdr:row>
      <xdr:rowOff>133350</xdr:rowOff>
    </xdr:to>
    <xdr:pic>
      <xdr:nvPicPr>
        <xdr:cNvPr id="1235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3035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352</xdr:row>
      <xdr:rowOff>123825</xdr:rowOff>
    </xdr:from>
    <xdr:to>
      <xdr:col>2</xdr:col>
      <xdr:colOff>790575</xdr:colOff>
      <xdr:row>355</xdr:row>
      <xdr:rowOff>85725</xdr:rowOff>
    </xdr:to>
    <xdr:pic>
      <xdr:nvPicPr>
        <xdr:cNvPr id="1236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8226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353</xdr:row>
      <xdr:rowOff>38100</xdr:rowOff>
    </xdr:from>
    <xdr:to>
      <xdr:col>1</xdr:col>
      <xdr:colOff>333375</xdr:colOff>
      <xdr:row>354</xdr:row>
      <xdr:rowOff>133350</xdr:rowOff>
    </xdr:to>
    <xdr:pic>
      <xdr:nvPicPr>
        <xdr:cNvPr id="1236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8312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353</xdr:row>
      <xdr:rowOff>28575</xdr:rowOff>
    </xdr:from>
    <xdr:to>
      <xdr:col>2</xdr:col>
      <xdr:colOff>180975</xdr:colOff>
      <xdr:row>354</xdr:row>
      <xdr:rowOff>133350</xdr:rowOff>
    </xdr:to>
    <xdr:pic>
      <xdr:nvPicPr>
        <xdr:cNvPr id="1236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8302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357</xdr:row>
      <xdr:rowOff>95250</xdr:rowOff>
    </xdr:from>
    <xdr:to>
      <xdr:col>13</xdr:col>
      <xdr:colOff>476250</xdr:colOff>
      <xdr:row>370</xdr:row>
      <xdr:rowOff>161925</xdr:rowOff>
    </xdr:to>
    <xdr:graphicFrame macro="">
      <xdr:nvGraphicFramePr>
        <xdr:cNvPr id="1339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366</xdr:row>
      <xdr:rowOff>161925</xdr:rowOff>
    </xdr:from>
    <xdr:to>
      <xdr:col>10</xdr:col>
      <xdr:colOff>485775</xdr:colOff>
      <xdr:row>367</xdr:row>
      <xdr:rowOff>19050</xdr:rowOff>
    </xdr:to>
    <xdr:sp macro="" textlink="">
      <xdr:nvSpPr>
        <xdr:cNvPr id="13393" name="Line 2"/>
        <xdr:cNvSpPr>
          <a:spLocks noChangeShapeType="1"/>
        </xdr:cNvSpPr>
      </xdr:nvSpPr>
      <xdr:spPr bwMode="auto">
        <a:xfrm flipV="1">
          <a:off x="3695700" y="60588525"/>
          <a:ext cx="3200400" cy="28575"/>
        </a:xfrm>
        <a:prstGeom prst="line">
          <a:avLst/>
        </a:prstGeom>
        <a:noFill/>
        <a:ln w="19050">
          <a:solidFill>
            <a:srgbClr val="FF66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78467</xdr:colOff>
      <xdr:row>367</xdr:row>
      <xdr:rowOff>113393</xdr:rowOff>
    </xdr:from>
    <xdr:to>
      <xdr:col>13</xdr:col>
      <xdr:colOff>392792</xdr:colOff>
      <xdr:row>368</xdr:row>
      <xdr:rowOff>95704</xdr:rowOff>
    </xdr:to>
    <xdr:sp macro="" textlink="">
      <xdr:nvSpPr>
        <xdr:cNvPr id="4" name="Text Box 303"/>
        <xdr:cNvSpPr txBox="1">
          <a:spLocks noChangeArrowheads="1"/>
        </xdr:cNvSpPr>
      </xdr:nvSpPr>
      <xdr:spPr bwMode="auto">
        <a:xfrm>
          <a:off x="7393667" y="59539868"/>
          <a:ext cx="923925" cy="14423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xdr:txBody>
    </xdr:sp>
    <xdr:clientData/>
  </xdr:twoCellAnchor>
  <xdr:twoCellAnchor>
    <xdr:from>
      <xdr:col>11</xdr:col>
      <xdr:colOff>457200</xdr:colOff>
      <xdr:row>368</xdr:row>
      <xdr:rowOff>38100</xdr:rowOff>
    </xdr:from>
    <xdr:to>
      <xdr:col>12</xdr:col>
      <xdr:colOff>57150</xdr:colOff>
      <xdr:row>368</xdr:row>
      <xdr:rowOff>38100</xdr:rowOff>
    </xdr:to>
    <xdr:sp macro="" textlink="">
      <xdr:nvSpPr>
        <xdr:cNvPr id="13395" name="Line 304"/>
        <xdr:cNvSpPr>
          <a:spLocks noChangeShapeType="1"/>
        </xdr:cNvSpPr>
      </xdr:nvSpPr>
      <xdr:spPr bwMode="auto">
        <a:xfrm>
          <a:off x="7477125" y="60807600"/>
          <a:ext cx="20955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1339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339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339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</xdr:row>
      <xdr:rowOff>123825</xdr:rowOff>
    </xdr:from>
    <xdr:to>
      <xdr:col>2</xdr:col>
      <xdr:colOff>790575</xdr:colOff>
      <xdr:row>27</xdr:row>
      <xdr:rowOff>85725</xdr:rowOff>
    </xdr:to>
    <xdr:pic>
      <xdr:nvPicPr>
        <xdr:cNvPr id="1339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0957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25</xdr:row>
      <xdr:rowOff>38100</xdr:rowOff>
    </xdr:from>
    <xdr:to>
      <xdr:col>1</xdr:col>
      <xdr:colOff>333375</xdr:colOff>
      <xdr:row>26</xdr:row>
      <xdr:rowOff>133350</xdr:rowOff>
    </xdr:to>
    <xdr:pic>
      <xdr:nvPicPr>
        <xdr:cNvPr id="1340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1814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</xdr:row>
      <xdr:rowOff>28575</xdr:rowOff>
    </xdr:from>
    <xdr:to>
      <xdr:col>2</xdr:col>
      <xdr:colOff>180975</xdr:colOff>
      <xdr:row>26</xdr:row>
      <xdr:rowOff>133350</xdr:rowOff>
    </xdr:to>
    <xdr:pic>
      <xdr:nvPicPr>
        <xdr:cNvPr id="1340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1719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</xdr:row>
      <xdr:rowOff>123825</xdr:rowOff>
    </xdr:from>
    <xdr:to>
      <xdr:col>15</xdr:col>
      <xdr:colOff>790575</xdr:colOff>
      <xdr:row>27</xdr:row>
      <xdr:rowOff>85725</xdr:rowOff>
    </xdr:to>
    <xdr:pic>
      <xdr:nvPicPr>
        <xdr:cNvPr id="1340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0957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25</xdr:row>
      <xdr:rowOff>38100</xdr:rowOff>
    </xdr:from>
    <xdr:to>
      <xdr:col>14</xdr:col>
      <xdr:colOff>333375</xdr:colOff>
      <xdr:row>26</xdr:row>
      <xdr:rowOff>133350</xdr:rowOff>
    </xdr:to>
    <xdr:pic>
      <xdr:nvPicPr>
        <xdr:cNvPr id="1340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1814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25</xdr:row>
      <xdr:rowOff>28575</xdr:rowOff>
    </xdr:from>
    <xdr:to>
      <xdr:col>15</xdr:col>
      <xdr:colOff>180975</xdr:colOff>
      <xdr:row>26</xdr:row>
      <xdr:rowOff>133350</xdr:rowOff>
    </xdr:to>
    <xdr:pic>
      <xdr:nvPicPr>
        <xdr:cNvPr id="1340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1719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56</xdr:row>
      <xdr:rowOff>123825</xdr:rowOff>
    </xdr:from>
    <xdr:to>
      <xdr:col>2</xdr:col>
      <xdr:colOff>790575</xdr:colOff>
      <xdr:row>59</xdr:row>
      <xdr:rowOff>85725</xdr:rowOff>
    </xdr:to>
    <xdr:pic>
      <xdr:nvPicPr>
        <xdr:cNvPr id="1340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936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57</xdr:row>
      <xdr:rowOff>38100</xdr:rowOff>
    </xdr:from>
    <xdr:to>
      <xdr:col>1</xdr:col>
      <xdr:colOff>333375</xdr:colOff>
      <xdr:row>58</xdr:row>
      <xdr:rowOff>133350</xdr:rowOff>
    </xdr:to>
    <xdr:pic>
      <xdr:nvPicPr>
        <xdr:cNvPr id="1340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44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57</xdr:row>
      <xdr:rowOff>28575</xdr:rowOff>
    </xdr:from>
    <xdr:to>
      <xdr:col>2</xdr:col>
      <xdr:colOff>180975</xdr:colOff>
      <xdr:row>58</xdr:row>
      <xdr:rowOff>133350</xdr:rowOff>
    </xdr:to>
    <xdr:pic>
      <xdr:nvPicPr>
        <xdr:cNvPr id="1340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943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56</xdr:row>
      <xdr:rowOff>123825</xdr:rowOff>
    </xdr:from>
    <xdr:to>
      <xdr:col>15</xdr:col>
      <xdr:colOff>790575</xdr:colOff>
      <xdr:row>59</xdr:row>
      <xdr:rowOff>85725</xdr:rowOff>
    </xdr:to>
    <xdr:pic>
      <xdr:nvPicPr>
        <xdr:cNvPr id="1340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936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57</xdr:row>
      <xdr:rowOff>38100</xdr:rowOff>
    </xdr:from>
    <xdr:to>
      <xdr:col>14</xdr:col>
      <xdr:colOff>333375</xdr:colOff>
      <xdr:row>58</xdr:row>
      <xdr:rowOff>133350</xdr:rowOff>
    </xdr:to>
    <xdr:pic>
      <xdr:nvPicPr>
        <xdr:cNvPr id="1340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944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57</xdr:row>
      <xdr:rowOff>28575</xdr:rowOff>
    </xdr:from>
    <xdr:to>
      <xdr:col>15</xdr:col>
      <xdr:colOff>180975</xdr:colOff>
      <xdr:row>58</xdr:row>
      <xdr:rowOff>133350</xdr:rowOff>
    </xdr:to>
    <xdr:pic>
      <xdr:nvPicPr>
        <xdr:cNvPr id="1341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943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82</xdr:row>
      <xdr:rowOff>123825</xdr:rowOff>
    </xdr:from>
    <xdr:to>
      <xdr:col>2</xdr:col>
      <xdr:colOff>790575</xdr:colOff>
      <xdr:row>85</xdr:row>
      <xdr:rowOff>85725</xdr:rowOff>
    </xdr:to>
    <xdr:pic>
      <xdr:nvPicPr>
        <xdr:cNvPr id="1341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658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83</xdr:row>
      <xdr:rowOff>38100</xdr:rowOff>
    </xdr:from>
    <xdr:to>
      <xdr:col>1</xdr:col>
      <xdr:colOff>333375</xdr:colOff>
      <xdr:row>84</xdr:row>
      <xdr:rowOff>133350</xdr:rowOff>
    </xdr:to>
    <xdr:pic>
      <xdr:nvPicPr>
        <xdr:cNvPr id="1341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744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83</xdr:row>
      <xdr:rowOff>28575</xdr:rowOff>
    </xdr:from>
    <xdr:to>
      <xdr:col>2</xdr:col>
      <xdr:colOff>180975</xdr:colOff>
      <xdr:row>84</xdr:row>
      <xdr:rowOff>133350</xdr:rowOff>
    </xdr:to>
    <xdr:pic>
      <xdr:nvPicPr>
        <xdr:cNvPr id="1341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735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82</xdr:row>
      <xdr:rowOff>123825</xdr:rowOff>
    </xdr:from>
    <xdr:to>
      <xdr:col>15</xdr:col>
      <xdr:colOff>790575</xdr:colOff>
      <xdr:row>85</xdr:row>
      <xdr:rowOff>85725</xdr:rowOff>
    </xdr:to>
    <xdr:pic>
      <xdr:nvPicPr>
        <xdr:cNvPr id="1341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3658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83</xdr:row>
      <xdr:rowOff>38100</xdr:rowOff>
    </xdr:from>
    <xdr:to>
      <xdr:col>14</xdr:col>
      <xdr:colOff>333375</xdr:colOff>
      <xdr:row>84</xdr:row>
      <xdr:rowOff>133350</xdr:rowOff>
    </xdr:to>
    <xdr:pic>
      <xdr:nvPicPr>
        <xdr:cNvPr id="1341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3744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83</xdr:row>
      <xdr:rowOff>28575</xdr:rowOff>
    </xdr:from>
    <xdr:to>
      <xdr:col>15</xdr:col>
      <xdr:colOff>180975</xdr:colOff>
      <xdr:row>84</xdr:row>
      <xdr:rowOff>133350</xdr:rowOff>
    </xdr:to>
    <xdr:pic>
      <xdr:nvPicPr>
        <xdr:cNvPr id="1341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3735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115</xdr:row>
      <xdr:rowOff>123825</xdr:rowOff>
    </xdr:from>
    <xdr:to>
      <xdr:col>2</xdr:col>
      <xdr:colOff>790575</xdr:colOff>
      <xdr:row>118</xdr:row>
      <xdr:rowOff>85725</xdr:rowOff>
    </xdr:to>
    <xdr:pic>
      <xdr:nvPicPr>
        <xdr:cNvPr id="1341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9088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116</xdr:row>
      <xdr:rowOff>38100</xdr:rowOff>
    </xdr:from>
    <xdr:to>
      <xdr:col>1</xdr:col>
      <xdr:colOff>333375</xdr:colOff>
      <xdr:row>117</xdr:row>
      <xdr:rowOff>133350</xdr:rowOff>
    </xdr:to>
    <xdr:pic>
      <xdr:nvPicPr>
        <xdr:cNvPr id="1341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9173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116</xdr:row>
      <xdr:rowOff>28575</xdr:rowOff>
    </xdr:from>
    <xdr:to>
      <xdr:col>2</xdr:col>
      <xdr:colOff>180975</xdr:colOff>
      <xdr:row>117</xdr:row>
      <xdr:rowOff>133350</xdr:rowOff>
    </xdr:to>
    <xdr:pic>
      <xdr:nvPicPr>
        <xdr:cNvPr id="1341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9164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115</xdr:row>
      <xdr:rowOff>123825</xdr:rowOff>
    </xdr:from>
    <xdr:to>
      <xdr:col>15</xdr:col>
      <xdr:colOff>790575</xdr:colOff>
      <xdr:row>118</xdr:row>
      <xdr:rowOff>85725</xdr:rowOff>
    </xdr:to>
    <xdr:pic>
      <xdr:nvPicPr>
        <xdr:cNvPr id="1342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9088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116</xdr:row>
      <xdr:rowOff>38100</xdr:rowOff>
    </xdr:from>
    <xdr:to>
      <xdr:col>14</xdr:col>
      <xdr:colOff>333375</xdr:colOff>
      <xdr:row>117</xdr:row>
      <xdr:rowOff>133350</xdr:rowOff>
    </xdr:to>
    <xdr:pic>
      <xdr:nvPicPr>
        <xdr:cNvPr id="1342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9173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116</xdr:row>
      <xdr:rowOff>28575</xdr:rowOff>
    </xdr:from>
    <xdr:to>
      <xdr:col>15</xdr:col>
      <xdr:colOff>180975</xdr:colOff>
      <xdr:row>117</xdr:row>
      <xdr:rowOff>133350</xdr:rowOff>
    </xdr:to>
    <xdr:pic>
      <xdr:nvPicPr>
        <xdr:cNvPr id="1342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9164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146</xdr:row>
      <xdr:rowOff>123825</xdr:rowOff>
    </xdr:from>
    <xdr:to>
      <xdr:col>2</xdr:col>
      <xdr:colOff>790575</xdr:colOff>
      <xdr:row>149</xdr:row>
      <xdr:rowOff>85725</xdr:rowOff>
    </xdr:to>
    <xdr:pic>
      <xdr:nvPicPr>
        <xdr:cNvPr id="1342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193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147</xdr:row>
      <xdr:rowOff>38100</xdr:rowOff>
    </xdr:from>
    <xdr:to>
      <xdr:col>1</xdr:col>
      <xdr:colOff>333375</xdr:colOff>
      <xdr:row>148</xdr:row>
      <xdr:rowOff>133350</xdr:rowOff>
    </xdr:to>
    <xdr:pic>
      <xdr:nvPicPr>
        <xdr:cNvPr id="1342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279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147</xdr:row>
      <xdr:rowOff>28575</xdr:rowOff>
    </xdr:from>
    <xdr:to>
      <xdr:col>2</xdr:col>
      <xdr:colOff>180975</xdr:colOff>
      <xdr:row>148</xdr:row>
      <xdr:rowOff>133350</xdr:rowOff>
    </xdr:to>
    <xdr:pic>
      <xdr:nvPicPr>
        <xdr:cNvPr id="1342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269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146</xdr:row>
      <xdr:rowOff>123825</xdr:rowOff>
    </xdr:from>
    <xdr:to>
      <xdr:col>15</xdr:col>
      <xdr:colOff>790575</xdr:colOff>
      <xdr:row>149</xdr:row>
      <xdr:rowOff>85725</xdr:rowOff>
    </xdr:to>
    <xdr:pic>
      <xdr:nvPicPr>
        <xdr:cNvPr id="1342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4193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147</xdr:row>
      <xdr:rowOff>38100</xdr:rowOff>
    </xdr:from>
    <xdr:to>
      <xdr:col>14</xdr:col>
      <xdr:colOff>333375</xdr:colOff>
      <xdr:row>148</xdr:row>
      <xdr:rowOff>133350</xdr:rowOff>
    </xdr:to>
    <xdr:pic>
      <xdr:nvPicPr>
        <xdr:cNvPr id="1342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4279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147</xdr:row>
      <xdr:rowOff>28575</xdr:rowOff>
    </xdr:from>
    <xdr:to>
      <xdr:col>15</xdr:col>
      <xdr:colOff>180975</xdr:colOff>
      <xdr:row>148</xdr:row>
      <xdr:rowOff>133350</xdr:rowOff>
    </xdr:to>
    <xdr:pic>
      <xdr:nvPicPr>
        <xdr:cNvPr id="1342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69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176</xdr:row>
      <xdr:rowOff>123825</xdr:rowOff>
    </xdr:from>
    <xdr:to>
      <xdr:col>2</xdr:col>
      <xdr:colOff>790575</xdr:colOff>
      <xdr:row>179</xdr:row>
      <xdr:rowOff>85725</xdr:rowOff>
    </xdr:to>
    <xdr:pic>
      <xdr:nvPicPr>
        <xdr:cNvPr id="1342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298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177</xdr:row>
      <xdr:rowOff>38100</xdr:rowOff>
    </xdr:from>
    <xdr:to>
      <xdr:col>1</xdr:col>
      <xdr:colOff>333375</xdr:colOff>
      <xdr:row>178</xdr:row>
      <xdr:rowOff>133350</xdr:rowOff>
    </xdr:to>
    <xdr:pic>
      <xdr:nvPicPr>
        <xdr:cNvPr id="1343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384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177</xdr:row>
      <xdr:rowOff>28575</xdr:rowOff>
    </xdr:from>
    <xdr:to>
      <xdr:col>2</xdr:col>
      <xdr:colOff>180975</xdr:colOff>
      <xdr:row>178</xdr:row>
      <xdr:rowOff>133350</xdr:rowOff>
    </xdr:to>
    <xdr:pic>
      <xdr:nvPicPr>
        <xdr:cNvPr id="1343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375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176</xdr:row>
      <xdr:rowOff>123825</xdr:rowOff>
    </xdr:from>
    <xdr:to>
      <xdr:col>15</xdr:col>
      <xdr:colOff>790575</xdr:colOff>
      <xdr:row>179</xdr:row>
      <xdr:rowOff>85725</xdr:rowOff>
    </xdr:to>
    <xdr:pic>
      <xdr:nvPicPr>
        <xdr:cNvPr id="1343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9298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177</xdr:row>
      <xdr:rowOff>38100</xdr:rowOff>
    </xdr:from>
    <xdr:to>
      <xdr:col>14</xdr:col>
      <xdr:colOff>333375</xdr:colOff>
      <xdr:row>178</xdr:row>
      <xdr:rowOff>133350</xdr:rowOff>
    </xdr:to>
    <xdr:pic>
      <xdr:nvPicPr>
        <xdr:cNvPr id="1343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9384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177</xdr:row>
      <xdr:rowOff>28575</xdr:rowOff>
    </xdr:from>
    <xdr:to>
      <xdr:col>15</xdr:col>
      <xdr:colOff>180975</xdr:colOff>
      <xdr:row>178</xdr:row>
      <xdr:rowOff>133350</xdr:rowOff>
    </xdr:to>
    <xdr:pic>
      <xdr:nvPicPr>
        <xdr:cNvPr id="1343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9375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208</xdr:row>
      <xdr:rowOff>123825</xdr:rowOff>
    </xdr:from>
    <xdr:to>
      <xdr:col>2</xdr:col>
      <xdr:colOff>790575</xdr:colOff>
      <xdr:row>211</xdr:row>
      <xdr:rowOff>85725</xdr:rowOff>
    </xdr:to>
    <xdr:pic>
      <xdr:nvPicPr>
        <xdr:cNvPr id="1343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566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209</xdr:row>
      <xdr:rowOff>38100</xdr:rowOff>
    </xdr:from>
    <xdr:to>
      <xdr:col>1</xdr:col>
      <xdr:colOff>333375</xdr:colOff>
      <xdr:row>210</xdr:row>
      <xdr:rowOff>133350</xdr:rowOff>
    </xdr:to>
    <xdr:pic>
      <xdr:nvPicPr>
        <xdr:cNvPr id="1343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651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209</xdr:row>
      <xdr:rowOff>28575</xdr:rowOff>
    </xdr:from>
    <xdr:to>
      <xdr:col>2</xdr:col>
      <xdr:colOff>180975</xdr:colOff>
      <xdr:row>210</xdr:row>
      <xdr:rowOff>133350</xdr:rowOff>
    </xdr:to>
    <xdr:pic>
      <xdr:nvPicPr>
        <xdr:cNvPr id="1343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642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208</xdr:row>
      <xdr:rowOff>123825</xdr:rowOff>
    </xdr:from>
    <xdr:to>
      <xdr:col>15</xdr:col>
      <xdr:colOff>790575</xdr:colOff>
      <xdr:row>211</xdr:row>
      <xdr:rowOff>85725</xdr:rowOff>
    </xdr:to>
    <xdr:pic>
      <xdr:nvPicPr>
        <xdr:cNvPr id="1343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34566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209</xdr:row>
      <xdr:rowOff>38100</xdr:rowOff>
    </xdr:from>
    <xdr:to>
      <xdr:col>14</xdr:col>
      <xdr:colOff>333375</xdr:colOff>
      <xdr:row>210</xdr:row>
      <xdr:rowOff>133350</xdr:rowOff>
    </xdr:to>
    <xdr:pic>
      <xdr:nvPicPr>
        <xdr:cNvPr id="1343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34651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209</xdr:row>
      <xdr:rowOff>28575</xdr:rowOff>
    </xdr:from>
    <xdr:to>
      <xdr:col>15</xdr:col>
      <xdr:colOff>180975</xdr:colOff>
      <xdr:row>210</xdr:row>
      <xdr:rowOff>133350</xdr:rowOff>
    </xdr:to>
    <xdr:pic>
      <xdr:nvPicPr>
        <xdr:cNvPr id="1344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4642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242</xdr:row>
      <xdr:rowOff>123825</xdr:rowOff>
    </xdr:from>
    <xdr:to>
      <xdr:col>2</xdr:col>
      <xdr:colOff>790575</xdr:colOff>
      <xdr:row>245</xdr:row>
      <xdr:rowOff>85725</xdr:rowOff>
    </xdr:to>
    <xdr:pic>
      <xdr:nvPicPr>
        <xdr:cNvPr id="1344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01574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243</xdr:row>
      <xdr:rowOff>38100</xdr:rowOff>
    </xdr:from>
    <xdr:to>
      <xdr:col>1</xdr:col>
      <xdr:colOff>333375</xdr:colOff>
      <xdr:row>244</xdr:row>
      <xdr:rowOff>133350</xdr:rowOff>
    </xdr:to>
    <xdr:pic>
      <xdr:nvPicPr>
        <xdr:cNvPr id="1344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0243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243</xdr:row>
      <xdr:rowOff>28575</xdr:rowOff>
    </xdr:from>
    <xdr:to>
      <xdr:col>2</xdr:col>
      <xdr:colOff>180975</xdr:colOff>
      <xdr:row>244</xdr:row>
      <xdr:rowOff>133350</xdr:rowOff>
    </xdr:to>
    <xdr:pic>
      <xdr:nvPicPr>
        <xdr:cNvPr id="1344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02336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242</xdr:row>
      <xdr:rowOff>123825</xdr:rowOff>
    </xdr:from>
    <xdr:to>
      <xdr:col>15</xdr:col>
      <xdr:colOff>790575</xdr:colOff>
      <xdr:row>245</xdr:row>
      <xdr:rowOff>85725</xdr:rowOff>
    </xdr:to>
    <xdr:pic>
      <xdr:nvPicPr>
        <xdr:cNvPr id="1344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01574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243</xdr:row>
      <xdr:rowOff>38100</xdr:rowOff>
    </xdr:from>
    <xdr:to>
      <xdr:col>14</xdr:col>
      <xdr:colOff>333375</xdr:colOff>
      <xdr:row>244</xdr:row>
      <xdr:rowOff>133350</xdr:rowOff>
    </xdr:to>
    <xdr:pic>
      <xdr:nvPicPr>
        <xdr:cNvPr id="1344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0243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243</xdr:row>
      <xdr:rowOff>28575</xdr:rowOff>
    </xdr:from>
    <xdr:to>
      <xdr:col>15</xdr:col>
      <xdr:colOff>180975</xdr:colOff>
      <xdr:row>244</xdr:row>
      <xdr:rowOff>133350</xdr:rowOff>
    </xdr:to>
    <xdr:pic>
      <xdr:nvPicPr>
        <xdr:cNvPr id="1344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02336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276</xdr:row>
      <xdr:rowOff>123825</xdr:rowOff>
    </xdr:from>
    <xdr:to>
      <xdr:col>2</xdr:col>
      <xdr:colOff>790575</xdr:colOff>
      <xdr:row>279</xdr:row>
      <xdr:rowOff>85725</xdr:rowOff>
    </xdr:to>
    <xdr:pic>
      <xdr:nvPicPr>
        <xdr:cNvPr id="1344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5748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277</xdr:row>
      <xdr:rowOff>38100</xdr:rowOff>
    </xdr:from>
    <xdr:to>
      <xdr:col>1</xdr:col>
      <xdr:colOff>333375</xdr:colOff>
      <xdr:row>278</xdr:row>
      <xdr:rowOff>133350</xdr:rowOff>
    </xdr:to>
    <xdr:pic>
      <xdr:nvPicPr>
        <xdr:cNvPr id="1344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834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277</xdr:row>
      <xdr:rowOff>28575</xdr:rowOff>
    </xdr:from>
    <xdr:to>
      <xdr:col>2</xdr:col>
      <xdr:colOff>180975</xdr:colOff>
      <xdr:row>278</xdr:row>
      <xdr:rowOff>133350</xdr:rowOff>
    </xdr:to>
    <xdr:pic>
      <xdr:nvPicPr>
        <xdr:cNvPr id="1344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5824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276</xdr:row>
      <xdr:rowOff>123825</xdr:rowOff>
    </xdr:from>
    <xdr:to>
      <xdr:col>15</xdr:col>
      <xdr:colOff>790575</xdr:colOff>
      <xdr:row>279</xdr:row>
      <xdr:rowOff>85725</xdr:rowOff>
    </xdr:to>
    <xdr:pic>
      <xdr:nvPicPr>
        <xdr:cNvPr id="1345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5748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277</xdr:row>
      <xdr:rowOff>38100</xdr:rowOff>
    </xdr:from>
    <xdr:to>
      <xdr:col>14</xdr:col>
      <xdr:colOff>333375</xdr:colOff>
      <xdr:row>278</xdr:row>
      <xdr:rowOff>133350</xdr:rowOff>
    </xdr:to>
    <xdr:pic>
      <xdr:nvPicPr>
        <xdr:cNvPr id="1345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5834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277</xdr:row>
      <xdr:rowOff>28575</xdr:rowOff>
    </xdr:from>
    <xdr:to>
      <xdr:col>15</xdr:col>
      <xdr:colOff>180975</xdr:colOff>
      <xdr:row>278</xdr:row>
      <xdr:rowOff>133350</xdr:rowOff>
    </xdr:to>
    <xdr:pic>
      <xdr:nvPicPr>
        <xdr:cNvPr id="1345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5824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308</xdr:row>
      <xdr:rowOff>123825</xdr:rowOff>
    </xdr:from>
    <xdr:to>
      <xdr:col>2</xdr:col>
      <xdr:colOff>790575</xdr:colOff>
      <xdr:row>311</xdr:row>
      <xdr:rowOff>85725</xdr:rowOff>
    </xdr:to>
    <xdr:pic>
      <xdr:nvPicPr>
        <xdr:cNvPr id="1345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1015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309</xdr:row>
      <xdr:rowOff>38100</xdr:rowOff>
    </xdr:from>
    <xdr:to>
      <xdr:col>1</xdr:col>
      <xdr:colOff>333375</xdr:colOff>
      <xdr:row>310</xdr:row>
      <xdr:rowOff>133350</xdr:rowOff>
    </xdr:to>
    <xdr:pic>
      <xdr:nvPicPr>
        <xdr:cNvPr id="1345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1101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309</xdr:row>
      <xdr:rowOff>28575</xdr:rowOff>
    </xdr:from>
    <xdr:to>
      <xdr:col>2</xdr:col>
      <xdr:colOff>180975</xdr:colOff>
      <xdr:row>310</xdr:row>
      <xdr:rowOff>133350</xdr:rowOff>
    </xdr:to>
    <xdr:pic>
      <xdr:nvPicPr>
        <xdr:cNvPr id="1345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1092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308</xdr:row>
      <xdr:rowOff>123825</xdr:rowOff>
    </xdr:from>
    <xdr:to>
      <xdr:col>15</xdr:col>
      <xdr:colOff>790575</xdr:colOff>
      <xdr:row>311</xdr:row>
      <xdr:rowOff>85725</xdr:rowOff>
    </xdr:to>
    <xdr:pic>
      <xdr:nvPicPr>
        <xdr:cNvPr id="1345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51015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309</xdr:row>
      <xdr:rowOff>38100</xdr:rowOff>
    </xdr:from>
    <xdr:to>
      <xdr:col>14</xdr:col>
      <xdr:colOff>333375</xdr:colOff>
      <xdr:row>310</xdr:row>
      <xdr:rowOff>133350</xdr:rowOff>
    </xdr:to>
    <xdr:pic>
      <xdr:nvPicPr>
        <xdr:cNvPr id="1345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1101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309</xdr:row>
      <xdr:rowOff>28575</xdr:rowOff>
    </xdr:from>
    <xdr:to>
      <xdr:col>15</xdr:col>
      <xdr:colOff>180975</xdr:colOff>
      <xdr:row>310</xdr:row>
      <xdr:rowOff>133350</xdr:rowOff>
    </xdr:to>
    <xdr:pic>
      <xdr:nvPicPr>
        <xdr:cNvPr id="1345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51092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340</xdr:row>
      <xdr:rowOff>123825</xdr:rowOff>
    </xdr:from>
    <xdr:to>
      <xdr:col>2</xdr:col>
      <xdr:colOff>790575</xdr:colOff>
      <xdr:row>343</xdr:row>
      <xdr:rowOff>85725</xdr:rowOff>
    </xdr:to>
    <xdr:pic>
      <xdr:nvPicPr>
        <xdr:cNvPr id="1345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6283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341</xdr:row>
      <xdr:rowOff>38100</xdr:rowOff>
    </xdr:from>
    <xdr:to>
      <xdr:col>1</xdr:col>
      <xdr:colOff>333375</xdr:colOff>
      <xdr:row>342</xdr:row>
      <xdr:rowOff>133350</xdr:rowOff>
    </xdr:to>
    <xdr:pic>
      <xdr:nvPicPr>
        <xdr:cNvPr id="1346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6368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341</xdr:row>
      <xdr:rowOff>28575</xdr:rowOff>
    </xdr:from>
    <xdr:to>
      <xdr:col>2</xdr:col>
      <xdr:colOff>180975</xdr:colOff>
      <xdr:row>342</xdr:row>
      <xdr:rowOff>133350</xdr:rowOff>
    </xdr:to>
    <xdr:pic>
      <xdr:nvPicPr>
        <xdr:cNvPr id="1346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6359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340</xdr:row>
      <xdr:rowOff>123825</xdr:rowOff>
    </xdr:from>
    <xdr:to>
      <xdr:col>15</xdr:col>
      <xdr:colOff>790575</xdr:colOff>
      <xdr:row>343</xdr:row>
      <xdr:rowOff>85725</xdr:rowOff>
    </xdr:to>
    <xdr:pic>
      <xdr:nvPicPr>
        <xdr:cNvPr id="1346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56283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341</xdr:row>
      <xdr:rowOff>38100</xdr:rowOff>
    </xdr:from>
    <xdr:to>
      <xdr:col>14</xdr:col>
      <xdr:colOff>333375</xdr:colOff>
      <xdr:row>342</xdr:row>
      <xdr:rowOff>133350</xdr:rowOff>
    </xdr:to>
    <xdr:pic>
      <xdr:nvPicPr>
        <xdr:cNvPr id="1346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6368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341</xdr:row>
      <xdr:rowOff>28575</xdr:rowOff>
    </xdr:from>
    <xdr:to>
      <xdr:col>15</xdr:col>
      <xdr:colOff>180975</xdr:colOff>
      <xdr:row>342</xdr:row>
      <xdr:rowOff>133350</xdr:rowOff>
    </xdr:to>
    <xdr:pic>
      <xdr:nvPicPr>
        <xdr:cNvPr id="1346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56359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372</xdr:row>
      <xdr:rowOff>123825</xdr:rowOff>
    </xdr:from>
    <xdr:to>
      <xdr:col>2</xdr:col>
      <xdr:colOff>790575</xdr:colOff>
      <xdr:row>375</xdr:row>
      <xdr:rowOff>85725</xdr:rowOff>
    </xdr:to>
    <xdr:pic>
      <xdr:nvPicPr>
        <xdr:cNvPr id="1346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155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373</xdr:row>
      <xdr:rowOff>38100</xdr:rowOff>
    </xdr:from>
    <xdr:to>
      <xdr:col>1</xdr:col>
      <xdr:colOff>333375</xdr:colOff>
      <xdr:row>374</xdr:row>
      <xdr:rowOff>133350</xdr:rowOff>
    </xdr:to>
    <xdr:pic>
      <xdr:nvPicPr>
        <xdr:cNvPr id="1346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163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373</xdr:row>
      <xdr:rowOff>28575</xdr:rowOff>
    </xdr:from>
    <xdr:to>
      <xdr:col>2</xdr:col>
      <xdr:colOff>180975</xdr:colOff>
      <xdr:row>374</xdr:row>
      <xdr:rowOff>133350</xdr:rowOff>
    </xdr:to>
    <xdr:pic>
      <xdr:nvPicPr>
        <xdr:cNvPr id="1346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162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372</xdr:row>
      <xdr:rowOff>123825</xdr:rowOff>
    </xdr:from>
    <xdr:to>
      <xdr:col>15</xdr:col>
      <xdr:colOff>790575</xdr:colOff>
      <xdr:row>375</xdr:row>
      <xdr:rowOff>85725</xdr:rowOff>
    </xdr:to>
    <xdr:pic>
      <xdr:nvPicPr>
        <xdr:cNvPr id="1346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6155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373</xdr:row>
      <xdr:rowOff>38100</xdr:rowOff>
    </xdr:from>
    <xdr:to>
      <xdr:col>14</xdr:col>
      <xdr:colOff>333375</xdr:colOff>
      <xdr:row>374</xdr:row>
      <xdr:rowOff>133350</xdr:rowOff>
    </xdr:to>
    <xdr:pic>
      <xdr:nvPicPr>
        <xdr:cNvPr id="1346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163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373</xdr:row>
      <xdr:rowOff>28575</xdr:rowOff>
    </xdr:from>
    <xdr:to>
      <xdr:col>15</xdr:col>
      <xdr:colOff>180975</xdr:colOff>
      <xdr:row>374</xdr:row>
      <xdr:rowOff>133350</xdr:rowOff>
    </xdr:to>
    <xdr:pic>
      <xdr:nvPicPr>
        <xdr:cNvPr id="1347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6162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359</xdr:row>
      <xdr:rowOff>9525</xdr:rowOff>
    </xdr:from>
    <xdr:to>
      <xdr:col>13</xdr:col>
      <xdr:colOff>85725</xdr:colOff>
      <xdr:row>373</xdr:row>
      <xdr:rowOff>95250</xdr:rowOff>
    </xdr:to>
    <xdr:graphicFrame macro="">
      <xdr:nvGraphicFramePr>
        <xdr:cNvPr id="144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1441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441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441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28</xdr:row>
      <xdr:rowOff>123825</xdr:rowOff>
    </xdr:from>
    <xdr:to>
      <xdr:col>2</xdr:col>
      <xdr:colOff>790575</xdr:colOff>
      <xdr:row>31</xdr:row>
      <xdr:rowOff>85725</xdr:rowOff>
    </xdr:to>
    <xdr:pic>
      <xdr:nvPicPr>
        <xdr:cNvPr id="1441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7434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29</xdr:row>
      <xdr:rowOff>38100</xdr:rowOff>
    </xdr:from>
    <xdr:to>
      <xdr:col>1</xdr:col>
      <xdr:colOff>333375</xdr:colOff>
      <xdr:row>30</xdr:row>
      <xdr:rowOff>133350</xdr:rowOff>
    </xdr:to>
    <xdr:pic>
      <xdr:nvPicPr>
        <xdr:cNvPr id="1441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829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29</xdr:row>
      <xdr:rowOff>28575</xdr:rowOff>
    </xdr:from>
    <xdr:to>
      <xdr:col>2</xdr:col>
      <xdr:colOff>180975</xdr:colOff>
      <xdr:row>30</xdr:row>
      <xdr:rowOff>133350</xdr:rowOff>
    </xdr:to>
    <xdr:pic>
      <xdr:nvPicPr>
        <xdr:cNvPr id="1441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8196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28</xdr:row>
      <xdr:rowOff>123825</xdr:rowOff>
    </xdr:from>
    <xdr:to>
      <xdr:col>15</xdr:col>
      <xdr:colOff>790575</xdr:colOff>
      <xdr:row>31</xdr:row>
      <xdr:rowOff>85725</xdr:rowOff>
    </xdr:to>
    <xdr:pic>
      <xdr:nvPicPr>
        <xdr:cNvPr id="1442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7434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29</xdr:row>
      <xdr:rowOff>38100</xdr:rowOff>
    </xdr:from>
    <xdr:to>
      <xdr:col>14</xdr:col>
      <xdr:colOff>333375</xdr:colOff>
      <xdr:row>30</xdr:row>
      <xdr:rowOff>133350</xdr:rowOff>
    </xdr:to>
    <xdr:pic>
      <xdr:nvPicPr>
        <xdr:cNvPr id="1442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829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29</xdr:row>
      <xdr:rowOff>28575</xdr:rowOff>
    </xdr:from>
    <xdr:to>
      <xdr:col>15</xdr:col>
      <xdr:colOff>180975</xdr:colOff>
      <xdr:row>30</xdr:row>
      <xdr:rowOff>133350</xdr:rowOff>
    </xdr:to>
    <xdr:pic>
      <xdr:nvPicPr>
        <xdr:cNvPr id="1442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8196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60</xdr:row>
      <xdr:rowOff>123825</xdr:rowOff>
    </xdr:from>
    <xdr:to>
      <xdr:col>2</xdr:col>
      <xdr:colOff>790575</xdr:colOff>
      <xdr:row>63</xdr:row>
      <xdr:rowOff>85725</xdr:rowOff>
    </xdr:to>
    <xdr:pic>
      <xdr:nvPicPr>
        <xdr:cNvPr id="1442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00107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61</xdr:row>
      <xdr:rowOff>38100</xdr:rowOff>
    </xdr:from>
    <xdr:to>
      <xdr:col>1</xdr:col>
      <xdr:colOff>333375</xdr:colOff>
      <xdr:row>62</xdr:row>
      <xdr:rowOff>133350</xdr:rowOff>
    </xdr:to>
    <xdr:pic>
      <xdr:nvPicPr>
        <xdr:cNvPr id="1442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096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61</xdr:row>
      <xdr:rowOff>28575</xdr:rowOff>
    </xdr:from>
    <xdr:to>
      <xdr:col>2</xdr:col>
      <xdr:colOff>180975</xdr:colOff>
      <xdr:row>62</xdr:row>
      <xdr:rowOff>133350</xdr:rowOff>
    </xdr:to>
    <xdr:pic>
      <xdr:nvPicPr>
        <xdr:cNvPr id="1442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00869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60</xdr:row>
      <xdr:rowOff>123825</xdr:rowOff>
    </xdr:from>
    <xdr:to>
      <xdr:col>15</xdr:col>
      <xdr:colOff>790575</xdr:colOff>
      <xdr:row>63</xdr:row>
      <xdr:rowOff>85725</xdr:rowOff>
    </xdr:to>
    <xdr:pic>
      <xdr:nvPicPr>
        <xdr:cNvPr id="14426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00107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61</xdr:row>
      <xdr:rowOff>38100</xdr:rowOff>
    </xdr:from>
    <xdr:to>
      <xdr:col>14</xdr:col>
      <xdr:colOff>333375</xdr:colOff>
      <xdr:row>62</xdr:row>
      <xdr:rowOff>133350</xdr:rowOff>
    </xdr:to>
    <xdr:pic>
      <xdr:nvPicPr>
        <xdr:cNvPr id="1442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096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61</xdr:row>
      <xdr:rowOff>28575</xdr:rowOff>
    </xdr:from>
    <xdr:to>
      <xdr:col>15</xdr:col>
      <xdr:colOff>180975</xdr:colOff>
      <xdr:row>62</xdr:row>
      <xdr:rowOff>133350</xdr:rowOff>
    </xdr:to>
    <xdr:pic>
      <xdr:nvPicPr>
        <xdr:cNvPr id="1442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00869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85</xdr:row>
      <xdr:rowOff>123825</xdr:rowOff>
    </xdr:from>
    <xdr:to>
      <xdr:col>2</xdr:col>
      <xdr:colOff>790575</xdr:colOff>
      <xdr:row>88</xdr:row>
      <xdr:rowOff>85725</xdr:rowOff>
    </xdr:to>
    <xdr:pic>
      <xdr:nvPicPr>
        <xdr:cNvPr id="1442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4144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86</xdr:row>
      <xdr:rowOff>38100</xdr:rowOff>
    </xdr:from>
    <xdr:to>
      <xdr:col>1</xdr:col>
      <xdr:colOff>333375</xdr:colOff>
      <xdr:row>87</xdr:row>
      <xdr:rowOff>133350</xdr:rowOff>
    </xdr:to>
    <xdr:pic>
      <xdr:nvPicPr>
        <xdr:cNvPr id="1443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230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86</xdr:row>
      <xdr:rowOff>28575</xdr:rowOff>
    </xdr:from>
    <xdr:to>
      <xdr:col>2</xdr:col>
      <xdr:colOff>180975</xdr:colOff>
      <xdr:row>87</xdr:row>
      <xdr:rowOff>133350</xdr:rowOff>
    </xdr:to>
    <xdr:pic>
      <xdr:nvPicPr>
        <xdr:cNvPr id="1443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42208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85</xdr:row>
      <xdr:rowOff>123825</xdr:rowOff>
    </xdr:from>
    <xdr:to>
      <xdr:col>15</xdr:col>
      <xdr:colOff>790575</xdr:colOff>
      <xdr:row>88</xdr:row>
      <xdr:rowOff>85725</xdr:rowOff>
    </xdr:to>
    <xdr:pic>
      <xdr:nvPicPr>
        <xdr:cNvPr id="1443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4144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86</xdr:row>
      <xdr:rowOff>38100</xdr:rowOff>
    </xdr:from>
    <xdr:to>
      <xdr:col>14</xdr:col>
      <xdr:colOff>333375</xdr:colOff>
      <xdr:row>87</xdr:row>
      <xdr:rowOff>133350</xdr:rowOff>
    </xdr:to>
    <xdr:pic>
      <xdr:nvPicPr>
        <xdr:cNvPr id="1443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4230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86</xdr:row>
      <xdr:rowOff>28575</xdr:rowOff>
    </xdr:from>
    <xdr:to>
      <xdr:col>15</xdr:col>
      <xdr:colOff>180975</xdr:colOff>
      <xdr:row>87</xdr:row>
      <xdr:rowOff>133350</xdr:rowOff>
    </xdr:to>
    <xdr:pic>
      <xdr:nvPicPr>
        <xdr:cNvPr id="1443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2208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118</xdr:row>
      <xdr:rowOff>123825</xdr:rowOff>
    </xdr:from>
    <xdr:to>
      <xdr:col>2</xdr:col>
      <xdr:colOff>790575</xdr:colOff>
      <xdr:row>121</xdr:row>
      <xdr:rowOff>85725</xdr:rowOff>
    </xdr:to>
    <xdr:pic>
      <xdr:nvPicPr>
        <xdr:cNvPr id="1443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95738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119</xdr:row>
      <xdr:rowOff>38100</xdr:rowOff>
    </xdr:from>
    <xdr:to>
      <xdr:col>1</xdr:col>
      <xdr:colOff>333375</xdr:colOff>
      <xdr:row>120</xdr:row>
      <xdr:rowOff>133350</xdr:rowOff>
    </xdr:to>
    <xdr:pic>
      <xdr:nvPicPr>
        <xdr:cNvPr id="1443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9659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119</xdr:row>
      <xdr:rowOff>28575</xdr:rowOff>
    </xdr:from>
    <xdr:to>
      <xdr:col>2</xdr:col>
      <xdr:colOff>180975</xdr:colOff>
      <xdr:row>120</xdr:row>
      <xdr:rowOff>133350</xdr:rowOff>
    </xdr:to>
    <xdr:pic>
      <xdr:nvPicPr>
        <xdr:cNvPr id="1443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96500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118</xdr:row>
      <xdr:rowOff>123825</xdr:rowOff>
    </xdr:from>
    <xdr:to>
      <xdr:col>15</xdr:col>
      <xdr:colOff>790575</xdr:colOff>
      <xdr:row>121</xdr:row>
      <xdr:rowOff>85725</xdr:rowOff>
    </xdr:to>
    <xdr:pic>
      <xdr:nvPicPr>
        <xdr:cNvPr id="1443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95738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119</xdr:row>
      <xdr:rowOff>38100</xdr:rowOff>
    </xdr:from>
    <xdr:to>
      <xdr:col>14</xdr:col>
      <xdr:colOff>333375</xdr:colOff>
      <xdr:row>120</xdr:row>
      <xdr:rowOff>133350</xdr:rowOff>
    </xdr:to>
    <xdr:pic>
      <xdr:nvPicPr>
        <xdr:cNvPr id="1443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9659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119</xdr:row>
      <xdr:rowOff>28575</xdr:rowOff>
    </xdr:from>
    <xdr:to>
      <xdr:col>15</xdr:col>
      <xdr:colOff>180975</xdr:colOff>
      <xdr:row>120</xdr:row>
      <xdr:rowOff>133350</xdr:rowOff>
    </xdr:to>
    <xdr:pic>
      <xdr:nvPicPr>
        <xdr:cNvPr id="1444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96500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149</xdr:row>
      <xdr:rowOff>123825</xdr:rowOff>
    </xdr:from>
    <xdr:to>
      <xdr:col>2</xdr:col>
      <xdr:colOff>790575</xdr:colOff>
      <xdr:row>152</xdr:row>
      <xdr:rowOff>85725</xdr:rowOff>
    </xdr:to>
    <xdr:pic>
      <xdr:nvPicPr>
        <xdr:cNvPr id="1444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679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150</xdr:row>
      <xdr:rowOff>38100</xdr:rowOff>
    </xdr:from>
    <xdr:to>
      <xdr:col>1</xdr:col>
      <xdr:colOff>333375</xdr:colOff>
      <xdr:row>151</xdr:row>
      <xdr:rowOff>133350</xdr:rowOff>
    </xdr:to>
    <xdr:pic>
      <xdr:nvPicPr>
        <xdr:cNvPr id="1444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765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150</xdr:row>
      <xdr:rowOff>28575</xdr:rowOff>
    </xdr:from>
    <xdr:to>
      <xdr:col>2</xdr:col>
      <xdr:colOff>180975</xdr:colOff>
      <xdr:row>151</xdr:row>
      <xdr:rowOff>133350</xdr:rowOff>
    </xdr:to>
    <xdr:pic>
      <xdr:nvPicPr>
        <xdr:cNvPr id="1444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755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149</xdr:row>
      <xdr:rowOff>123825</xdr:rowOff>
    </xdr:from>
    <xdr:to>
      <xdr:col>15</xdr:col>
      <xdr:colOff>790575</xdr:colOff>
      <xdr:row>152</xdr:row>
      <xdr:rowOff>85725</xdr:rowOff>
    </xdr:to>
    <xdr:pic>
      <xdr:nvPicPr>
        <xdr:cNvPr id="1444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4679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150</xdr:row>
      <xdr:rowOff>38100</xdr:rowOff>
    </xdr:from>
    <xdr:to>
      <xdr:col>14</xdr:col>
      <xdr:colOff>333375</xdr:colOff>
      <xdr:row>151</xdr:row>
      <xdr:rowOff>133350</xdr:rowOff>
    </xdr:to>
    <xdr:pic>
      <xdr:nvPicPr>
        <xdr:cNvPr id="1444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4765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150</xdr:row>
      <xdr:rowOff>28575</xdr:rowOff>
    </xdr:from>
    <xdr:to>
      <xdr:col>15</xdr:col>
      <xdr:colOff>180975</xdr:colOff>
      <xdr:row>151</xdr:row>
      <xdr:rowOff>133350</xdr:rowOff>
    </xdr:to>
    <xdr:pic>
      <xdr:nvPicPr>
        <xdr:cNvPr id="1444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755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179</xdr:row>
      <xdr:rowOff>123825</xdr:rowOff>
    </xdr:from>
    <xdr:to>
      <xdr:col>2</xdr:col>
      <xdr:colOff>790575</xdr:colOff>
      <xdr:row>182</xdr:row>
      <xdr:rowOff>85725</xdr:rowOff>
    </xdr:to>
    <xdr:pic>
      <xdr:nvPicPr>
        <xdr:cNvPr id="1444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784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180</xdr:row>
      <xdr:rowOff>38100</xdr:rowOff>
    </xdr:from>
    <xdr:to>
      <xdr:col>1</xdr:col>
      <xdr:colOff>333375</xdr:colOff>
      <xdr:row>181</xdr:row>
      <xdr:rowOff>133350</xdr:rowOff>
    </xdr:to>
    <xdr:pic>
      <xdr:nvPicPr>
        <xdr:cNvPr id="1444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870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180</xdr:row>
      <xdr:rowOff>28575</xdr:rowOff>
    </xdr:from>
    <xdr:to>
      <xdr:col>2</xdr:col>
      <xdr:colOff>180975</xdr:colOff>
      <xdr:row>181</xdr:row>
      <xdr:rowOff>133350</xdr:rowOff>
    </xdr:to>
    <xdr:pic>
      <xdr:nvPicPr>
        <xdr:cNvPr id="1444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860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179</xdr:row>
      <xdr:rowOff>123825</xdr:rowOff>
    </xdr:from>
    <xdr:to>
      <xdr:col>15</xdr:col>
      <xdr:colOff>790575</xdr:colOff>
      <xdr:row>182</xdr:row>
      <xdr:rowOff>85725</xdr:rowOff>
    </xdr:to>
    <xdr:pic>
      <xdr:nvPicPr>
        <xdr:cNvPr id="1445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9784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180</xdr:row>
      <xdr:rowOff>38100</xdr:rowOff>
    </xdr:from>
    <xdr:to>
      <xdr:col>14</xdr:col>
      <xdr:colOff>333375</xdr:colOff>
      <xdr:row>181</xdr:row>
      <xdr:rowOff>133350</xdr:rowOff>
    </xdr:to>
    <xdr:pic>
      <xdr:nvPicPr>
        <xdr:cNvPr id="1445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9870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180</xdr:row>
      <xdr:rowOff>28575</xdr:rowOff>
    </xdr:from>
    <xdr:to>
      <xdr:col>15</xdr:col>
      <xdr:colOff>180975</xdr:colOff>
      <xdr:row>181</xdr:row>
      <xdr:rowOff>133350</xdr:rowOff>
    </xdr:to>
    <xdr:pic>
      <xdr:nvPicPr>
        <xdr:cNvPr id="1445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9860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211</xdr:row>
      <xdr:rowOff>123825</xdr:rowOff>
    </xdr:from>
    <xdr:to>
      <xdr:col>2</xdr:col>
      <xdr:colOff>790575</xdr:colOff>
      <xdr:row>214</xdr:row>
      <xdr:rowOff>85725</xdr:rowOff>
    </xdr:to>
    <xdr:pic>
      <xdr:nvPicPr>
        <xdr:cNvPr id="1445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5052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212</xdr:row>
      <xdr:rowOff>38100</xdr:rowOff>
    </xdr:from>
    <xdr:to>
      <xdr:col>1</xdr:col>
      <xdr:colOff>333375</xdr:colOff>
      <xdr:row>213</xdr:row>
      <xdr:rowOff>133350</xdr:rowOff>
    </xdr:to>
    <xdr:pic>
      <xdr:nvPicPr>
        <xdr:cNvPr id="1445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5137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212</xdr:row>
      <xdr:rowOff>28575</xdr:rowOff>
    </xdr:from>
    <xdr:to>
      <xdr:col>2</xdr:col>
      <xdr:colOff>180975</xdr:colOff>
      <xdr:row>213</xdr:row>
      <xdr:rowOff>133350</xdr:rowOff>
    </xdr:to>
    <xdr:pic>
      <xdr:nvPicPr>
        <xdr:cNvPr id="1445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5128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211</xdr:row>
      <xdr:rowOff>123825</xdr:rowOff>
    </xdr:from>
    <xdr:to>
      <xdr:col>15</xdr:col>
      <xdr:colOff>790575</xdr:colOff>
      <xdr:row>214</xdr:row>
      <xdr:rowOff>85725</xdr:rowOff>
    </xdr:to>
    <xdr:pic>
      <xdr:nvPicPr>
        <xdr:cNvPr id="1445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35052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212</xdr:row>
      <xdr:rowOff>38100</xdr:rowOff>
    </xdr:from>
    <xdr:to>
      <xdr:col>14</xdr:col>
      <xdr:colOff>333375</xdr:colOff>
      <xdr:row>213</xdr:row>
      <xdr:rowOff>133350</xdr:rowOff>
    </xdr:to>
    <xdr:pic>
      <xdr:nvPicPr>
        <xdr:cNvPr id="1445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35137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212</xdr:row>
      <xdr:rowOff>28575</xdr:rowOff>
    </xdr:from>
    <xdr:to>
      <xdr:col>15</xdr:col>
      <xdr:colOff>180975</xdr:colOff>
      <xdr:row>213</xdr:row>
      <xdr:rowOff>133350</xdr:rowOff>
    </xdr:to>
    <xdr:pic>
      <xdr:nvPicPr>
        <xdr:cNvPr id="1445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5128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245</xdr:row>
      <xdr:rowOff>123825</xdr:rowOff>
    </xdr:from>
    <xdr:to>
      <xdr:col>2</xdr:col>
      <xdr:colOff>790575</xdr:colOff>
      <xdr:row>248</xdr:row>
      <xdr:rowOff>85725</xdr:rowOff>
    </xdr:to>
    <xdr:pic>
      <xdr:nvPicPr>
        <xdr:cNvPr id="1445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06431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246</xdr:row>
      <xdr:rowOff>38100</xdr:rowOff>
    </xdr:from>
    <xdr:to>
      <xdr:col>1</xdr:col>
      <xdr:colOff>333375</xdr:colOff>
      <xdr:row>247</xdr:row>
      <xdr:rowOff>133350</xdr:rowOff>
    </xdr:to>
    <xdr:pic>
      <xdr:nvPicPr>
        <xdr:cNvPr id="1446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07289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246</xdr:row>
      <xdr:rowOff>28575</xdr:rowOff>
    </xdr:from>
    <xdr:to>
      <xdr:col>2</xdr:col>
      <xdr:colOff>180975</xdr:colOff>
      <xdr:row>247</xdr:row>
      <xdr:rowOff>133350</xdr:rowOff>
    </xdr:to>
    <xdr:pic>
      <xdr:nvPicPr>
        <xdr:cNvPr id="1446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07193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245</xdr:row>
      <xdr:rowOff>123825</xdr:rowOff>
    </xdr:from>
    <xdr:to>
      <xdr:col>15</xdr:col>
      <xdr:colOff>790575</xdr:colOff>
      <xdr:row>248</xdr:row>
      <xdr:rowOff>85725</xdr:rowOff>
    </xdr:to>
    <xdr:pic>
      <xdr:nvPicPr>
        <xdr:cNvPr id="1446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06431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246</xdr:row>
      <xdr:rowOff>38100</xdr:rowOff>
    </xdr:from>
    <xdr:to>
      <xdr:col>14</xdr:col>
      <xdr:colOff>333375</xdr:colOff>
      <xdr:row>247</xdr:row>
      <xdr:rowOff>133350</xdr:rowOff>
    </xdr:to>
    <xdr:pic>
      <xdr:nvPicPr>
        <xdr:cNvPr id="1446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07289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246</xdr:row>
      <xdr:rowOff>28575</xdr:rowOff>
    </xdr:from>
    <xdr:to>
      <xdr:col>15</xdr:col>
      <xdr:colOff>180975</xdr:colOff>
      <xdr:row>247</xdr:row>
      <xdr:rowOff>133350</xdr:rowOff>
    </xdr:to>
    <xdr:pic>
      <xdr:nvPicPr>
        <xdr:cNvPr id="1446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07193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279</xdr:row>
      <xdr:rowOff>123825</xdr:rowOff>
    </xdr:from>
    <xdr:to>
      <xdr:col>2</xdr:col>
      <xdr:colOff>790575</xdr:colOff>
      <xdr:row>282</xdr:row>
      <xdr:rowOff>85725</xdr:rowOff>
    </xdr:to>
    <xdr:pic>
      <xdr:nvPicPr>
        <xdr:cNvPr id="1446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62343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280</xdr:row>
      <xdr:rowOff>38100</xdr:rowOff>
    </xdr:from>
    <xdr:to>
      <xdr:col>1</xdr:col>
      <xdr:colOff>333375</xdr:colOff>
      <xdr:row>281</xdr:row>
      <xdr:rowOff>133350</xdr:rowOff>
    </xdr:to>
    <xdr:pic>
      <xdr:nvPicPr>
        <xdr:cNvPr id="1446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6320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280</xdr:row>
      <xdr:rowOff>28575</xdr:rowOff>
    </xdr:from>
    <xdr:to>
      <xdr:col>2</xdr:col>
      <xdr:colOff>180975</xdr:colOff>
      <xdr:row>281</xdr:row>
      <xdr:rowOff>133350</xdr:rowOff>
    </xdr:to>
    <xdr:pic>
      <xdr:nvPicPr>
        <xdr:cNvPr id="1446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63105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279</xdr:row>
      <xdr:rowOff>123825</xdr:rowOff>
    </xdr:from>
    <xdr:to>
      <xdr:col>15</xdr:col>
      <xdr:colOff>790575</xdr:colOff>
      <xdr:row>282</xdr:row>
      <xdr:rowOff>85725</xdr:rowOff>
    </xdr:to>
    <xdr:pic>
      <xdr:nvPicPr>
        <xdr:cNvPr id="1446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62343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280</xdr:row>
      <xdr:rowOff>38100</xdr:rowOff>
    </xdr:from>
    <xdr:to>
      <xdr:col>14</xdr:col>
      <xdr:colOff>333375</xdr:colOff>
      <xdr:row>281</xdr:row>
      <xdr:rowOff>133350</xdr:rowOff>
    </xdr:to>
    <xdr:pic>
      <xdr:nvPicPr>
        <xdr:cNvPr id="1446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6320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280</xdr:row>
      <xdr:rowOff>28575</xdr:rowOff>
    </xdr:from>
    <xdr:to>
      <xdr:col>15</xdr:col>
      <xdr:colOff>180975</xdr:colOff>
      <xdr:row>281</xdr:row>
      <xdr:rowOff>133350</xdr:rowOff>
    </xdr:to>
    <xdr:pic>
      <xdr:nvPicPr>
        <xdr:cNvPr id="1447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63105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311</xdr:row>
      <xdr:rowOff>123825</xdr:rowOff>
    </xdr:from>
    <xdr:to>
      <xdr:col>2</xdr:col>
      <xdr:colOff>790575</xdr:colOff>
      <xdr:row>314</xdr:row>
      <xdr:rowOff>85725</xdr:rowOff>
    </xdr:to>
    <xdr:pic>
      <xdr:nvPicPr>
        <xdr:cNvPr id="1447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1501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312</xdr:row>
      <xdr:rowOff>38100</xdr:rowOff>
    </xdr:from>
    <xdr:to>
      <xdr:col>1</xdr:col>
      <xdr:colOff>333375</xdr:colOff>
      <xdr:row>313</xdr:row>
      <xdr:rowOff>133350</xdr:rowOff>
    </xdr:to>
    <xdr:pic>
      <xdr:nvPicPr>
        <xdr:cNvPr id="1447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1587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312</xdr:row>
      <xdr:rowOff>28575</xdr:rowOff>
    </xdr:from>
    <xdr:to>
      <xdr:col>2</xdr:col>
      <xdr:colOff>180975</xdr:colOff>
      <xdr:row>313</xdr:row>
      <xdr:rowOff>133350</xdr:rowOff>
    </xdr:to>
    <xdr:pic>
      <xdr:nvPicPr>
        <xdr:cNvPr id="1447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1577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311</xdr:row>
      <xdr:rowOff>123825</xdr:rowOff>
    </xdr:from>
    <xdr:to>
      <xdr:col>15</xdr:col>
      <xdr:colOff>790575</xdr:colOff>
      <xdr:row>314</xdr:row>
      <xdr:rowOff>85725</xdr:rowOff>
    </xdr:to>
    <xdr:pic>
      <xdr:nvPicPr>
        <xdr:cNvPr id="1447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51501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312</xdr:row>
      <xdr:rowOff>38100</xdr:rowOff>
    </xdr:from>
    <xdr:to>
      <xdr:col>14</xdr:col>
      <xdr:colOff>333375</xdr:colOff>
      <xdr:row>313</xdr:row>
      <xdr:rowOff>133350</xdr:rowOff>
    </xdr:to>
    <xdr:pic>
      <xdr:nvPicPr>
        <xdr:cNvPr id="1447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1587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312</xdr:row>
      <xdr:rowOff>28575</xdr:rowOff>
    </xdr:from>
    <xdr:to>
      <xdr:col>15</xdr:col>
      <xdr:colOff>180975</xdr:colOff>
      <xdr:row>313</xdr:row>
      <xdr:rowOff>133350</xdr:rowOff>
    </xdr:to>
    <xdr:pic>
      <xdr:nvPicPr>
        <xdr:cNvPr id="1447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51577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343</xdr:row>
      <xdr:rowOff>123825</xdr:rowOff>
    </xdr:from>
    <xdr:to>
      <xdr:col>2</xdr:col>
      <xdr:colOff>790575</xdr:colOff>
      <xdr:row>346</xdr:row>
      <xdr:rowOff>85725</xdr:rowOff>
    </xdr:to>
    <xdr:pic>
      <xdr:nvPicPr>
        <xdr:cNvPr id="1447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6769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344</xdr:row>
      <xdr:rowOff>38100</xdr:rowOff>
    </xdr:from>
    <xdr:to>
      <xdr:col>1</xdr:col>
      <xdr:colOff>333375</xdr:colOff>
      <xdr:row>345</xdr:row>
      <xdr:rowOff>133350</xdr:rowOff>
    </xdr:to>
    <xdr:pic>
      <xdr:nvPicPr>
        <xdr:cNvPr id="1447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6854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344</xdr:row>
      <xdr:rowOff>28575</xdr:rowOff>
    </xdr:from>
    <xdr:to>
      <xdr:col>2</xdr:col>
      <xdr:colOff>180975</xdr:colOff>
      <xdr:row>345</xdr:row>
      <xdr:rowOff>133350</xdr:rowOff>
    </xdr:to>
    <xdr:pic>
      <xdr:nvPicPr>
        <xdr:cNvPr id="1447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6845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343</xdr:row>
      <xdr:rowOff>123825</xdr:rowOff>
    </xdr:from>
    <xdr:to>
      <xdr:col>15</xdr:col>
      <xdr:colOff>790575</xdr:colOff>
      <xdr:row>346</xdr:row>
      <xdr:rowOff>85725</xdr:rowOff>
    </xdr:to>
    <xdr:pic>
      <xdr:nvPicPr>
        <xdr:cNvPr id="1448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56769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344</xdr:row>
      <xdr:rowOff>38100</xdr:rowOff>
    </xdr:from>
    <xdr:to>
      <xdr:col>14</xdr:col>
      <xdr:colOff>333375</xdr:colOff>
      <xdr:row>345</xdr:row>
      <xdr:rowOff>133350</xdr:rowOff>
    </xdr:to>
    <xdr:pic>
      <xdr:nvPicPr>
        <xdr:cNvPr id="1448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6854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344</xdr:row>
      <xdr:rowOff>28575</xdr:rowOff>
    </xdr:from>
    <xdr:to>
      <xdr:col>15</xdr:col>
      <xdr:colOff>180975</xdr:colOff>
      <xdr:row>345</xdr:row>
      <xdr:rowOff>133350</xdr:rowOff>
    </xdr:to>
    <xdr:pic>
      <xdr:nvPicPr>
        <xdr:cNvPr id="1448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56845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375</xdr:row>
      <xdr:rowOff>123825</xdr:rowOff>
    </xdr:from>
    <xdr:to>
      <xdr:col>2</xdr:col>
      <xdr:colOff>790575</xdr:colOff>
      <xdr:row>378</xdr:row>
      <xdr:rowOff>85725</xdr:rowOff>
    </xdr:to>
    <xdr:pic>
      <xdr:nvPicPr>
        <xdr:cNvPr id="1448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2036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376</xdr:row>
      <xdr:rowOff>38100</xdr:rowOff>
    </xdr:from>
    <xdr:to>
      <xdr:col>1</xdr:col>
      <xdr:colOff>333375</xdr:colOff>
      <xdr:row>377</xdr:row>
      <xdr:rowOff>133350</xdr:rowOff>
    </xdr:to>
    <xdr:pic>
      <xdr:nvPicPr>
        <xdr:cNvPr id="1448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2122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376</xdr:row>
      <xdr:rowOff>28575</xdr:rowOff>
    </xdr:from>
    <xdr:to>
      <xdr:col>2</xdr:col>
      <xdr:colOff>180975</xdr:colOff>
      <xdr:row>377</xdr:row>
      <xdr:rowOff>133350</xdr:rowOff>
    </xdr:to>
    <xdr:pic>
      <xdr:nvPicPr>
        <xdr:cNvPr id="1448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2112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375</xdr:row>
      <xdr:rowOff>123825</xdr:rowOff>
    </xdr:from>
    <xdr:to>
      <xdr:col>15</xdr:col>
      <xdr:colOff>790575</xdr:colOff>
      <xdr:row>378</xdr:row>
      <xdr:rowOff>85725</xdr:rowOff>
    </xdr:to>
    <xdr:pic>
      <xdr:nvPicPr>
        <xdr:cNvPr id="1448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62036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376</xdr:row>
      <xdr:rowOff>38100</xdr:rowOff>
    </xdr:from>
    <xdr:to>
      <xdr:col>14</xdr:col>
      <xdr:colOff>333375</xdr:colOff>
      <xdr:row>377</xdr:row>
      <xdr:rowOff>133350</xdr:rowOff>
    </xdr:to>
    <xdr:pic>
      <xdr:nvPicPr>
        <xdr:cNvPr id="1448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2122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376</xdr:row>
      <xdr:rowOff>28575</xdr:rowOff>
    </xdr:from>
    <xdr:to>
      <xdr:col>15</xdr:col>
      <xdr:colOff>180975</xdr:colOff>
      <xdr:row>377</xdr:row>
      <xdr:rowOff>133350</xdr:rowOff>
    </xdr:to>
    <xdr:pic>
      <xdr:nvPicPr>
        <xdr:cNvPr id="1448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62112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356</xdr:row>
      <xdr:rowOff>57150</xdr:rowOff>
    </xdr:from>
    <xdr:to>
      <xdr:col>13</xdr:col>
      <xdr:colOff>47625</xdr:colOff>
      <xdr:row>370</xdr:row>
      <xdr:rowOff>161925</xdr:rowOff>
    </xdr:to>
    <xdr:graphicFrame macro="">
      <xdr:nvGraphicFramePr>
        <xdr:cNvPr id="1543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1543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543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544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</xdr:row>
      <xdr:rowOff>123825</xdr:rowOff>
    </xdr:from>
    <xdr:to>
      <xdr:col>2</xdr:col>
      <xdr:colOff>790575</xdr:colOff>
      <xdr:row>29</xdr:row>
      <xdr:rowOff>85725</xdr:rowOff>
    </xdr:to>
    <xdr:pic>
      <xdr:nvPicPr>
        <xdr:cNvPr id="1544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19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1544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1544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26</xdr:row>
      <xdr:rowOff>123825</xdr:rowOff>
    </xdr:from>
    <xdr:to>
      <xdr:col>15</xdr:col>
      <xdr:colOff>790575</xdr:colOff>
      <xdr:row>29</xdr:row>
      <xdr:rowOff>85725</xdr:rowOff>
    </xdr:to>
    <xdr:pic>
      <xdr:nvPicPr>
        <xdr:cNvPr id="1544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419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27</xdr:row>
      <xdr:rowOff>38100</xdr:rowOff>
    </xdr:from>
    <xdr:to>
      <xdr:col>14</xdr:col>
      <xdr:colOff>333375</xdr:colOff>
      <xdr:row>28</xdr:row>
      <xdr:rowOff>133350</xdr:rowOff>
    </xdr:to>
    <xdr:pic>
      <xdr:nvPicPr>
        <xdr:cNvPr id="1544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27</xdr:row>
      <xdr:rowOff>28575</xdr:rowOff>
    </xdr:from>
    <xdr:to>
      <xdr:col>15</xdr:col>
      <xdr:colOff>180975</xdr:colOff>
      <xdr:row>28</xdr:row>
      <xdr:rowOff>133350</xdr:rowOff>
    </xdr:to>
    <xdr:pic>
      <xdr:nvPicPr>
        <xdr:cNvPr id="1544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57</xdr:row>
      <xdr:rowOff>123825</xdr:rowOff>
    </xdr:from>
    <xdr:to>
      <xdr:col>2</xdr:col>
      <xdr:colOff>790575</xdr:colOff>
      <xdr:row>60</xdr:row>
      <xdr:rowOff>85725</xdr:rowOff>
    </xdr:to>
    <xdr:pic>
      <xdr:nvPicPr>
        <xdr:cNvPr id="1544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9525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58</xdr:row>
      <xdr:rowOff>38100</xdr:rowOff>
    </xdr:from>
    <xdr:to>
      <xdr:col>1</xdr:col>
      <xdr:colOff>333375</xdr:colOff>
      <xdr:row>59</xdr:row>
      <xdr:rowOff>133350</xdr:rowOff>
    </xdr:to>
    <xdr:pic>
      <xdr:nvPicPr>
        <xdr:cNvPr id="1544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610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58</xdr:row>
      <xdr:rowOff>28575</xdr:rowOff>
    </xdr:from>
    <xdr:to>
      <xdr:col>2</xdr:col>
      <xdr:colOff>180975</xdr:colOff>
      <xdr:row>59</xdr:row>
      <xdr:rowOff>133350</xdr:rowOff>
    </xdr:to>
    <xdr:pic>
      <xdr:nvPicPr>
        <xdr:cNvPr id="1544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9601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57</xdr:row>
      <xdr:rowOff>123825</xdr:rowOff>
    </xdr:from>
    <xdr:to>
      <xdr:col>15</xdr:col>
      <xdr:colOff>790575</xdr:colOff>
      <xdr:row>60</xdr:row>
      <xdr:rowOff>85725</xdr:rowOff>
    </xdr:to>
    <xdr:pic>
      <xdr:nvPicPr>
        <xdr:cNvPr id="1545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9525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58</xdr:row>
      <xdr:rowOff>38100</xdr:rowOff>
    </xdr:from>
    <xdr:to>
      <xdr:col>14</xdr:col>
      <xdr:colOff>333375</xdr:colOff>
      <xdr:row>59</xdr:row>
      <xdr:rowOff>133350</xdr:rowOff>
    </xdr:to>
    <xdr:pic>
      <xdr:nvPicPr>
        <xdr:cNvPr id="1545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9610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58</xdr:row>
      <xdr:rowOff>28575</xdr:rowOff>
    </xdr:from>
    <xdr:to>
      <xdr:col>15</xdr:col>
      <xdr:colOff>180975</xdr:colOff>
      <xdr:row>59</xdr:row>
      <xdr:rowOff>133350</xdr:rowOff>
    </xdr:to>
    <xdr:pic>
      <xdr:nvPicPr>
        <xdr:cNvPr id="1545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9601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82</xdr:row>
      <xdr:rowOff>123825</xdr:rowOff>
    </xdr:from>
    <xdr:to>
      <xdr:col>2</xdr:col>
      <xdr:colOff>790575</xdr:colOff>
      <xdr:row>85</xdr:row>
      <xdr:rowOff>85725</xdr:rowOff>
    </xdr:to>
    <xdr:pic>
      <xdr:nvPicPr>
        <xdr:cNvPr id="1545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658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83</xdr:row>
      <xdr:rowOff>38100</xdr:rowOff>
    </xdr:from>
    <xdr:to>
      <xdr:col>1</xdr:col>
      <xdr:colOff>333375</xdr:colOff>
      <xdr:row>84</xdr:row>
      <xdr:rowOff>133350</xdr:rowOff>
    </xdr:to>
    <xdr:pic>
      <xdr:nvPicPr>
        <xdr:cNvPr id="1545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744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83</xdr:row>
      <xdr:rowOff>28575</xdr:rowOff>
    </xdr:from>
    <xdr:to>
      <xdr:col>2</xdr:col>
      <xdr:colOff>180975</xdr:colOff>
      <xdr:row>84</xdr:row>
      <xdr:rowOff>133350</xdr:rowOff>
    </xdr:to>
    <xdr:pic>
      <xdr:nvPicPr>
        <xdr:cNvPr id="1545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735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82</xdr:row>
      <xdr:rowOff>123825</xdr:rowOff>
    </xdr:from>
    <xdr:to>
      <xdr:col>15</xdr:col>
      <xdr:colOff>790575</xdr:colOff>
      <xdr:row>85</xdr:row>
      <xdr:rowOff>85725</xdr:rowOff>
    </xdr:to>
    <xdr:pic>
      <xdr:nvPicPr>
        <xdr:cNvPr id="1545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3658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83</xdr:row>
      <xdr:rowOff>38100</xdr:rowOff>
    </xdr:from>
    <xdr:to>
      <xdr:col>14</xdr:col>
      <xdr:colOff>333375</xdr:colOff>
      <xdr:row>84</xdr:row>
      <xdr:rowOff>133350</xdr:rowOff>
    </xdr:to>
    <xdr:pic>
      <xdr:nvPicPr>
        <xdr:cNvPr id="1545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3744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83</xdr:row>
      <xdr:rowOff>28575</xdr:rowOff>
    </xdr:from>
    <xdr:to>
      <xdr:col>15</xdr:col>
      <xdr:colOff>180975</xdr:colOff>
      <xdr:row>84</xdr:row>
      <xdr:rowOff>133350</xdr:rowOff>
    </xdr:to>
    <xdr:pic>
      <xdr:nvPicPr>
        <xdr:cNvPr id="1545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3735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115</xdr:row>
      <xdr:rowOff>123825</xdr:rowOff>
    </xdr:from>
    <xdr:to>
      <xdr:col>2</xdr:col>
      <xdr:colOff>790575</xdr:colOff>
      <xdr:row>118</xdr:row>
      <xdr:rowOff>85725</xdr:rowOff>
    </xdr:to>
    <xdr:pic>
      <xdr:nvPicPr>
        <xdr:cNvPr id="1545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9088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116</xdr:row>
      <xdr:rowOff>38100</xdr:rowOff>
    </xdr:from>
    <xdr:to>
      <xdr:col>1</xdr:col>
      <xdr:colOff>333375</xdr:colOff>
      <xdr:row>117</xdr:row>
      <xdr:rowOff>133350</xdr:rowOff>
    </xdr:to>
    <xdr:pic>
      <xdr:nvPicPr>
        <xdr:cNvPr id="1546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9173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116</xdr:row>
      <xdr:rowOff>28575</xdr:rowOff>
    </xdr:from>
    <xdr:to>
      <xdr:col>2</xdr:col>
      <xdr:colOff>180975</xdr:colOff>
      <xdr:row>117</xdr:row>
      <xdr:rowOff>133350</xdr:rowOff>
    </xdr:to>
    <xdr:pic>
      <xdr:nvPicPr>
        <xdr:cNvPr id="1546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9164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115</xdr:row>
      <xdr:rowOff>123825</xdr:rowOff>
    </xdr:from>
    <xdr:to>
      <xdr:col>15</xdr:col>
      <xdr:colOff>790575</xdr:colOff>
      <xdr:row>118</xdr:row>
      <xdr:rowOff>85725</xdr:rowOff>
    </xdr:to>
    <xdr:pic>
      <xdr:nvPicPr>
        <xdr:cNvPr id="1546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9088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116</xdr:row>
      <xdr:rowOff>38100</xdr:rowOff>
    </xdr:from>
    <xdr:to>
      <xdr:col>14</xdr:col>
      <xdr:colOff>333375</xdr:colOff>
      <xdr:row>117</xdr:row>
      <xdr:rowOff>133350</xdr:rowOff>
    </xdr:to>
    <xdr:pic>
      <xdr:nvPicPr>
        <xdr:cNvPr id="1546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9173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116</xdr:row>
      <xdr:rowOff>28575</xdr:rowOff>
    </xdr:from>
    <xdr:to>
      <xdr:col>15</xdr:col>
      <xdr:colOff>180975</xdr:colOff>
      <xdr:row>117</xdr:row>
      <xdr:rowOff>133350</xdr:rowOff>
    </xdr:to>
    <xdr:pic>
      <xdr:nvPicPr>
        <xdr:cNvPr id="1546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9164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146</xdr:row>
      <xdr:rowOff>123825</xdr:rowOff>
    </xdr:from>
    <xdr:to>
      <xdr:col>2</xdr:col>
      <xdr:colOff>790575</xdr:colOff>
      <xdr:row>149</xdr:row>
      <xdr:rowOff>85725</xdr:rowOff>
    </xdr:to>
    <xdr:pic>
      <xdr:nvPicPr>
        <xdr:cNvPr id="1546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193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147</xdr:row>
      <xdr:rowOff>38100</xdr:rowOff>
    </xdr:from>
    <xdr:to>
      <xdr:col>1</xdr:col>
      <xdr:colOff>333375</xdr:colOff>
      <xdr:row>148</xdr:row>
      <xdr:rowOff>133350</xdr:rowOff>
    </xdr:to>
    <xdr:pic>
      <xdr:nvPicPr>
        <xdr:cNvPr id="1546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279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147</xdr:row>
      <xdr:rowOff>28575</xdr:rowOff>
    </xdr:from>
    <xdr:to>
      <xdr:col>2</xdr:col>
      <xdr:colOff>180975</xdr:colOff>
      <xdr:row>148</xdr:row>
      <xdr:rowOff>133350</xdr:rowOff>
    </xdr:to>
    <xdr:pic>
      <xdr:nvPicPr>
        <xdr:cNvPr id="1546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269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146</xdr:row>
      <xdr:rowOff>123825</xdr:rowOff>
    </xdr:from>
    <xdr:to>
      <xdr:col>15</xdr:col>
      <xdr:colOff>790575</xdr:colOff>
      <xdr:row>149</xdr:row>
      <xdr:rowOff>85725</xdr:rowOff>
    </xdr:to>
    <xdr:pic>
      <xdr:nvPicPr>
        <xdr:cNvPr id="1546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4193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147</xdr:row>
      <xdr:rowOff>38100</xdr:rowOff>
    </xdr:from>
    <xdr:to>
      <xdr:col>14</xdr:col>
      <xdr:colOff>333375</xdr:colOff>
      <xdr:row>148</xdr:row>
      <xdr:rowOff>133350</xdr:rowOff>
    </xdr:to>
    <xdr:pic>
      <xdr:nvPicPr>
        <xdr:cNvPr id="1546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4279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147</xdr:row>
      <xdr:rowOff>28575</xdr:rowOff>
    </xdr:from>
    <xdr:to>
      <xdr:col>15</xdr:col>
      <xdr:colOff>180975</xdr:colOff>
      <xdr:row>148</xdr:row>
      <xdr:rowOff>133350</xdr:rowOff>
    </xdr:to>
    <xdr:pic>
      <xdr:nvPicPr>
        <xdr:cNvPr id="1547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4269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176</xdr:row>
      <xdr:rowOff>123825</xdr:rowOff>
    </xdr:from>
    <xdr:to>
      <xdr:col>2</xdr:col>
      <xdr:colOff>790575</xdr:colOff>
      <xdr:row>179</xdr:row>
      <xdr:rowOff>85725</xdr:rowOff>
    </xdr:to>
    <xdr:pic>
      <xdr:nvPicPr>
        <xdr:cNvPr id="1547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298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177</xdr:row>
      <xdr:rowOff>38100</xdr:rowOff>
    </xdr:from>
    <xdr:to>
      <xdr:col>1</xdr:col>
      <xdr:colOff>333375</xdr:colOff>
      <xdr:row>178</xdr:row>
      <xdr:rowOff>133350</xdr:rowOff>
    </xdr:to>
    <xdr:pic>
      <xdr:nvPicPr>
        <xdr:cNvPr id="1547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384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177</xdr:row>
      <xdr:rowOff>28575</xdr:rowOff>
    </xdr:from>
    <xdr:to>
      <xdr:col>2</xdr:col>
      <xdr:colOff>180975</xdr:colOff>
      <xdr:row>178</xdr:row>
      <xdr:rowOff>133350</xdr:rowOff>
    </xdr:to>
    <xdr:pic>
      <xdr:nvPicPr>
        <xdr:cNvPr id="1547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375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176</xdr:row>
      <xdr:rowOff>123825</xdr:rowOff>
    </xdr:from>
    <xdr:to>
      <xdr:col>15</xdr:col>
      <xdr:colOff>790575</xdr:colOff>
      <xdr:row>179</xdr:row>
      <xdr:rowOff>85725</xdr:rowOff>
    </xdr:to>
    <xdr:pic>
      <xdr:nvPicPr>
        <xdr:cNvPr id="1547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9298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177</xdr:row>
      <xdr:rowOff>38100</xdr:rowOff>
    </xdr:from>
    <xdr:to>
      <xdr:col>14</xdr:col>
      <xdr:colOff>333375</xdr:colOff>
      <xdr:row>178</xdr:row>
      <xdr:rowOff>133350</xdr:rowOff>
    </xdr:to>
    <xdr:pic>
      <xdr:nvPicPr>
        <xdr:cNvPr id="1547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9384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177</xdr:row>
      <xdr:rowOff>28575</xdr:rowOff>
    </xdr:from>
    <xdr:to>
      <xdr:col>15</xdr:col>
      <xdr:colOff>180975</xdr:colOff>
      <xdr:row>178</xdr:row>
      <xdr:rowOff>133350</xdr:rowOff>
    </xdr:to>
    <xdr:pic>
      <xdr:nvPicPr>
        <xdr:cNvPr id="1547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9375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208</xdr:row>
      <xdr:rowOff>123825</xdr:rowOff>
    </xdr:from>
    <xdr:to>
      <xdr:col>2</xdr:col>
      <xdr:colOff>790575</xdr:colOff>
      <xdr:row>211</xdr:row>
      <xdr:rowOff>85725</xdr:rowOff>
    </xdr:to>
    <xdr:pic>
      <xdr:nvPicPr>
        <xdr:cNvPr id="1547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566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209</xdr:row>
      <xdr:rowOff>38100</xdr:rowOff>
    </xdr:from>
    <xdr:to>
      <xdr:col>1</xdr:col>
      <xdr:colOff>333375</xdr:colOff>
      <xdr:row>210</xdr:row>
      <xdr:rowOff>133350</xdr:rowOff>
    </xdr:to>
    <xdr:pic>
      <xdr:nvPicPr>
        <xdr:cNvPr id="1547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651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209</xdr:row>
      <xdr:rowOff>28575</xdr:rowOff>
    </xdr:from>
    <xdr:to>
      <xdr:col>2</xdr:col>
      <xdr:colOff>180975</xdr:colOff>
      <xdr:row>210</xdr:row>
      <xdr:rowOff>133350</xdr:rowOff>
    </xdr:to>
    <xdr:pic>
      <xdr:nvPicPr>
        <xdr:cNvPr id="1547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642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208</xdr:row>
      <xdr:rowOff>123825</xdr:rowOff>
    </xdr:from>
    <xdr:to>
      <xdr:col>15</xdr:col>
      <xdr:colOff>790575</xdr:colOff>
      <xdr:row>211</xdr:row>
      <xdr:rowOff>85725</xdr:rowOff>
    </xdr:to>
    <xdr:pic>
      <xdr:nvPicPr>
        <xdr:cNvPr id="1548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4566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209</xdr:row>
      <xdr:rowOff>38100</xdr:rowOff>
    </xdr:from>
    <xdr:to>
      <xdr:col>14</xdr:col>
      <xdr:colOff>333375</xdr:colOff>
      <xdr:row>210</xdr:row>
      <xdr:rowOff>133350</xdr:rowOff>
    </xdr:to>
    <xdr:pic>
      <xdr:nvPicPr>
        <xdr:cNvPr id="1548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4651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209</xdr:row>
      <xdr:rowOff>28575</xdr:rowOff>
    </xdr:from>
    <xdr:to>
      <xdr:col>15</xdr:col>
      <xdr:colOff>180975</xdr:colOff>
      <xdr:row>210</xdr:row>
      <xdr:rowOff>133350</xdr:rowOff>
    </xdr:to>
    <xdr:pic>
      <xdr:nvPicPr>
        <xdr:cNvPr id="1548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4642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242</xdr:row>
      <xdr:rowOff>123825</xdr:rowOff>
    </xdr:from>
    <xdr:to>
      <xdr:col>2</xdr:col>
      <xdr:colOff>790575</xdr:colOff>
      <xdr:row>245</xdr:row>
      <xdr:rowOff>85725</xdr:rowOff>
    </xdr:to>
    <xdr:pic>
      <xdr:nvPicPr>
        <xdr:cNvPr id="1548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01574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243</xdr:row>
      <xdr:rowOff>38100</xdr:rowOff>
    </xdr:from>
    <xdr:to>
      <xdr:col>1</xdr:col>
      <xdr:colOff>333375</xdr:colOff>
      <xdr:row>244</xdr:row>
      <xdr:rowOff>133350</xdr:rowOff>
    </xdr:to>
    <xdr:pic>
      <xdr:nvPicPr>
        <xdr:cNvPr id="1548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0243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243</xdr:row>
      <xdr:rowOff>28575</xdr:rowOff>
    </xdr:from>
    <xdr:to>
      <xdr:col>2</xdr:col>
      <xdr:colOff>180975</xdr:colOff>
      <xdr:row>244</xdr:row>
      <xdr:rowOff>133350</xdr:rowOff>
    </xdr:to>
    <xdr:pic>
      <xdr:nvPicPr>
        <xdr:cNvPr id="1548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02336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242</xdr:row>
      <xdr:rowOff>123825</xdr:rowOff>
    </xdr:from>
    <xdr:to>
      <xdr:col>15</xdr:col>
      <xdr:colOff>790575</xdr:colOff>
      <xdr:row>245</xdr:row>
      <xdr:rowOff>85725</xdr:rowOff>
    </xdr:to>
    <xdr:pic>
      <xdr:nvPicPr>
        <xdr:cNvPr id="1548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01574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243</xdr:row>
      <xdr:rowOff>38100</xdr:rowOff>
    </xdr:from>
    <xdr:to>
      <xdr:col>14</xdr:col>
      <xdr:colOff>333375</xdr:colOff>
      <xdr:row>244</xdr:row>
      <xdr:rowOff>133350</xdr:rowOff>
    </xdr:to>
    <xdr:pic>
      <xdr:nvPicPr>
        <xdr:cNvPr id="1548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0243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243</xdr:row>
      <xdr:rowOff>28575</xdr:rowOff>
    </xdr:from>
    <xdr:to>
      <xdr:col>15</xdr:col>
      <xdr:colOff>180975</xdr:colOff>
      <xdr:row>244</xdr:row>
      <xdr:rowOff>133350</xdr:rowOff>
    </xdr:to>
    <xdr:pic>
      <xdr:nvPicPr>
        <xdr:cNvPr id="1548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02336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276</xdr:row>
      <xdr:rowOff>123825</xdr:rowOff>
    </xdr:from>
    <xdr:to>
      <xdr:col>2</xdr:col>
      <xdr:colOff>790575</xdr:colOff>
      <xdr:row>279</xdr:row>
      <xdr:rowOff>85725</xdr:rowOff>
    </xdr:to>
    <xdr:pic>
      <xdr:nvPicPr>
        <xdr:cNvPr id="1548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5748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277</xdr:row>
      <xdr:rowOff>38100</xdr:rowOff>
    </xdr:from>
    <xdr:to>
      <xdr:col>1</xdr:col>
      <xdr:colOff>333375</xdr:colOff>
      <xdr:row>278</xdr:row>
      <xdr:rowOff>133350</xdr:rowOff>
    </xdr:to>
    <xdr:pic>
      <xdr:nvPicPr>
        <xdr:cNvPr id="1549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834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277</xdr:row>
      <xdr:rowOff>28575</xdr:rowOff>
    </xdr:from>
    <xdr:to>
      <xdr:col>2</xdr:col>
      <xdr:colOff>180975</xdr:colOff>
      <xdr:row>278</xdr:row>
      <xdr:rowOff>133350</xdr:rowOff>
    </xdr:to>
    <xdr:pic>
      <xdr:nvPicPr>
        <xdr:cNvPr id="1549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5824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276</xdr:row>
      <xdr:rowOff>123825</xdr:rowOff>
    </xdr:from>
    <xdr:to>
      <xdr:col>15</xdr:col>
      <xdr:colOff>790575</xdr:colOff>
      <xdr:row>279</xdr:row>
      <xdr:rowOff>85725</xdr:rowOff>
    </xdr:to>
    <xdr:pic>
      <xdr:nvPicPr>
        <xdr:cNvPr id="1549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5748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277</xdr:row>
      <xdr:rowOff>38100</xdr:rowOff>
    </xdr:from>
    <xdr:to>
      <xdr:col>14</xdr:col>
      <xdr:colOff>333375</xdr:colOff>
      <xdr:row>278</xdr:row>
      <xdr:rowOff>133350</xdr:rowOff>
    </xdr:to>
    <xdr:pic>
      <xdr:nvPicPr>
        <xdr:cNvPr id="1549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5834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277</xdr:row>
      <xdr:rowOff>28575</xdr:rowOff>
    </xdr:from>
    <xdr:to>
      <xdr:col>15</xdr:col>
      <xdr:colOff>180975</xdr:colOff>
      <xdr:row>278</xdr:row>
      <xdr:rowOff>133350</xdr:rowOff>
    </xdr:to>
    <xdr:pic>
      <xdr:nvPicPr>
        <xdr:cNvPr id="1549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5824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308</xdr:row>
      <xdr:rowOff>123825</xdr:rowOff>
    </xdr:from>
    <xdr:to>
      <xdr:col>2</xdr:col>
      <xdr:colOff>790575</xdr:colOff>
      <xdr:row>311</xdr:row>
      <xdr:rowOff>85725</xdr:rowOff>
    </xdr:to>
    <xdr:pic>
      <xdr:nvPicPr>
        <xdr:cNvPr id="1549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1015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309</xdr:row>
      <xdr:rowOff>38100</xdr:rowOff>
    </xdr:from>
    <xdr:to>
      <xdr:col>1</xdr:col>
      <xdr:colOff>333375</xdr:colOff>
      <xdr:row>310</xdr:row>
      <xdr:rowOff>133350</xdr:rowOff>
    </xdr:to>
    <xdr:pic>
      <xdr:nvPicPr>
        <xdr:cNvPr id="1549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1101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309</xdr:row>
      <xdr:rowOff>28575</xdr:rowOff>
    </xdr:from>
    <xdr:to>
      <xdr:col>2</xdr:col>
      <xdr:colOff>180975</xdr:colOff>
      <xdr:row>310</xdr:row>
      <xdr:rowOff>133350</xdr:rowOff>
    </xdr:to>
    <xdr:pic>
      <xdr:nvPicPr>
        <xdr:cNvPr id="1549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1092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308</xdr:row>
      <xdr:rowOff>123825</xdr:rowOff>
    </xdr:from>
    <xdr:to>
      <xdr:col>15</xdr:col>
      <xdr:colOff>790575</xdr:colOff>
      <xdr:row>311</xdr:row>
      <xdr:rowOff>85725</xdr:rowOff>
    </xdr:to>
    <xdr:pic>
      <xdr:nvPicPr>
        <xdr:cNvPr id="1549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1015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309</xdr:row>
      <xdr:rowOff>38100</xdr:rowOff>
    </xdr:from>
    <xdr:to>
      <xdr:col>14</xdr:col>
      <xdr:colOff>333375</xdr:colOff>
      <xdr:row>310</xdr:row>
      <xdr:rowOff>133350</xdr:rowOff>
    </xdr:to>
    <xdr:pic>
      <xdr:nvPicPr>
        <xdr:cNvPr id="1549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1101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309</xdr:row>
      <xdr:rowOff>28575</xdr:rowOff>
    </xdr:from>
    <xdr:to>
      <xdr:col>15</xdr:col>
      <xdr:colOff>180975</xdr:colOff>
      <xdr:row>310</xdr:row>
      <xdr:rowOff>133350</xdr:rowOff>
    </xdr:to>
    <xdr:pic>
      <xdr:nvPicPr>
        <xdr:cNvPr id="1550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1092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340</xdr:row>
      <xdr:rowOff>123825</xdr:rowOff>
    </xdr:from>
    <xdr:to>
      <xdr:col>2</xdr:col>
      <xdr:colOff>790575</xdr:colOff>
      <xdr:row>343</xdr:row>
      <xdr:rowOff>85725</xdr:rowOff>
    </xdr:to>
    <xdr:pic>
      <xdr:nvPicPr>
        <xdr:cNvPr id="1550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6283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341</xdr:row>
      <xdr:rowOff>38100</xdr:rowOff>
    </xdr:from>
    <xdr:to>
      <xdr:col>1</xdr:col>
      <xdr:colOff>333375</xdr:colOff>
      <xdr:row>342</xdr:row>
      <xdr:rowOff>133350</xdr:rowOff>
    </xdr:to>
    <xdr:pic>
      <xdr:nvPicPr>
        <xdr:cNvPr id="1550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6368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341</xdr:row>
      <xdr:rowOff>28575</xdr:rowOff>
    </xdr:from>
    <xdr:to>
      <xdr:col>2</xdr:col>
      <xdr:colOff>180975</xdr:colOff>
      <xdr:row>342</xdr:row>
      <xdr:rowOff>133350</xdr:rowOff>
    </xdr:to>
    <xdr:pic>
      <xdr:nvPicPr>
        <xdr:cNvPr id="1550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6359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340</xdr:row>
      <xdr:rowOff>123825</xdr:rowOff>
    </xdr:from>
    <xdr:to>
      <xdr:col>15</xdr:col>
      <xdr:colOff>790575</xdr:colOff>
      <xdr:row>343</xdr:row>
      <xdr:rowOff>85725</xdr:rowOff>
    </xdr:to>
    <xdr:pic>
      <xdr:nvPicPr>
        <xdr:cNvPr id="1550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6283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341</xdr:row>
      <xdr:rowOff>38100</xdr:rowOff>
    </xdr:from>
    <xdr:to>
      <xdr:col>14</xdr:col>
      <xdr:colOff>333375</xdr:colOff>
      <xdr:row>342</xdr:row>
      <xdr:rowOff>133350</xdr:rowOff>
    </xdr:to>
    <xdr:pic>
      <xdr:nvPicPr>
        <xdr:cNvPr id="1550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6368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341</xdr:row>
      <xdr:rowOff>28575</xdr:rowOff>
    </xdr:from>
    <xdr:to>
      <xdr:col>15</xdr:col>
      <xdr:colOff>180975</xdr:colOff>
      <xdr:row>342</xdr:row>
      <xdr:rowOff>133350</xdr:rowOff>
    </xdr:to>
    <xdr:pic>
      <xdr:nvPicPr>
        <xdr:cNvPr id="1550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6359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372</xdr:row>
      <xdr:rowOff>123825</xdr:rowOff>
    </xdr:from>
    <xdr:to>
      <xdr:col>2</xdr:col>
      <xdr:colOff>790575</xdr:colOff>
      <xdr:row>375</xdr:row>
      <xdr:rowOff>85725</xdr:rowOff>
    </xdr:to>
    <xdr:pic>
      <xdr:nvPicPr>
        <xdr:cNvPr id="1550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155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373</xdr:row>
      <xdr:rowOff>38100</xdr:rowOff>
    </xdr:from>
    <xdr:to>
      <xdr:col>1</xdr:col>
      <xdr:colOff>333375</xdr:colOff>
      <xdr:row>374</xdr:row>
      <xdr:rowOff>133350</xdr:rowOff>
    </xdr:to>
    <xdr:pic>
      <xdr:nvPicPr>
        <xdr:cNvPr id="1550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163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373</xdr:row>
      <xdr:rowOff>28575</xdr:rowOff>
    </xdr:from>
    <xdr:to>
      <xdr:col>2</xdr:col>
      <xdr:colOff>180975</xdr:colOff>
      <xdr:row>374</xdr:row>
      <xdr:rowOff>133350</xdr:rowOff>
    </xdr:to>
    <xdr:pic>
      <xdr:nvPicPr>
        <xdr:cNvPr id="1550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162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372</xdr:row>
      <xdr:rowOff>123825</xdr:rowOff>
    </xdr:from>
    <xdr:to>
      <xdr:col>15</xdr:col>
      <xdr:colOff>790575</xdr:colOff>
      <xdr:row>375</xdr:row>
      <xdr:rowOff>85725</xdr:rowOff>
    </xdr:to>
    <xdr:pic>
      <xdr:nvPicPr>
        <xdr:cNvPr id="1551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6155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373</xdr:row>
      <xdr:rowOff>38100</xdr:rowOff>
    </xdr:from>
    <xdr:to>
      <xdr:col>14</xdr:col>
      <xdr:colOff>333375</xdr:colOff>
      <xdr:row>374</xdr:row>
      <xdr:rowOff>133350</xdr:rowOff>
    </xdr:to>
    <xdr:pic>
      <xdr:nvPicPr>
        <xdr:cNvPr id="155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6163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373</xdr:row>
      <xdr:rowOff>28575</xdr:rowOff>
    </xdr:from>
    <xdr:to>
      <xdr:col>15</xdr:col>
      <xdr:colOff>180975</xdr:colOff>
      <xdr:row>374</xdr:row>
      <xdr:rowOff>133350</xdr:rowOff>
    </xdr:to>
    <xdr:pic>
      <xdr:nvPicPr>
        <xdr:cNvPr id="155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6162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354</xdr:row>
      <xdr:rowOff>9525</xdr:rowOff>
    </xdr:from>
    <xdr:to>
      <xdr:col>13</xdr:col>
      <xdr:colOff>295275</xdr:colOff>
      <xdr:row>369</xdr:row>
      <xdr:rowOff>9525</xdr:rowOff>
    </xdr:to>
    <xdr:graphicFrame macro="">
      <xdr:nvGraphicFramePr>
        <xdr:cNvPr id="1646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358</xdr:row>
      <xdr:rowOff>19050</xdr:rowOff>
    </xdr:from>
    <xdr:to>
      <xdr:col>9</xdr:col>
      <xdr:colOff>533400</xdr:colOff>
      <xdr:row>358</xdr:row>
      <xdr:rowOff>19050</xdr:rowOff>
    </xdr:to>
    <xdr:sp macro="" textlink="">
      <xdr:nvSpPr>
        <xdr:cNvPr id="16465" name="Line 2"/>
        <xdr:cNvSpPr>
          <a:spLocks noChangeShapeType="1"/>
        </xdr:cNvSpPr>
      </xdr:nvSpPr>
      <xdr:spPr bwMode="auto">
        <a:xfrm>
          <a:off x="3781425" y="59131200"/>
          <a:ext cx="2686050" cy="0"/>
        </a:xfrm>
        <a:prstGeom prst="line">
          <a:avLst/>
        </a:prstGeom>
        <a:noFill/>
        <a:ln w="19050">
          <a:solidFill>
            <a:srgbClr val="FF66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1</xdr:row>
      <xdr:rowOff>0</xdr:rowOff>
    </xdr:from>
    <xdr:to>
      <xdr:col>2</xdr:col>
      <xdr:colOff>790575</xdr:colOff>
      <xdr:row>3</xdr:row>
      <xdr:rowOff>85725</xdr:rowOff>
    </xdr:to>
    <xdr:pic>
      <xdr:nvPicPr>
        <xdr:cNvPr id="16466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714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646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646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25</xdr:row>
      <xdr:rowOff>0</xdr:rowOff>
    </xdr:from>
    <xdr:to>
      <xdr:col>2</xdr:col>
      <xdr:colOff>790575</xdr:colOff>
      <xdr:row>27</xdr:row>
      <xdr:rowOff>85725</xdr:rowOff>
    </xdr:to>
    <xdr:pic>
      <xdr:nvPicPr>
        <xdr:cNvPr id="16469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1243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25</xdr:row>
      <xdr:rowOff>38100</xdr:rowOff>
    </xdr:from>
    <xdr:to>
      <xdr:col>1</xdr:col>
      <xdr:colOff>333375</xdr:colOff>
      <xdr:row>26</xdr:row>
      <xdr:rowOff>133350</xdr:rowOff>
    </xdr:to>
    <xdr:pic>
      <xdr:nvPicPr>
        <xdr:cNvPr id="1647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16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</xdr:row>
      <xdr:rowOff>28575</xdr:rowOff>
    </xdr:from>
    <xdr:to>
      <xdr:col>2</xdr:col>
      <xdr:colOff>180975</xdr:colOff>
      <xdr:row>26</xdr:row>
      <xdr:rowOff>133350</xdr:rowOff>
    </xdr:to>
    <xdr:pic>
      <xdr:nvPicPr>
        <xdr:cNvPr id="1647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152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25</xdr:row>
      <xdr:rowOff>0</xdr:rowOff>
    </xdr:from>
    <xdr:to>
      <xdr:col>15</xdr:col>
      <xdr:colOff>790575</xdr:colOff>
      <xdr:row>27</xdr:row>
      <xdr:rowOff>85725</xdr:rowOff>
    </xdr:to>
    <xdr:pic>
      <xdr:nvPicPr>
        <xdr:cNvPr id="1647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1243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25</xdr:row>
      <xdr:rowOff>38100</xdr:rowOff>
    </xdr:from>
    <xdr:to>
      <xdr:col>14</xdr:col>
      <xdr:colOff>333375</xdr:colOff>
      <xdr:row>26</xdr:row>
      <xdr:rowOff>133350</xdr:rowOff>
    </xdr:to>
    <xdr:pic>
      <xdr:nvPicPr>
        <xdr:cNvPr id="1647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16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25</xdr:row>
      <xdr:rowOff>28575</xdr:rowOff>
    </xdr:from>
    <xdr:to>
      <xdr:col>15</xdr:col>
      <xdr:colOff>180975</xdr:colOff>
      <xdr:row>26</xdr:row>
      <xdr:rowOff>133350</xdr:rowOff>
    </xdr:to>
    <xdr:pic>
      <xdr:nvPicPr>
        <xdr:cNvPr id="1647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152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56</xdr:row>
      <xdr:rowOff>0</xdr:rowOff>
    </xdr:from>
    <xdr:to>
      <xdr:col>2</xdr:col>
      <xdr:colOff>790575</xdr:colOff>
      <xdr:row>58</xdr:row>
      <xdr:rowOff>85725</xdr:rowOff>
    </xdr:to>
    <xdr:pic>
      <xdr:nvPicPr>
        <xdr:cNvPr id="1647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92297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56</xdr:row>
      <xdr:rowOff>38100</xdr:rowOff>
    </xdr:from>
    <xdr:to>
      <xdr:col>1</xdr:col>
      <xdr:colOff>333375</xdr:colOff>
      <xdr:row>57</xdr:row>
      <xdr:rowOff>133350</xdr:rowOff>
    </xdr:to>
    <xdr:pic>
      <xdr:nvPicPr>
        <xdr:cNvPr id="1647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267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56</xdr:row>
      <xdr:rowOff>28575</xdr:rowOff>
    </xdr:from>
    <xdr:to>
      <xdr:col>2</xdr:col>
      <xdr:colOff>180975</xdr:colOff>
      <xdr:row>57</xdr:row>
      <xdr:rowOff>133350</xdr:rowOff>
    </xdr:to>
    <xdr:pic>
      <xdr:nvPicPr>
        <xdr:cNvPr id="1647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9258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56</xdr:row>
      <xdr:rowOff>0</xdr:rowOff>
    </xdr:from>
    <xdr:to>
      <xdr:col>15</xdr:col>
      <xdr:colOff>790575</xdr:colOff>
      <xdr:row>58</xdr:row>
      <xdr:rowOff>85725</xdr:rowOff>
    </xdr:to>
    <xdr:pic>
      <xdr:nvPicPr>
        <xdr:cNvPr id="1647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92297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56</xdr:row>
      <xdr:rowOff>38100</xdr:rowOff>
    </xdr:from>
    <xdr:to>
      <xdr:col>14</xdr:col>
      <xdr:colOff>333375</xdr:colOff>
      <xdr:row>57</xdr:row>
      <xdr:rowOff>133350</xdr:rowOff>
    </xdr:to>
    <xdr:pic>
      <xdr:nvPicPr>
        <xdr:cNvPr id="1647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9267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56</xdr:row>
      <xdr:rowOff>28575</xdr:rowOff>
    </xdr:from>
    <xdr:to>
      <xdr:col>15</xdr:col>
      <xdr:colOff>180975</xdr:colOff>
      <xdr:row>57</xdr:row>
      <xdr:rowOff>133350</xdr:rowOff>
    </xdr:to>
    <xdr:pic>
      <xdr:nvPicPr>
        <xdr:cNvPr id="1648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9258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111890</xdr:colOff>
      <xdr:row>364</xdr:row>
      <xdr:rowOff>47625</xdr:rowOff>
    </xdr:from>
    <xdr:to>
      <xdr:col>12</xdr:col>
      <xdr:colOff>578615</xdr:colOff>
      <xdr:row>365</xdr:row>
      <xdr:rowOff>47624</xdr:rowOff>
    </xdr:to>
    <xdr:sp macro="" textlink="">
      <xdr:nvSpPr>
        <xdr:cNvPr id="19" name="Text Box 303"/>
        <xdr:cNvSpPr txBox="1">
          <a:spLocks noChangeArrowheads="1"/>
        </xdr:cNvSpPr>
      </xdr:nvSpPr>
      <xdr:spPr bwMode="auto">
        <a:xfrm>
          <a:off x="6817490" y="58988325"/>
          <a:ext cx="1076325" cy="16192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Salinidade água do mar</a:t>
          </a:r>
        </a:p>
      </xdr:txBody>
    </xdr:sp>
    <xdr:clientData/>
  </xdr:twoCellAnchor>
  <xdr:twoCellAnchor>
    <xdr:from>
      <xdr:col>10</xdr:col>
      <xdr:colOff>476250</xdr:colOff>
      <xdr:row>364</xdr:row>
      <xdr:rowOff>152400</xdr:rowOff>
    </xdr:from>
    <xdr:to>
      <xdr:col>11</xdr:col>
      <xdr:colOff>76200</xdr:colOff>
      <xdr:row>364</xdr:row>
      <xdr:rowOff>152400</xdr:rowOff>
    </xdr:to>
    <xdr:sp macro="" textlink="">
      <xdr:nvSpPr>
        <xdr:cNvPr id="16482" name="Line 304"/>
        <xdr:cNvSpPr>
          <a:spLocks noChangeShapeType="1"/>
        </xdr:cNvSpPr>
      </xdr:nvSpPr>
      <xdr:spPr bwMode="auto">
        <a:xfrm>
          <a:off x="7019925" y="60236100"/>
          <a:ext cx="20955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80</xdr:row>
      <xdr:rowOff>123825</xdr:rowOff>
    </xdr:from>
    <xdr:to>
      <xdr:col>2</xdr:col>
      <xdr:colOff>790575</xdr:colOff>
      <xdr:row>83</xdr:row>
      <xdr:rowOff>85725</xdr:rowOff>
    </xdr:to>
    <xdr:pic>
      <xdr:nvPicPr>
        <xdr:cNvPr id="1648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315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81</xdr:row>
      <xdr:rowOff>38100</xdr:rowOff>
    </xdr:from>
    <xdr:to>
      <xdr:col>1</xdr:col>
      <xdr:colOff>333375</xdr:colOff>
      <xdr:row>82</xdr:row>
      <xdr:rowOff>133350</xdr:rowOff>
    </xdr:to>
    <xdr:pic>
      <xdr:nvPicPr>
        <xdr:cNvPr id="1648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401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81</xdr:row>
      <xdr:rowOff>28575</xdr:rowOff>
    </xdr:from>
    <xdr:to>
      <xdr:col>2</xdr:col>
      <xdr:colOff>180975</xdr:colOff>
      <xdr:row>82</xdr:row>
      <xdr:rowOff>133350</xdr:rowOff>
    </xdr:to>
    <xdr:pic>
      <xdr:nvPicPr>
        <xdr:cNvPr id="1648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3921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80</xdr:row>
      <xdr:rowOff>123825</xdr:rowOff>
    </xdr:from>
    <xdr:to>
      <xdr:col>15</xdr:col>
      <xdr:colOff>790575</xdr:colOff>
      <xdr:row>83</xdr:row>
      <xdr:rowOff>85725</xdr:rowOff>
    </xdr:to>
    <xdr:pic>
      <xdr:nvPicPr>
        <xdr:cNvPr id="1648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3315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81</xdr:row>
      <xdr:rowOff>38100</xdr:rowOff>
    </xdr:from>
    <xdr:to>
      <xdr:col>14</xdr:col>
      <xdr:colOff>333375</xdr:colOff>
      <xdr:row>82</xdr:row>
      <xdr:rowOff>133350</xdr:rowOff>
    </xdr:to>
    <xdr:pic>
      <xdr:nvPicPr>
        <xdr:cNvPr id="1648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3401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81</xdr:row>
      <xdr:rowOff>28575</xdr:rowOff>
    </xdr:from>
    <xdr:to>
      <xdr:col>15</xdr:col>
      <xdr:colOff>180975</xdr:colOff>
      <xdr:row>82</xdr:row>
      <xdr:rowOff>133350</xdr:rowOff>
    </xdr:to>
    <xdr:pic>
      <xdr:nvPicPr>
        <xdr:cNvPr id="1648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33921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113</xdr:row>
      <xdr:rowOff>123825</xdr:rowOff>
    </xdr:from>
    <xdr:to>
      <xdr:col>2</xdr:col>
      <xdr:colOff>790575</xdr:colOff>
      <xdr:row>116</xdr:row>
      <xdr:rowOff>85725</xdr:rowOff>
    </xdr:to>
    <xdr:pic>
      <xdr:nvPicPr>
        <xdr:cNvPr id="1648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8745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114</xdr:row>
      <xdr:rowOff>38100</xdr:rowOff>
    </xdr:from>
    <xdr:to>
      <xdr:col>1</xdr:col>
      <xdr:colOff>333375</xdr:colOff>
      <xdr:row>115</xdr:row>
      <xdr:rowOff>133350</xdr:rowOff>
    </xdr:to>
    <xdr:pic>
      <xdr:nvPicPr>
        <xdr:cNvPr id="1649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8830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114</xdr:row>
      <xdr:rowOff>28575</xdr:rowOff>
    </xdr:from>
    <xdr:to>
      <xdr:col>2</xdr:col>
      <xdr:colOff>180975</xdr:colOff>
      <xdr:row>115</xdr:row>
      <xdr:rowOff>133350</xdr:rowOff>
    </xdr:to>
    <xdr:pic>
      <xdr:nvPicPr>
        <xdr:cNvPr id="1649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8821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113</xdr:row>
      <xdr:rowOff>123825</xdr:rowOff>
    </xdr:from>
    <xdr:to>
      <xdr:col>15</xdr:col>
      <xdr:colOff>790575</xdr:colOff>
      <xdr:row>116</xdr:row>
      <xdr:rowOff>85725</xdr:rowOff>
    </xdr:to>
    <xdr:pic>
      <xdr:nvPicPr>
        <xdr:cNvPr id="1649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8745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114</xdr:row>
      <xdr:rowOff>38100</xdr:rowOff>
    </xdr:from>
    <xdr:to>
      <xdr:col>14</xdr:col>
      <xdr:colOff>333375</xdr:colOff>
      <xdr:row>115</xdr:row>
      <xdr:rowOff>133350</xdr:rowOff>
    </xdr:to>
    <xdr:pic>
      <xdr:nvPicPr>
        <xdr:cNvPr id="1649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830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114</xdr:row>
      <xdr:rowOff>28575</xdr:rowOff>
    </xdr:from>
    <xdr:to>
      <xdr:col>15</xdr:col>
      <xdr:colOff>180975</xdr:colOff>
      <xdr:row>115</xdr:row>
      <xdr:rowOff>133350</xdr:rowOff>
    </xdr:to>
    <xdr:pic>
      <xdr:nvPicPr>
        <xdr:cNvPr id="1649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8821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144</xdr:row>
      <xdr:rowOff>123825</xdr:rowOff>
    </xdr:from>
    <xdr:to>
      <xdr:col>2</xdr:col>
      <xdr:colOff>790575</xdr:colOff>
      <xdr:row>147</xdr:row>
      <xdr:rowOff>85725</xdr:rowOff>
    </xdr:to>
    <xdr:pic>
      <xdr:nvPicPr>
        <xdr:cNvPr id="1649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3850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145</xdr:row>
      <xdr:rowOff>38100</xdr:rowOff>
    </xdr:from>
    <xdr:to>
      <xdr:col>1</xdr:col>
      <xdr:colOff>333375</xdr:colOff>
      <xdr:row>146</xdr:row>
      <xdr:rowOff>133350</xdr:rowOff>
    </xdr:to>
    <xdr:pic>
      <xdr:nvPicPr>
        <xdr:cNvPr id="1649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3936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145</xdr:row>
      <xdr:rowOff>28575</xdr:rowOff>
    </xdr:from>
    <xdr:to>
      <xdr:col>2</xdr:col>
      <xdr:colOff>180975</xdr:colOff>
      <xdr:row>146</xdr:row>
      <xdr:rowOff>133350</xdr:rowOff>
    </xdr:to>
    <xdr:pic>
      <xdr:nvPicPr>
        <xdr:cNvPr id="1649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3926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144</xdr:row>
      <xdr:rowOff>123825</xdr:rowOff>
    </xdr:from>
    <xdr:to>
      <xdr:col>15</xdr:col>
      <xdr:colOff>790575</xdr:colOff>
      <xdr:row>147</xdr:row>
      <xdr:rowOff>85725</xdr:rowOff>
    </xdr:to>
    <xdr:pic>
      <xdr:nvPicPr>
        <xdr:cNvPr id="1649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3850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145</xdr:row>
      <xdr:rowOff>38100</xdr:rowOff>
    </xdr:from>
    <xdr:to>
      <xdr:col>14</xdr:col>
      <xdr:colOff>333375</xdr:colOff>
      <xdr:row>146</xdr:row>
      <xdr:rowOff>133350</xdr:rowOff>
    </xdr:to>
    <xdr:pic>
      <xdr:nvPicPr>
        <xdr:cNvPr id="1649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3936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145</xdr:row>
      <xdr:rowOff>28575</xdr:rowOff>
    </xdr:from>
    <xdr:to>
      <xdr:col>15</xdr:col>
      <xdr:colOff>180975</xdr:colOff>
      <xdr:row>146</xdr:row>
      <xdr:rowOff>133350</xdr:rowOff>
    </xdr:to>
    <xdr:pic>
      <xdr:nvPicPr>
        <xdr:cNvPr id="1650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3926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174</xdr:row>
      <xdr:rowOff>123825</xdr:rowOff>
    </xdr:from>
    <xdr:to>
      <xdr:col>2</xdr:col>
      <xdr:colOff>790575</xdr:colOff>
      <xdr:row>177</xdr:row>
      <xdr:rowOff>85725</xdr:rowOff>
    </xdr:to>
    <xdr:pic>
      <xdr:nvPicPr>
        <xdr:cNvPr id="1650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8956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175</xdr:row>
      <xdr:rowOff>38100</xdr:rowOff>
    </xdr:from>
    <xdr:to>
      <xdr:col>1</xdr:col>
      <xdr:colOff>333375</xdr:colOff>
      <xdr:row>176</xdr:row>
      <xdr:rowOff>133350</xdr:rowOff>
    </xdr:to>
    <xdr:pic>
      <xdr:nvPicPr>
        <xdr:cNvPr id="1650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041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175</xdr:row>
      <xdr:rowOff>28575</xdr:rowOff>
    </xdr:from>
    <xdr:to>
      <xdr:col>2</xdr:col>
      <xdr:colOff>180975</xdr:colOff>
      <xdr:row>176</xdr:row>
      <xdr:rowOff>133350</xdr:rowOff>
    </xdr:to>
    <xdr:pic>
      <xdr:nvPicPr>
        <xdr:cNvPr id="1650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032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174</xdr:row>
      <xdr:rowOff>123825</xdr:rowOff>
    </xdr:from>
    <xdr:to>
      <xdr:col>15</xdr:col>
      <xdr:colOff>790575</xdr:colOff>
      <xdr:row>177</xdr:row>
      <xdr:rowOff>85725</xdr:rowOff>
    </xdr:to>
    <xdr:pic>
      <xdr:nvPicPr>
        <xdr:cNvPr id="1650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8956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175</xdr:row>
      <xdr:rowOff>38100</xdr:rowOff>
    </xdr:from>
    <xdr:to>
      <xdr:col>14</xdr:col>
      <xdr:colOff>333375</xdr:colOff>
      <xdr:row>176</xdr:row>
      <xdr:rowOff>133350</xdr:rowOff>
    </xdr:to>
    <xdr:pic>
      <xdr:nvPicPr>
        <xdr:cNvPr id="1650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9041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175</xdr:row>
      <xdr:rowOff>28575</xdr:rowOff>
    </xdr:from>
    <xdr:to>
      <xdr:col>15</xdr:col>
      <xdr:colOff>180975</xdr:colOff>
      <xdr:row>176</xdr:row>
      <xdr:rowOff>133350</xdr:rowOff>
    </xdr:to>
    <xdr:pic>
      <xdr:nvPicPr>
        <xdr:cNvPr id="1650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9032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206</xdr:row>
      <xdr:rowOff>123825</xdr:rowOff>
    </xdr:from>
    <xdr:to>
      <xdr:col>2</xdr:col>
      <xdr:colOff>790575</xdr:colOff>
      <xdr:row>209</xdr:row>
      <xdr:rowOff>85725</xdr:rowOff>
    </xdr:to>
    <xdr:pic>
      <xdr:nvPicPr>
        <xdr:cNvPr id="1650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223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207</xdr:row>
      <xdr:rowOff>38100</xdr:rowOff>
    </xdr:from>
    <xdr:to>
      <xdr:col>1</xdr:col>
      <xdr:colOff>333375</xdr:colOff>
      <xdr:row>208</xdr:row>
      <xdr:rowOff>133350</xdr:rowOff>
    </xdr:to>
    <xdr:pic>
      <xdr:nvPicPr>
        <xdr:cNvPr id="1650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309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207</xdr:row>
      <xdr:rowOff>28575</xdr:rowOff>
    </xdr:from>
    <xdr:to>
      <xdr:col>2</xdr:col>
      <xdr:colOff>180975</xdr:colOff>
      <xdr:row>208</xdr:row>
      <xdr:rowOff>133350</xdr:rowOff>
    </xdr:to>
    <xdr:pic>
      <xdr:nvPicPr>
        <xdr:cNvPr id="1650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299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206</xdr:row>
      <xdr:rowOff>123825</xdr:rowOff>
    </xdr:from>
    <xdr:to>
      <xdr:col>15</xdr:col>
      <xdr:colOff>790575</xdr:colOff>
      <xdr:row>209</xdr:row>
      <xdr:rowOff>85725</xdr:rowOff>
    </xdr:to>
    <xdr:pic>
      <xdr:nvPicPr>
        <xdr:cNvPr id="1651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4223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207</xdr:row>
      <xdr:rowOff>38100</xdr:rowOff>
    </xdr:from>
    <xdr:to>
      <xdr:col>14</xdr:col>
      <xdr:colOff>333375</xdr:colOff>
      <xdr:row>208</xdr:row>
      <xdr:rowOff>133350</xdr:rowOff>
    </xdr:to>
    <xdr:pic>
      <xdr:nvPicPr>
        <xdr:cNvPr id="165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4309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207</xdr:row>
      <xdr:rowOff>28575</xdr:rowOff>
    </xdr:from>
    <xdr:to>
      <xdr:col>15</xdr:col>
      <xdr:colOff>180975</xdr:colOff>
      <xdr:row>208</xdr:row>
      <xdr:rowOff>133350</xdr:rowOff>
    </xdr:to>
    <xdr:pic>
      <xdr:nvPicPr>
        <xdr:cNvPr id="165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4299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240</xdr:row>
      <xdr:rowOff>123825</xdr:rowOff>
    </xdr:from>
    <xdr:to>
      <xdr:col>2</xdr:col>
      <xdr:colOff>790575</xdr:colOff>
      <xdr:row>243</xdr:row>
      <xdr:rowOff>85725</xdr:rowOff>
    </xdr:to>
    <xdr:pic>
      <xdr:nvPicPr>
        <xdr:cNvPr id="1651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9814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241</xdr:row>
      <xdr:rowOff>38100</xdr:rowOff>
    </xdr:from>
    <xdr:to>
      <xdr:col>1</xdr:col>
      <xdr:colOff>333375</xdr:colOff>
      <xdr:row>242</xdr:row>
      <xdr:rowOff>133350</xdr:rowOff>
    </xdr:to>
    <xdr:pic>
      <xdr:nvPicPr>
        <xdr:cNvPr id="165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9900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241</xdr:row>
      <xdr:rowOff>28575</xdr:rowOff>
    </xdr:from>
    <xdr:to>
      <xdr:col>2</xdr:col>
      <xdr:colOff>180975</xdr:colOff>
      <xdr:row>242</xdr:row>
      <xdr:rowOff>133350</xdr:rowOff>
    </xdr:to>
    <xdr:pic>
      <xdr:nvPicPr>
        <xdr:cNvPr id="165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9890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240</xdr:row>
      <xdr:rowOff>123825</xdr:rowOff>
    </xdr:from>
    <xdr:to>
      <xdr:col>15</xdr:col>
      <xdr:colOff>790575</xdr:colOff>
      <xdr:row>243</xdr:row>
      <xdr:rowOff>85725</xdr:rowOff>
    </xdr:to>
    <xdr:pic>
      <xdr:nvPicPr>
        <xdr:cNvPr id="1651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98145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241</xdr:row>
      <xdr:rowOff>38100</xdr:rowOff>
    </xdr:from>
    <xdr:to>
      <xdr:col>14</xdr:col>
      <xdr:colOff>333375</xdr:colOff>
      <xdr:row>242</xdr:row>
      <xdr:rowOff>133350</xdr:rowOff>
    </xdr:to>
    <xdr:pic>
      <xdr:nvPicPr>
        <xdr:cNvPr id="1651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9900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241</xdr:row>
      <xdr:rowOff>28575</xdr:rowOff>
    </xdr:from>
    <xdr:to>
      <xdr:col>15</xdr:col>
      <xdr:colOff>180975</xdr:colOff>
      <xdr:row>242</xdr:row>
      <xdr:rowOff>133350</xdr:rowOff>
    </xdr:to>
    <xdr:pic>
      <xdr:nvPicPr>
        <xdr:cNvPr id="1651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98907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274</xdr:row>
      <xdr:rowOff>123825</xdr:rowOff>
    </xdr:from>
    <xdr:to>
      <xdr:col>2</xdr:col>
      <xdr:colOff>790575</xdr:colOff>
      <xdr:row>277</xdr:row>
      <xdr:rowOff>85725</xdr:rowOff>
    </xdr:to>
    <xdr:pic>
      <xdr:nvPicPr>
        <xdr:cNvPr id="1651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5405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275</xdr:row>
      <xdr:rowOff>38100</xdr:rowOff>
    </xdr:from>
    <xdr:to>
      <xdr:col>1</xdr:col>
      <xdr:colOff>333375</xdr:colOff>
      <xdr:row>276</xdr:row>
      <xdr:rowOff>133350</xdr:rowOff>
    </xdr:to>
    <xdr:pic>
      <xdr:nvPicPr>
        <xdr:cNvPr id="1652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491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275</xdr:row>
      <xdr:rowOff>28575</xdr:rowOff>
    </xdr:from>
    <xdr:to>
      <xdr:col>2</xdr:col>
      <xdr:colOff>180975</xdr:colOff>
      <xdr:row>276</xdr:row>
      <xdr:rowOff>133350</xdr:rowOff>
    </xdr:to>
    <xdr:pic>
      <xdr:nvPicPr>
        <xdr:cNvPr id="1652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5481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274</xdr:row>
      <xdr:rowOff>123825</xdr:rowOff>
    </xdr:from>
    <xdr:to>
      <xdr:col>15</xdr:col>
      <xdr:colOff>790575</xdr:colOff>
      <xdr:row>277</xdr:row>
      <xdr:rowOff>85725</xdr:rowOff>
    </xdr:to>
    <xdr:pic>
      <xdr:nvPicPr>
        <xdr:cNvPr id="1652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54056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275</xdr:row>
      <xdr:rowOff>38100</xdr:rowOff>
    </xdr:from>
    <xdr:to>
      <xdr:col>14</xdr:col>
      <xdr:colOff>333375</xdr:colOff>
      <xdr:row>276</xdr:row>
      <xdr:rowOff>133350</xdr:rowOff>
    </xdr:to>
    <xdr:pic>
      <xdr:nvPicPr>
        <xdr:cNvPr id="1652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5491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275</xdr:row>
      <xdr:rowOff>28575</xdr:rowOff>
    </xdr:from>
    <xdr:to>
      <xdr:col>15</xdr:col>
      <xdr:colOff>180975</xdr:colOff>
      <xdr:row>276</xdr:row>
      <xdr:rowOff>133350</xdr:rowOff>
    </xdr:to>
    <xdr:pic>
      <xdr:nvPicPr>
        <xdr:cNvPr id="1652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54818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306</xdr:row>
      <xdr:rowOff>123825</xdr:rowOff>
    </xdr:from>
    <xdr:to>
      <xdr:col>2</xdr:col>
      <xdr:colOff>790575</xdr:colOff>
      <xdr:row>309</xdr:row>
      <xdr:rowOff>85725</xdr:rowOff>
    </xdr:to>
    <xdr:pic>
      <xdr:nvPicPr>
        <xdr:cNvPr id="1652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0673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307</xdr:row>
      <xdr:rowOff>38100</xdr:rowOff>
    </xdr:from>
    <xdr:to>
      <xdr:col>1</xdr:col>
      <xdr:colOff>333375</xdr:colOff>
      <xdr:row>308</xdr:row>
      <xdr:rowOff>133350</xdr:rowOff>
    </xdr:to>
    <xdr:pic>
      <xdr:nvPicPr>
        <xdr:cNvPr id="1652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0758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307</xdr:row>
      <xdr:rowOff>28575</xdr:rowOff>
    </xdr:from>
    <xdr:to>
      <xdr:col>2</xdr:col>
      <xdr:colOff>180975</xdr:colOff>
      <xdr:row>308</xdr:row>
      <xdr:rowOff>133350</xdr:rowOff>
    </xdr:to>
    <xdr:pic>
      <xdr:nvPicPr>
        <xdr:cNvPr id="1652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0749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306</xdr:row>
      <xdr:rowOff>123825</xdr:rowOff>
    </xdr:from>
    <xdr:to>
      <xdr:col>15</xdr:col>
      <xdr:colOff>790575</xdr:colOff>
      <xdr:row>309</xdr:row>
      <xdr:rowOff>85725</xdr:rowOff>
    </xdr:to>
    <xdr:pic>
      <xdr:nvPicPr>
        <xdr:cNvPr id="1652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0673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307</xdr:row>
      <xdr:rowOff>38100</xdr:rowOff>
    </xdr:from>
    <xdr:to>
      <xdr:col>14</xdr:col>
      <xdr:colOff>333375</xdr:colOff>
      <xdr:row>308</xdr:row>
      <xdr:rowOff>133350</xdr:rowOff>
    </xdr:to>
    <xdr:pic>
      <xdr:nvPicPr>
        <xdr:cNvPr id="1652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0758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307</xdr:row>
      <xdr:rowOff>28575</xdr:rowOff>
    </xdr:from>
    <xdr:to>
      <xdr:col>15</xdr:col>
      <xdr:colOff>180975</xdr:colOff>
      <xdr:row>308</xdr:row>
      <xdr:rowOff>133350</xdr:rowOff>
    </xdr:to>
    <xdr:pic>
      <xdr:nvPicPr>
        <xdr:cNvPr id="1653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0749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338</xdr:row>
      <xdr:rowOff>123825</xdr:rowOff>
    </xdr:from>
    <xdr:to>
      <xdr:col>2</xdr:col>
      <xdr:colOff>790575</xdr:colOff>
      <xdr:row>341</xdr:row>
      <xdr:rowOff>85725</xdr:rowOff>
    </xdr:to>
    <xdr:pic>
      <xdr:nvPicPr>
        <xdr:cNvPr id="1653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5940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339</xdr:row>
      <xdr:rowOff>38100</xdr:rowOff>
    </xdr:from>
    <xdr:to>
      <xdr:col>1</xdr:col>
      <xdr:colOff>333375</xdr:colOff>
      <xdr:row>340</xdr:row>
      <xdr:rowOff>133350</xdr:rowOff>
    </xdr:to>
    <xdr:pic>
      <xdr:nvPicPr>
        <xdr:cNvPr id="165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6026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339</xdr:row>
      <xdr:rowOff>28575</xdr:rowOff>
    </xdr:from>
    <xdr:to>
      <xdr:col>2</xdr:col>
      <xdr:colOff>180975</xdr:colOff>
      <xdr:row>340</xdr:row>
      <xdr:rowOff>133350</xdr:rowOff>
    </xdr:to>
    <xdr:pic>
      <xdr:nvPicPr>
        <xdr:cNvPr id="165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6016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338</xdr:row>
      <xdr:rowOff>123825</xdr:rowOff>
    </xdr:from>
    <xdr:to>
      <xdr:col>15</xdr:col>
      <xdr:colOff>790575</xdr:colOff>
      <xdr:row>341</xdr:row>
      <xdr:rowOff>85725</xdr:rowOff>
    </xdr:to>
    <xdr:pic>
      <xdr:nvPicPr>
        <xdr:cNvPr id="1653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5940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339</xdr:row>
      <xdr:rowOff>38100</xdr:rowOff>
    </xdr:from>
    <xdr:to>
      <xdr:col>14</xdr:col>
      <xdr:colOff>333375</xdr:colOff>
      <xdr:row>340</xdr:row>
      <xdr:rowOff>133350</xdr:rowOff>
    </xdr:to>
    <xdr:pic>
      <xdr:nvPicPr>
        <xdr:cNvPr id="1653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6026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339</xdr:row>
      <xdr:rowOff>28575</xdr:rowOff>
    </xdr:from>
    <xdr:to>
      <xdr:col>15</xdr:col>
      <xdr:colOff>180975</xdr:colOff>
      <xdr:row>340</xdr:row>
      <xdr:rowOff>133350</xdr:rowOff>
    </xdr:to>
    <xdr:pic>
      <xdr:nvPicPr>
        <xdr:cNvPr id="1653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6016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370</xdr:row>
      <xdr:rowOff>123825</xdr:rowOff>
    </xdr:from>
    <xdr:to>
      <xdr:col>2</xdr:col>
      <xdr:colOff>790575</xdr:colOff>
      <xdr:row>373</xdr:row>
      <xdr:rowOff>85725</xdr:rowOff>
    </xdr:to>
    <xdr:pic>
      <xdr:nvPicPr>
        <xdr:cNvPr id="1653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12076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371</xdr:row>
      <xdr:rowOff>38100</xdr:rowOff>
    </xdr:from>
    <xdr:to>
      <xdr:col>1</xdr:col>
      <xdr:colOff>333375</xdr:colOff>
      <xdr:row>372</xdr:row>
      <xdr:rowOff>133350</xdr:rowOff>
    </xdr:to>
    <xdr:pic>
      <xdr:nvPicPr>
        <xdr:cNvPr id="1653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129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371</xdr:row>
      <xdr:rowOff>28575</xdr:rowOff>
    </xdr:from>
    <xdr:to>
      <xdr:col>2</xdr:col>
      <xdr:colOff>180975</xdr:colOff>
      <xdr:row>372</xdr:row>
      <xdr:rowOff>133350</xdr:rowOff>
    </xdr:to>
    <xdr:pic>
      <xdr:nvPicPr>
        <xdr:cNvPr id="1653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12838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370</xdr:row>
      <xdr:rowOff>123825</xdr:rowOff>
    </xdr:from>
    <xdr:to>
      <xdr:col>15</xdr:col>
      <xdr:colOff>790575</xdr:colOff>
      <xdr:row>373</xdr:row>
      <xdr:rowOff>85725</xdr:rowOff>
    </xdr:to>
    <xdr:pic>
      <xdr:nvPicPr>
        <xdr:cNvPr id="1654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612076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371</xdr:row>
      <xdr:rowOff>38100</xdr:rowOff>
    </xdr:from>
    <xdr:to>
      <xdr:col>14</xdr:col>
      <xdr:colOff>333375</xdr:colOff>
      <xdr:row>372</xdr:row>
      <xdr:rowOff>133350</xdr:rowOff>
    </xdr:to>
    <xdr:pic>
      <xdr:nvPicPr>
        <xdr:cNvPr id="1654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6129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371</xdr:row>
      <xdr:rowOff>28575</xdr:rowOff>
    </xdr:from>
    <xdr:to>
      <xdr:col>15</xdr:col>
      <xdr:colOff>180975</xdr:colOff>
      <xdr:row>372</xdr:row>
      <xdr:rowOff>133350</xdr:rowOff>
    </xdr:to>
    <xdr:pic>
      <xdr:nvPicPr>
        <xdr:cNvPr id="1654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612838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</xdr:row>
      <xdr:rowOff>0</xdr:rowOff>
    </xdr:from>
    <xdr:to>
      <xdr:col>2</xdr:col>
      <xdr:colOff>790575</xdr:colOff>
      <xdr:row>3</xdr:row>
      <xdr:rowOff>85725</xdr:rowOff>
    </xdr:to>
    <xdr:pic>
      <xdr:nvPicPr>
        <xdr:cNvPr id="1748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714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748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748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</xdr:row>
      <xdr:rowOff>0</xdr:rowOff>
    </xdr:from>
    <xdr:to>
      <xdr:col>15</xdr:col>
      <xdr:colOff>790575</xdr:colOff>
      <xdr:row>3</xdr:row>
      <xdr:rowOff>85725</xdr:rowOff>
    </xdr:to>
    <xdr:pic>
      <xdr:nvPicPr>
        <xdr:cNvPr id="1748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714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</xdr:row>
      <xdr:rowOff>38100</xdr:rowOff>
    </xdr:from>
    <xdr:to>
      <xdr:col>14</xdr:col>
      <xdr:colOff>333375</xdr:colOff>
      <xdr:row>2</xdr:row>
      <xdr:rowOff>133350</xdr:rowOff>
    </xdr:to>
    <xdr:pic>
      <xdr:nvPicPr>
        <xdr:cNvPr id="1748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</xdr:row>
      <xdr:rowOff>28575</xdr:rowOff>
    </xdr:from>
    <xdr:to>
      <xdr:col>15</xdr:col>
      <xdr:colOff>180975</xdr:colOff>
      <xdr:row>2</xdr:row>
      <xdr:rowOff>133350</xdr:rowOff>
    </xdr:to>
    <xdr:pic>
      <xdr:nvPicPr>
        <xdr:cNvPr id="1748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32</xdr:row>
      <xdr:rowOff>0</xdr:rowOff>
    </xdr:from>
    <xdr:to>
      <xdr:col>2</xdr:col>
      <xdr:colOff>790575</xdr:colOff>
      <xdr:row>34</xdr:row>
      <xdr:rowOff>85725</xdr:rowOff>
    </xdr:to>
    <xdr:pic>
      <xdr:nvPicPr>
        <xdr:cNvPr id="1748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2768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32</xdr:row>
      <xdr:rowOff>38100</xdr:rowOff>
    </xdr:from>
    <xdr:to>
      <xdr:col>1</xdr:col>
      <xdr:colOff>333375</xdr:colOff>
      <xdr:row>33</xdr:row>
      <xdr:rowOff>133350</xdr:rowOff>
    </xdr:to>
    <xdr:pic>
      <xdr:nvPicPr>
        <xdr:cNvPr id="1748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314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32</xdr:row>
      <xdr:rowOff>28575</xdr:rowOff>
    </xdr:from>
    <xdr:to>
      <xdr:col>2</xdr:col>
      <xdr:colOff>180975</xdr:colOff>
      <xdr:row>33</xdr:row>
      <xdr:rowOff>133350</xdr:rowOff>
    </xdr:to>
    <xdr:pic>
      <xdr:nvPicPr>
        <xdr:cNvPr id="1749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305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32</xdr:row>
      <xdr:rowOff>0</xdr:rowOff>
    </xdr:from>
    <xdr:to>
      <xdr:col>15</xdr:col>
      <xdr:colOff>790575</xdr:colOff>
      <xdr:row>34</xdr:row>
      <xdr:rowOff>85725</xdr:rowOff>
    </xdr:to>
    <xdr:pic>
      <xdr:nvPicPr>
        <xdr:cNvPr id="1749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2768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32</xdr:row>
      <xdr:rowOff>38100</xdr:rowOff>
    </xdr:from>
    <xdr:to>
      <xdr:col>14</xdr:col>
      <xdr:colOff>333375</xdr:colOff>
      <xdr:row>33</xdr:row>
      <xdr:rowOff>133350</xdr:rowOff>
    </xdr:to>
    <xdr:pic>
      <xdr:nvPicPr>
        <xdr:cNvPr id="1749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314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32</xdr:row>
      <xdr:rowOff>28575</xdr:rowOff>
    </xdr:from>
    <xdr:to>
      <xdr:col>15</xdr:col>
      <xdr:colOff>180975</xdr:colOff>
      <xdr:row>33</xdr:row>
      <xdr:rowOff>133350</xdr:rowOff>
    </xdr:to>
    <xdr:pic>
      <xdr:nvPicPr>
        <xdr:cNvPr id="1749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305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330</xdr:row>
      <xdr:rowOff>19050</xdr:rowOff>
    </xdr:from>
    <xdr:to>
      <xdr:col>13</xdr:col>
      <xdr:colOff>295275</xdr:colOff>
      <xdr:row>344</xdr:row>
      <xdr:rowOff>38100</xdr:rowOff>
    </xdr:to>
    <xdr:graphicFrame macro="">
      <xdr:nvGraphicFramePr>
        <xdr:cNvPr id="1749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238125</xdr:colOff>
      <xdr:row>56</xdr:row>
      <xdr:rowOff>123825</xdr:rowOff>
    </xdr:from>
    <xdr:to>
      <xdr:col>2</xdr:col>
      <xdr:colOff>790575</xdr:colOff>
      <xdr:row>59</xdr:row>
      <xdr:rowOff>85725</xdr:rowOff>
    </xdr:to>
    <xdr:pic>
      <xdr:nvPicPr>
        <xdr:cNvPr id="1749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936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57</xdr:row>
      <xdr:rowOff>38100</xdr:rowOff>
    </xdr:from>
    <xdr:to>
      <xdr:col>1</xdr:col>
      <xdr:colOff>333375</xdr:colOff>
      <xdr:row>58</xdr:row>
      <xdr:rowOff>133350</xdr:rowOff>
    </xdr:to>
    <xdr:pic>
      <xdr:nvPicPr>
        <xdr:cNvPr id="1749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44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57</xdr:row>
      <xdr:rowOff>28575</xdr:rowOff>
    </xdr:from>
    <xdr:to>
      <xdr:col>2</xdr:col>
      <xdr:colOff>180975</xdr:colOff>
      <xdr:row>58</xdr:row>
      <xdr:rowOff>133350</xdr:rowOff>
    </xdr:to>
    <xdr:pic>
      <xdr:nvPicPr>
        <xdr:cNvPr id="1749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943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56</xdr:row>
      <xdr:rowOff>123825</xdr:rowOff>
    </xdr:from>
    <xdr:to>
      <xdr:col>15</xdr:col>
      <xdr:colOff>790575</xdr:colOff>
      <xdr:row>59</xdr:row>
      <xdr:rowOff>85725</xdr:rowOff>
    </xdr:to>
    <xdr:pic>
      <xdr:nvPicPr>
        <xdr:cNvPr id="1749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936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57</xdr:row>
      <xdr:rowOff>38100</xdr:rowOff>
    </xdr:from>
    <xdr:to>
      <xdr:col>14</xdr:col>
      <xdr:colOff>333375</xdr:colOff>
      <xdr:row>58</xdr:row>
      <xdr:rowOff>133350</xdr:rowOff>
    </xdr:to>
    <xdr:pic>
      <xdr:nvPicPr>
        <xdr:cNvPr id="1749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944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57</xdr:row>
      <xdr:rowOff>28575</xdr:rowOff>
    </xdr:from>
    <xdr:to>
      <xdr:col>15</xdr:col>
      <xdr:colOff>180975</xdr:colOff>
      <xdr:row>58</xdr:row>
      <xdr:rowOff>133350</xdr:rowOff>
    </xdr:to>
    <xdr:pic>
      <xdr:nvPicPr>
        <xdr:cNvPr id="1750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943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89</xdr:row>
      <xdr:rowOff>123825</xdr:rowOff>
    </xdr:from>
    <xdr:to>
      <xdr:col>2</xdr:col>
      <xdr:colOff>790575</xdr:colOff>
      <xdr:row>92</xdr:row>
      <xdr:rowOff>85725</xdr:rowOff>
    </xdr:to>
    <xdr:pic>
      <xdr:nvPicPr>
        <xdr:cNvPr id="1750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4792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90</xdr:row>
      <xdr:rowOff>38100</xdr:rowOff>
    </xdr:from>
    <xdr:to>
      <xdr:col>1</xdr:col>
      <xdr:colOff>333375</xdr:colOff>
      <xdr:row>91</xdr:row>
      <xdr:rowOff>133350</xdr:rowOff>
    </xdr:to>
    <xdr:pic>
      <xdr:nvPicPr>
        <xdr:cNvPr id="1750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878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90</xdr:row>
      <xdr:rowOff>28575</xdr:rowOff>
    </xdr:from>
    <xdr:to>
      <xdr:col>2</xdr:col>
      <xdr:colOff>180975</xdr:colOff>
      <xdr:row>91</xdr:row>
      <xdr:rowOff>133350</xdr:rowOff>
    </xdr:to>
    <xdr:pic>
      <xdr:nvPicPr>
        <xdr:cNvPr id="1750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4868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89</xdr:row>
      <xdr:rowOff>123825</xdr:rowOff>
    </xdr:from>
    <xdr:to>
      <xdr:col>15</xdr:col>
      <xdr:colOff>790575</xdr:colOff>
      <xdr:row>92</xdr:row>
      <xdr:rowOff>85725</xdr:rowOff>
    </xdr:to>
    <xdr:pic>
      <xdr:nvPicPr>
        <xdr:cNvPr id="1750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4792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90</xdr:row>
      <xdr:rowOff>38100</xdr:rowOff>
    </xdr:from>
    <xdr:to>
      <xdr:col>14</xdr:col>
      <xdr:colOff>333375</xdr:colOff>
      <xdr:row>91</xdr:row>
      <xdr:rowOff>133350</xdr:rowOff>
    </xdr:to>
    <xdr:pic>
      <xdr:nvPicPr>
        <xdr:cNvPr id="1750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4878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90</xdr:row>
      <xdr:rowOff>28575</xdr:rowOff>
    </xdr:from>
    <xdr:to>
      <xdr:col>15</xdr:col>
      <xdr:colOff>180975</xdr:colOff>
      <xdr:row>91</xdr:row>
      <xdr:rowOff>133350</xdr:rowOff>
    </xdr:to>
    <xdr:pic>
      <xdr:nvPicPr>
        <xdr:cNvPr id="1750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4868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119</xdr:row>
      <xdr:rowOff>123825</xdr:rowOff>
    </xdr:from>
    <xdr:to>
      <xdr:col>2</xdr:col>
      <xdr:colOff>790575</xdr:colOff>
      <xdr:row>122</xdr:row>
      <xdr:rowOff>85725</xdr:rowOff>
    </xdr:to>
    <xdr:pic>
      <xdr:nvPicPr>
        <xdr:cNvPr id="1750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97358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120</xdr:row>
      <xdr:rowOff>38100</xdr:rowOff>
    </xdr:from>
    <xdr:to>
      <xdr:col>1</xdr:col>
      <xdr:colOff>333375</xdr:colOff>
      <xdr:row>121</xdr:row>
      <xdr:rowOff>133350</xdr:rowOff>
    </xdr:to>
    <xdr:pic>
      <xdr:nvPicPr>
        <xdr:cNvPr id="1750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98215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120</xdr:row>
      <xdr:rowOff>28575</xdr:rowOff>
    </xdr:from>
    <xdr:to>
      <xdr:col>2</xdr:col>
      <xdr:colOff>180975</xdr:colOff>
      <xdr:row>121</xdr:row>
      <xdr:rowOff>133350</xdr:rowOff>
    </xdr:to>
    <xdr:pic>
      <xdr:nvPicPr>
        <xdr:cNvPr id="1750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98120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119</xdr:row>
      <xdr:rowOff>123825</xdr:rowOff>
    </xdr:from>
    <xdr:to>
      <xdr:col>15</xdr:col>
      <xdr:colOff>790575</xdr:colOff>
      <xdr:row>122</xdr:row>
      <xdr:rowOff>85725</xdr:rowOff>
    </xdr:to>
    <xdr:pic>
      <xdr:nvPicPr>
        <xdr:cNvPr id="1751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97358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120</xdr:row>
      <xdr:rowOff>38100</xdr:rowOff>
    </xdr:from>
    <xdr:to>
      <xdr:col>14</xdr:col>
      <xdr:colOff>333375</xdr:colOff>
      <xdr:row>121</xdr:row>
      <xdr:rowOff>133350</xdr:rowOff>
    </xdr:to>
    <xdr:pic>
      <xdr:nvPicPr>
        <xdr:cNvPr id="175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98215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120</xdr:row>
      <xdr:rowOff>28575</xdr:rowOff>
    </xdr:from>
    <xdr:to>
      <xdr:col>15</xdr:col>
      <xdr:colOff>180975</xdr:colOff>
      <xdr:row>121</xdr:row>
      <xdr:rowOff>133350</xdr:rowOff>
    </xdr:to>
    <xdr:pic>
      <xdr:nvPicPr>
        <xdr:cNvPr id="175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98120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149</xdr:row>
      <xdr:rowOff>123825</xdr:rowOff>
    </xdr:from>
    <xdr:to>
      <xdr:col>2</xdr:col>
      <xdr:colOff>790575</xdr:colOff>
      <xdr:row>152</xdr:row>
      <xdr:rowOff>85725</xdr:rowOff>
    </xdr:to>
    <xdr:pic>
      <xdr:nvPicPr>
        <xdr:cNvPr id="1751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84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150</xdr:row>
      <xdr:rowOff>38100</xdr:rowOff>
    </xdr:from>
    <xdr:to>
      <xdr:col>1</xdr:col>
      <xdr:colOff>333375</xdr:colOff>
      <xdr:row>151</xdr:row>
      <xdr:rowOff>133350</xdr:rowOff>
    </xdr:to>
    <xdr:pic>
      <xdr:nvPicPr>
        <xdr:cNvPr id="175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92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150</xdr:row>
      <xdr:rowOff>28575</xdr:rowOff>
    </xdr:from>
    <xdr:to>
      <xdr:col>2</xdr:col>
      <xdr:colOff>180975</xdr:colOff>
      <xdr:row>151</xdr:row>
      <xdr:rowOff>133350</xdr:rowOff>
    </xdr:to>
    <xdr:pic>
      <xdr:nvPicPr>
        <xdr:cNvPr id="175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91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149</xdr:row>
      <xdr:rowOff>123825</xdr:rowOff>
    </xdr:from>
    <xdr:to>
      <xdr:col>15</xdr:col>
      <xdr:colOff>790575</xdr:colOff>
      <xdr:row>152</xdr:row>
      <xdr:rowOff>85725</xdr:rowOff>
    </xdr:to>
    <xdr:pic>
      <xdr:nvPicPr>
        <xdr:cNvPr id="1751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484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150</xdr:row>
      <xdr:rowOff>38100</xdr:rowOff>
    </xdr:from>
    <xdr:to>
      <xdr:col>14</xdr:col>
      <xdr:colOff>333375</xdr:colOff>
      <xdr:row>151</xdr:row>
      <xdr:rowOff>133350</xdr:rowOff>
    </xdr:to>
    <xdr:pic>
      <xdr:nvPicPr>
        <xdr:cNvPr id="1751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492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150</xdr:row>
      <xdr:rowOff>28575</xdr:rowOff>
    </xdr:from>
    <xdr:to>
      <xdr:col>15</xdr:col>
      <xdr:colOff>180975</xdr:colOff>
      <xdr:row>151</xdr:row>
      <xdr:rowOff>133350</xdr:rowOff>
    </xdr:to>
    <xdr:pic>
      <xdr:nvPicPr>
        <xdr:cNvPr id="1751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491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181</xdr:row>
      <xdr:rowOff>123825</xdr:rowOff>
    </xdr:from>
    <xdr:to>
      <xdr:col>2</xdr:col>
      <xdr:colOff>790575</xdr:colOff>
      <xdr:row>184</xdr:row>
      <xdr:rowOff>85725</xdr:rowOff>
    </xdr:to>
    <xdr:pic>
      <xdr:nvPicPr>
        <xdr:cNvPr id="1751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0108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182</xdr:row>
      <xdr:rowOff>38100</xdr:rowOff>
    </xdr:from>
    <xdr:to>
      <xdr:col>1</xdr:col>
      <xdr:colOff>333375</xdr:colOff>
      <xdr:row>183</xdr:row>
      <xdr:rowOff>133350</xdr:rowOff>
    </xdr:to>
    <xdr:pic>
      <xdr:nvPicPr>
        <xdr:cNvPr id="1752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01942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182</xdr:row>
      <xdr:rowOff>28575</xdr:rowOff>
    </xdr:from>
    <xdr:to>
      <xdr:col>2</xdr:col>
      <xdr:colOff>180975</xdr:colOff>
      <xdr:row>183</xdr:row>
      <xdr:rowOff>133350</xdr:rowOff>
    </xdr:to>
    <xdr:pic>
      <xdr:nvPicPr>
        <xdr:cNvPr id="1752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01847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181</xdr:row>
      <xdr:rowOff>123825</xdr:rowOff>
    </xdr:from>
    <xdr:to>
      <xdr:col>15</xdr:col>
      <xdr:colOff>790575</xdr:colOff>
      <xdr:row>184</xdr:row>
      <xdr:rowOff>85725</xdr:rowOff>
    </xdr:to>
    <xdr:pic>
      <xdr:nvPicPr>
        <xdr:cNvPr id="1752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0108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182</xdr:row>
      <xdr:rowOff>38100</xdr:rowOff>
    </xdr:from>
    <xdr:to>
      <xdr:col>14</xdr:col>
      <xdr:colOff>333375</xdr:colOff>
      <xdr:row>183</xdr:row>
      <xdr:rowOff>133350</xdr:rowOff>
    </xdr:to>
    <xdr:pic>
      <xdr:nvPicPr>
        <xdr:cNvPr id="1752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01942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182</xdr:row>
      <xdr:rowOff>28575</xdr:rowOff>
    </xdr:from>
    <xdr:to>
      <xdr:col>15</xdr:col>
      <xdr:colOff>180975</xdr:colOff>
      <xdr:row>183</xdr:row>
      <xdr:rowOff>133350</xdr:rowOff>
    </xdr:to>
    <xdr:pic>
      <xdr:nvPicPr>
        <xdr:cNvPr id="1752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01847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215</xdr:row>
      <xdr:rowOff>123825</xdr:rowOff>
    </xdr:from>
    <xdr:to>
      <xdr:col>2</xdr:col>
      <xdr:colOff>790575</xdr:colOff>
      <xdr:row>218</xdr:row>
      <xdr:rowOff>85725</xdr:rowOff>
    </xdr:to>
    <xdr:pic>
      <xdr:nvPicPr>
        <xdr:cNvPr id="1752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56997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216</xdr:row>
      <xdr:rowOff>38100</xdr:rowOff>
    </xdr:from>
    <xdr:to>
      <xdr:col>1</xdr:col>
      <xdr:colOff>333375</xdr:colOff>
      <xdr:row>217</xdr:row>
      <xdr:rowOff>133350</xdr:rowOff>
    </xdr:to>
    <xdr:pic>
      <xdr:nvPicPr>
        <xdr:cNvPr id="1752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5785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216</xdr:row>
      <xdr:rowOff>28575</xdr:rowOff>
    </xdr:from>
    <xdr:to>
      <xdr:col>2</xdr:col>
      <xdr:colOff>180975</xdr:colOff>
      <xdr:row>217</xdr:row>
      <xdr:rowOff>133350</xdr:rowOff>
    </xdr:to>
    <xdr:pic>
      <xdr:nvPicPr>
        <xdr:cNvPr id="1752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5775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215</xdr:row>
      <xdr:rowOff>123825</xdr:rowOff>
    </xdr:from>
    <xdr:to>
      <xdr:col>15</xdr:col>
      <xdr:colOff>790575</xdr:colOff>
      <xdr:row>218</xdr:row>
      <xdr:rowOff>85725</xdr:rowOff>
    </xdr:to>
    <xdr:pic>
      <xdr:nvPicPr>
        <xdr:cNvPr id="1752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56997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216</xdr:row>
      <xdr:rowOff>38100</xdr:rowOff>
    </xdr:from>
    <xdr:to>
      <xdr:col>14</xdr:col>
      <xdr:colOff>333375</xdr:colOff>
      <xdr:row>217</xdr:row>
      <xdr:rowOff>133350</xdr:rowOff>
    </xdr:to>
    <xdr:pic>
      <xdr:nvPicPr>
        <xdr:cNvPr id="1752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5785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216</xdr:row>
      <xdr:rowOff>28575</xdr:rowOff>
    </xdr:from>
    <xdr:to>
      <xdr:col>15</xdr:col>
      <xdr:colOff>180975</xdr:colOff>
      <xdr:row>217</xdr:row>
      <xdr:rowOff>133350</xdr:rowOff>
    </xdr:to>
    <xdr:pic>
      <xdr:nvPicPr>
        <xdr:cNvPr id="1753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5775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249</xdr:row>
      <xdr:rowOff>123825</xdr:rowOff>
    </xdr:from>
    <xdr:to>
      <xdr:col>2</xdr:col>
      <xdr:colOff>790575</xdr:colOff>
      <xdr:row>252</xdr:row>
      <xdr:rowOff>85725</xdr:rowOff>
    </xdr:to>
    <xdr:pic>
      <xdr:nvPicPr>
        <xdr:cNvPr id="1753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12908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250</xdr:row>
      <xdr:rowOff>38100</xdr:rowOff>
    </xdr:from>
    <xdr:to>
      <xdr:col>1</xdr:col>
      <xdr:colOff>333375</xdr:colOff>
      <xdr:row>251</xdr:row>
      <xdr:rowOff>133350</xdr:rowOff>
    </xdr:to>
    <xdr:pic>
      <xdr:nvPicPr>
        <xdr:cNvPr id="175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1376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250</xdr:row>
      <xdr:rowOff>28575</xdr:rowOff>
    </xdr:from>
    <xdr:to>
      <xdr:col>2</xdr:col>
      <xdr:colOff>180975</xdr:colOff>
      <xdr:row>251</xdr:row>
      <xdr:rowOff>133350</xdr:rowOff>
    </xdr:to>
    <xdr:pic>
      <xdr:nvPicPr>
        <xdr:cNvPr id="175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13670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249</xdr:row>
      <xdr:rowOff>123825</xdr:rowOff>
    </xdr:from>
    <xdr:to>
      <xdr:col>15</xdr:col>
      <xdr:colOff>790575</xdr:colOff>
      <xdr:row>252</xdr:row>
      <xdr:rowOff>85725</xdr:rowOff>
    </xdr:to>
    <xdr:pic>
      <xdr:nvPicPr>
        <xdr:cNvPr id="1753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12908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250</xdr:row>
      <xdr:rowOff>38100</xdr:rowOff>
    </xdr:from>
    <xdr:to>
      <xdr:col>14</xdr:col>
      <xdr:colOff>333375</xdr:colOff>
      <xdr:row>251</xdr:row>
      <xdr:rowOff>133350</xdr:rowOff>
    </xdr:to>
    <xdr:pic>
      <xdr:nvPicPr>
        <xdr:cNvPr id="1753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1376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250</xdr:row>
      <xdr:rowOff>28575</xdr:rowOff>
    </xdr:from>
    <xdr:to>
      <xdr:col>15</xdr:col>
      <xdr:colOff>180975</xdr:colOff>
      <xdr:row>251</xdr:row>
      <xdr:rowOff>133350</xdr:rowOff>
    </xdr:to>
    <xdr:pic>
      <xdr:nvPicPr>
        <xdr:cNvPr id="1753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13670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281</xdr:row>
      <xdr:rowOff>123825</xdr:rowOff>
    </xdr:from>
    <xdr:to>
      <xdr:col>2</xdr:col>
      <xdr:colOff>790575</xdr:colOff>
      <xdr:row>284</xdr:row>
      <xdr:rowOff>85725</xdr:rowOff>
    </xdr:to>
    <xdr:pic>
      <xdr:nvPicPr>
        <xdr:cNvPr id="1753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6558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282</xdr:row>
      <xdr:rowOff>38100</xdr:rowOff>
    </xdr:from>
    <xdr:to>
      <xdr:col>1</xdr:col>
      <xdr:colOff>333375</xdr:colOff>
      <xdr:row>283</xdr:row>
      <xdr:rowOff>133350</xdr:rowOff>
    </xdr:to>
    <xdr:pic>
      <xdr:nvPicPr>
        <xdr:cNvPr id="1753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6643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282</xdr:row>
      <xdr:rowOff>28575</xdr:rowOff>
    </xdr:from>
    <xdr:to>
      <xdr:col>2</xdr:col>
      <xdr:colOff>180975</xdr:colOff>
      <xdr:row>283</xdr:row>
      <xdr:rowOff>133350</xdr:rowOff>
    </xdr:to>
    <xdr:pic>
      <xdr:nvPicPr>
        <xdr:cNvPr id="1753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6634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281</xdr:row>
      <xdr:rowOff>123825</xdr:rowOff>
    </xdr:from>
    <xdr:to>
      <xdr:col>15</xdr:col>
      <xdr:colOff>790575</xdr:colOff>
      <xdr:row>284</xdr:row>
      <xdr:rowOff>85725</xdr:rowOff>
    </xdr:to>
    <xdr:pic>
      <xdr:nvPicPr>
        <xdr:cNvPr id="1754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6558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282</xdr:row>
      <xdr:rowOff>38100</xdr:rowOff>
    </xdr:from>
    <xdr:to>
      <xdr:col>14</xdr:col>
      <xdr:colOff>333375</xdr:colOff>
      <xdr:row>283</xdr:row>
      <xdr:rowOff>133350</xdr:rowOff>
    </xdr:to>
    <xdr:pic>
      <xdr:nvPicPr>
        <xdr:cNvPr id="1754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6643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282</xdr:row>
      <xdr:rowOff>28575</xdr:rowOff>
    </xdr:from>
    <xdr:to>
      <xdr:col>15</xdr:col>
      <xdr:colOff>180975</xdr:colOff>
      <xdr:row>283</xdr:row>
      <xdr:rowOff>133350</xdr:rowOff>
    </xdr:to>
    <xdr:pic>
      <xdr:nvPicPr>
        <xdr:cNvPr id="1754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6634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313</xdr:row>
      <xdr:rowOff>123825</xdr:rowOff>
    </xdr:from>
    <xdr:to>
      <xdr:col>2</xdr:col>
      <xdr:colOff>790575</xdr:colOff>
      <xdr:row>316</xdr:row>
      <xdr:rowOff>85725</xdr:rowOff>
    </xdr:to>
    <xdr:pic>
      <xdr:nvPicPr>
        <xdr:cNvPr id="1754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1825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314</xdr:row>
      <xdr:rowOff>38100</xdr:rowOff>
    </xdr:from>
    <xdr:to>
      <xdr:col>1</xdr:col>
      <xdr:colOff>333375</xdr:colOff>
      <xdr:row>315</xdr:row>
      <xdr:rowOff>133350</xdr:rowOff>
    </xdr:to>
    <xdr:pic>
      <xdr:nvPicPr>
        <xdr:cNvPr id="1754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19112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314</xdr:row>
      <xdr:rowOff>28575</xdr:rowOff>
    </xdr:from>
    <xdr:to>
      <xdr:col>2</xdr:col>
      <xdr:colOff>180975</xdr:colOff>
      <xdr:row>315</xdr:row>
      <xdr:rowOff>133350</xdr:rowOff>
    </xdr:to>
    <xdr:pic>
      <xdr:nvPicPr>
        <xdr:cNvPr id="1754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19017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313</xdr:row>
      <xdr:rowOff>123825</xdr:rowOff>
    </xdr:from>
    <xdr:to>
      <xdr:col>15</xdr:col>
      <xdr:colOff>790575</xdr:colOff>
      <xdr:row>316</xdr:row>
      <xdr:rowOff>85725</xdr:rowOff>
    </xdr:to>
    <xdr:pic>
      <xdr:nvPicPr>
        <xdr:cNvPr id="1754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1825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314</xdr:row>
      <xdr:rowOff>38100</xdr:rowOff>
    </xdr:from>
    <xdr:to>
      <xdr:col>14</xdr:col>
      <xdr:colOff>333375</xdr:colOff>
      <xdr:row>315</xdr:row>
      <xdr:rowOff>133350</xdr:rowOff>
    </xdr:to>
    <xdr:pic>
      <xdr:nvPicPr>
        <xdr:cNvPr id="1754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19112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314</xdr:row>
      <xdr:rowOff>28575</xdr:rowOff>
    </xdr:from>
    <xdr:to>
      <xdr:col>15</xdr:col>
      <xdr:colOff>180975</xdr:colOff>
      <xdr:row>315</xdr:row>
      <xdr:rowOff>133350</xdr:rowOff>
    </xdr:to>
    <xdr:pic>
      <xdr:nvPicPr>
        <xdr:cNvPr id="1754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19017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345</xdr:row>
      <xdr:rowOff>123825</xdr:rowOff>
    </xdr:from>
    <xdr:to>
      <xdr:col>2</xdr:col>
      <xdr:colOff>790575</xdr:colOff>
      <xdr:row>348</xdr:row>
      <xdr:rowOff>85725</xdr:rowOff>
    </xdr:to>
    <xdr:pic>
      <xdr:nvPicPr>
        <xdr:cNvPr id="1754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709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346</xdr:row>
      <xdr:rowOff>38100</xdr:rowOff>
    </xdr:from>
    <xdr:to>
      <xdr:col>1</xdr:col>
      <xdr:colOff>333375</xdr:colOff>
      <xdr:row>347</xdr:row>
      <xdr:rowOff>133350</xdr:rowOff>
    </xdr:to>
    <xdr:pic>
      <xdr:nvPicPr>
        <xdr:cNvPr id="1755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717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346</xdr:row>
      <xdr:rowOff>28575</xdr:rowOff>
    </xdr:from>
    <xdr:to>
      <xdr:col>2</xdr:col>
      <xdr:colOff>180975</xdr:colOff>
      <xdr:row>347</xdr:row>
      <xdr:rowOff>133350</xdr:rowOff>
    </xdr:to>
    <xdr:pic>
      <xdr:nvPicPr>
        <xdr:cNvPr id="1755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716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345</xdr:row>
      <xdr:rowOff>123825</xdr:rowOff>
    </xdr:from>
    <xdr:to>
      <xdr:col>15</xdr:col>
      <xdr:colOff>790575</xdr:colOff>
      <xdr:row>348</xdr:row>
      <xdr:rowOff>85725</xdr:rowOff>
    </xdr:to>
    <xdr:pic>
      <xdr:nvPicPr>
        <xdr:cNvPr id="1755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709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346</xdr:row>
      <xdr:rowOff>38100</xdr:rowOff>
    </xdr:from>
    <xdr:to>
      <xdr:col>14</xdr:col>
      <xdr:colOff>333375</xdr:colOff>
      <xdr:row>347</xdr:row>
      <xdr:rowOff>133350</xdr:rowOff>
    </xdr:to>
    <xdr:pic>
      <xdr:nvPicPr>
        <xdr:cNvPr id="1755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717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346</xdr:row>
      <xdr:rowOff>28575</xdr:rowOff>
    </xdr:from>
    <xdr:to>
      <xdr:col>15</xdr:col>
      <xdr:colOff>180975</xdr:colOff>
      <xdr:row>347</xdr:row>
      <xdr:rowOff>133350</xdr:rowOff>
    </xdr:to>
    <xdr:pic>
      <xdr:nvPicPr>
        <xdr:cNvPr id="1755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716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358</xdr:row>
      <xdr:rowOff>114300</xdr:rowOff>
    </xdr:from>
    <xdr:to>
      <xdr:col>13</xdr:col>
      <xdr:colOff>285750</xdr:colOff>
      <xdr:row>373</xdr:row>
      <xdr:rowOff>123825</xdr:rowOff>
    </xdr:to>
    <xdr:graphicFrame macro="">
      <xdr:nvGraphicFramePr>
        <xdr:cNvPr id="1850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</xdr:row>
      <xdr:rowOff>0</xdr:rowOff>
    </xdr:from>
    <xdr:to>
      <xdr:col>2</xdr:col>
      <xdr:colOff>790575</xdr:colOff>
      <xdr:row>3</xdr:row>
      <xdr:rowOff>85725</xdr:rowOff>
    </xdr:to>
    <xdr:pic>
      <xdr:nvPicPr>
        <xdr:cNvPr id="1851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714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185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185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25</xdr:row>
      <xdr:rowOff>0</xdr:rowOff>
    </xdr:from>
    <xdr:to>
      <xdr:col>2</xdr:col>
      <xdr:colOff>790575</xdr:colOff>
      <xdr:row>27</xdr:row>
      <xdr:rowOff>85725</xdr:rowOff>
    </xdr:to>
    <xdr:pic>
      <xdr:nvPicPr>
        <xdr:cNvPr id="1851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1243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25</xdr:row>
      <xdr:rowOff>38100</xdr:rowOff>
    </xdr:from>
    <xdr:to>
      <xdr:col>1</xdr:col>
      <xdr:colOff>333375</xdr:colOff>
      <xdr:row>26</xdr:row>
      <xdr:rowOff>133350</xdr:rowOff>
    </xdr:to>
    <xdr:pic>
      <xdr:nvPicPr>
        <xdr:cNvPr id="185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16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</xdr:row>
      <xdr:rowOff>28575</xdr:rowOff>
    </xdr:from>
    <xdr:to>
      <xdr:col>2</xdr:col>
      <xdr:colOff>180975</xdr:colOff>
      <xdr:row>26</xdr:row>
      <xdr:rowOff>133350</xdr:rowOff>
    </xdr:to>
    <xdr:pic>
      <xdr:nvPicPr>
        <xdr:cNvPr id="185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152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25</xdr:row>
      <xdr:rowOff>0</xdr:rowOff>
    </xdr:from>
    <xdr:to>
      <xdr:col>15</xdr:col>
      <xdr:colOff>790575</xdr:colOff>
      <xdr:row>27</xdr:row>
      <xdr:rowOff>85725</xdr:rowOff>
    </xdr:to>
    <xdr:pic>
      <xdr:nvPicPr>
        <xdr:cNvPr id="18516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1243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25</xdr:row>
      <xdr:rowOff>38100</xdr:rowOff>
    </xdr:from>
    <xdr:to>
      <xdr:col>14</xdr:col>
      <xdr:colOff>333375</xdr:colOff>
      <xdr:row>26</xdr:row>
      <xdr:rowOff>133350</xdr:rowOff>
    </xdr:to>
    <xdr:pic>
      <xdr:nvPicPr>
        <xdr:cNvPr id="1851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16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25</xdr:row>
      <xdr:rowOff>28575</xdr:rowOff>
    </xdr:from>
    <xdr:to>
      <xdr:col>15</xdr:col>
      <xdr:colOff>180975</xdr:colOff>
      <xdr:row>26</xdr:row>
      <xdr:rowOff>133350</xdr:rowOff>
    </xdr:to>
    <xdr:pic>
      <xdr:nvPicPr>
        <xdr:cNvPr id="1851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152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57</xdr:row>
      <xdr:rowOff>0</xdr:rowOff>
    </xdr:from>
    <xdr:to>
      <xdr:col>2</xdr:col>
      <xdr:colOff>790575</xdr:colOff>
      <xdr:row>59</xdr:row>
      <xdr:rowOff>85725</xdr:rowOff>
    </xdr:to>
    <xdr:pic>
      <xdr:nvPicPr>
        <xdr:cNvPr id="18519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95726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57</xdr:row>
      <xdr:rowOff>38100</xdr:rowOff>
    </xdr:from>
    <xdr:to>
      <xdr:col>1</xdr:col>
      <xdr:colOff>333375</xdr:colOff>
      <xdr:row>58</xdr:row>
      <xdr:rowOff>133350</xdr:rowOff>
    </xdr:to>
    <xdr:pic>
      <xdr:nvPicPr>
        <xdr:cNvPr id="1852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610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57</xdr:row>
      <xdr:rowOff>28575</xdr:rowOff>
    </xdr:from>
    <xdr:to>
      <xdr:col>2</xdr:col>
      <xdr:colOff>180975</xdr:colOff>
      <xdr:row>58</xdr:row>
      <xdr:rowOff>133350</xdr:rowOff>
    </xdr:to>
    <xdr:pic>
      <xdr:nvPicPr>
        <xdr:cNvPr id="1852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9601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57</xdr:row>
      <xdr:rowOff>0</xdr:rowOff>
    </xdr:from>
    <xdr:to>
      <xdr:col>15</xdr:col>
      <xdr:colOff>790575</xdr:colOff>
      <xdr:row>59</xdr:row>
      <xdr:rowOff>85725</xdr:rowOff>
    </xdr:to>
    <xdr:pic>
      <xdr:nvPicPr>
        <xdr:cNvPr id="1852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95726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57</xdr:row>
      <xdr:rowOff>38100</xdr:rowOff>
    </xdr:from>
    <xdr:to>
      <xdr:col>14</xdr:col>
      <xdr:colOff>333375</xdr:colOff>
      <xdr:row>58</xdr:row>
      <xdr:rowOff>133350</xdr:rowOff>
    </xdr:to>
    <xdr:pic>
      <xdr:nvPicPr>
        <xdr:cNvPr id="1852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9610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57</xdr:row>
      <xdr:rowOff>28575</xdr:rowOff>
    </xdr:from>
    <xdr:to>
      <xdr:col>15</xdr:col>
      <xdr:colOff>180975</xdr:colOff>
      <xdr:row>58</xdr:row>
      <xdr:rowOff>133350</xdr:rowOff>
    </xdr:to>
    <xdr:pic>
      <xdr:nvPicPr>
        <xdr:cNvPr id="1852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9601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86</xdr:row>
      <xdr:rowOff>123825</xdr:rowOff>
    </xdr:from>
    <xdr:to>
      <xdr:col>2</xdr:col>
      <xdr:colOff>790575</xdr:colOff>
      <xdr:row>89</xdr:row>
      <xdr:rowOff>85725</xdr:rowOff>
    </xdr:to>
    <xdr:pic>
      <xdr:nvPicPr>
        <xdr:cNvPr id="1852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44684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87</xdr:row>
      <xdr:rowOff>38100</xdr:rowOff>
    </xdr:from>
    <xdr:to>
      <xdr:col>1</xdr:col>
      <xdr:colOff>333375</xdr:colOff>
      <xdr:row>88</xdr:row>
      <xdr:rowOff>133350</xdr:rowOff>
    </xdr:to>
    <xdr:pic>
      <xdr:nvPicPr>
        <xdr:cNvPr id="1852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5542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87</xdr:row>
      <xdr:rowOff>28575</xdr:rowOff>
    </xdr:from>
    <xdr:to>
      <xdr:col>2</xdr:col>
      <xdr:colOff>180975</xdr:colOff>
      <xdr:row>88</xdr:row>
      <xdr:rowOff>133350</xdr:rowOff>
    </xdr:to>
    <xdr:pic>
      <xdr:nvPicPr>
        <xdr:cNvPr id="1852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45446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86</xdr:row>
      <xdr:rowOff>123825</xdr:rowOff>
    </xdr:from>
    <xdr:to>
      <xdr:col>15</xdr:col>
      <xdr:colOff>790575</xdr:colOff>
      <xdr:row>89</xdr:row>
      <xdr:rowOff>85725</xdr:rowOff>
    </xdr:to>
    <xdr:pic>
      <xdr:nvPicPr>
        <xdr:cNvPr id="1852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44684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87</xdr:row>
      <xdr:rowOff>38100</xdr:rowOff>
    </xdr:from>
    <xdr:to>
      <xdr:col>14</xdr:col>
      <xdr:colOff>333375</xdr:colOff>
      <xdr:row>88</xdr:row>
      <xdr:rowOff>133350</xdr:rowOff>
    </xdr:to>
    <xdr:pic>
      <xdr:nvPicPr>
        <xdr:cNvPr id="1852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45542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87</xdr:row>
      <xdr:rowOff>28575</xdr:rowOff>
    </xdr:from>
    <xdr:to>
      <xdr:col>15</xdr:col>
      <xdr:colOff>180975</xdr:colOff>
      <xdr:row>88</xdr:row>
      <xdr:rowOff>133350</xdr:rowOff>
    </xdr:to>
    <xdr:pic>
      <xdr:nvPicPr>
        <xdr:cNvPr id="1853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45446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119</xdr:row>
      <xdr:rowOff>123825</xdr:rowOff>
    </xdr:from>
    <xdr:to>
      <xdr:col>2</xdr:col>
      <xdr:colOff>790575</xdr:colOff>
      <xdr:row>122</xdr:row>
      <xdr:rowOff>85725</xdr:rowOff>
    </xdr:to>
    <xdr:pic>
      <xdr:nvPicPr>
        <xdr:cNvPr id="1853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98977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120</xdr:row>
      <xdr:rowOff>38100</xdr:rowOff>
    </xdr:from>
    <xdr:to>
      <xdr:col>1</xdr:col>
      <xdr:colOff>333375</xdr:colOff>
      <xdr:row>121</xdr:row>
      <xdr:rowOff>133350</xdr:rowOff>
    </xdr:to>
    <xdr:pic>
      <xdr:nvPicPr>
        <xdr:cNvPr id="185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99834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120</xdr:row>
      <xdr:rowOff>28575</xdr:rowOff>
    </xdr:from>
    <xdr:to>
      <xdr:col>2</xdr:col>
      <xdr:colOff>180975</xdr:colOff>
      <xdr:row>121</xdr:row>
      <xdr:rowOff>133350</xdr:rowOff>
    </xdr:to>
    <xdr:pic>
      <xdr:nvPicPr>
        <xdr:cNvPr id="185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99739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119</xdr:row>
      <xdr:rowOff>123825</xdr:rowOff>
    </xdr:from>
    <xdr:to>
      <xdr:col>15</xdr:col>
      <xdr:colOff>790575</xdr:colOff>
      <xdr:row>122</xdr:row>
      <xdr:rowOff>85725</xdr:rowOff>
    </xdr:to>
    <xdr:pic>
      <xdr:nvPicPr>
        <xdr:cNvPr id="1853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98977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120</xdr:row>
      <xdr:rowOff>38100</xdr:rowOff>
    </xdr:from>
    <xdr:to>
      <xdr:col>14</xdr:col>
      <xdr:colOff>333375</xdr:colOff>
      <xdr:row>121</xdr:row>
      <xdr:rowOff>133350</xdr:rowOff>
    </xdr:to>
    <xdr:pic>
      <xdr:nvPicPr>
        <xdr:cNvPr id="1853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99834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120</xdr:row>
      <xdr:rowOff>28575</xdr:rowOff>
    </xdr:from>
    <xdr:to>
      <xdr:col>15</xdr:col>
      <xdr:colOff>180975</xdr:colOff>
      <xdr:row>121</xdr:row>
      <xdr:rowOff>133350</xdr:rowOff>
    </xdr:to>
    <xdr:pic>
      <xdr:nvPicPr>
        <xdr:cNvPr id="1853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99739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149</xdr:row>
      <xdr:rowOff>123825</xdr:rowOff>
    </xdr:from>
    <xdr:to>
      <xdr:col>2</xdr:col>
      <xdr:colOff>790575</xdr:colOff>
      <xdr:row>152</xdr:row>
      <xdr:rowOff>85725</xdr:rowOff>
    </xdr:to>
    <xdr:pic>
      <xdr:nvPicPr>
        <xdr:cNvPr id="1853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84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150</xdr:row>
      <xdr:rowOff>38100</xdr:rowOff>
    </xdr:from>
    <xdr:to>
      <xdr:col>1</xdr:col>
      <xdr:colOff>333375</xdr:colOff>
      <xdr:row>151</xdr:row>
      <xdr:rowOff>133350</xdr:rowOff>
    </xdr:to>
    <xdr:pic>
      <xdr:nvPicPr>
        <xdr:cNvPr id="1853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92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150</xdr:row>
      <xdr:rowOff>28575</xdr:rowOff>
    </xdr:from>
    <xdr:to>
      <xdr:col>2</xdr:col>
      <xdr:colOff>180975</xdr:colOff>
      <xdr:row>151</xdr:row>
      <xdr:rowOff>133350</xdr:rowOff>
    </xdr:to>
    <xdr:pic>
      <xdr:nvPicPr>
        <xdr:cNvPr id="1853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91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149</xdr:row>
      <xdr:rowOff>123825</xdr:rowOff>
    </xdr:from>
    <xdr:to>
      <xdr:col>15</xdr:col>
      <xdr:colOff>790575</xdr:colOff>
      <xdr:row>152</xdr:row>
      <xdr:rowOff>85725</xdr:rowOff>
    </xdr:to>
    <xdr:pic>
      <xdr:nvPicPr>
        <xdr:cNvPr id="1854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484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150</xdr:row>
      <xdr:rowOff>38100</xdr:rowOff>
    </xdr:from>
    <xdr:to>
      <xdr:col>14</xdr:col>
      <xdr:colOff>333375</xdr:colOff>
      <xdr:row>151</xdr:row>
      <xdr:rowOff>133350</xdr:rowOff>
    </xdr:to>
    <xdr:pic>
      <xdr:nvPicPr>
        <xdr:cNvPr id="1854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492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150</xdr:row>
      <xdr:rowOff>28575</xdr:rowOff>
    </xdr:from>
    <xdr:to>
      <xdr:col>15</xdr:col>
      <xdr:colOff>180975</xdr:colOff>
      <xdr:row>151</xdr:row>
      <xdr:rowOff>133350</xdr:rowOff>
    </xdr:to>
    <xdr:pic>
      <xdr:nvPicPr>
        <xdr:cNvPr id="1854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491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179</xdr:row>
      <xdr:rowOff>123825</xdr:rowOff>
    </xdr:from>
    <xdr:to>
      <xdr:col>2</xdr:col>
      <xdr:colOff>790575</xdr:colOff>
      <xdr:row>182</xdr:row>
      <xdr:rowOff>85725</xdr:rowOff>
    </xdr:to>
    <xdr:pic>
      <xdr:nvPicPr>
        <xdr:cNvPr id="1854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946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180</xdr:row>
      <xdr:rowOff>38100</xdr:rowOff>
    </xdr:from>
    <xdr:to>
      <xdr:col>1</xdr:col>
      <xdr:colOff>333375</xdr:colOff>
      <xdr:row>181</xdr:row>
      <xdr:rowOff>133350</xdr:rowOff>
    </xdr:to>
    <xdr:pic>
      <xdr:nvPicPr>
        <xdr:cNvPr id="1854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0032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180</xdr:row>
      <xdr:rowOff>28575</xdr:rowOff>
    </xdr:from>
    <xdr:to>
      <xdr:col>2</xdr:col>
      <xdr:colOff>180975</xdr:colOff>
      <xdr:row>181</xdr:row>
      <xdr:rowOff>133350</xdr:rowOff>
    </xdr:to>
    <xdr:pic>
      <xdr:nvPicPr>
        <xdr:cNvPr id="1854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0022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179</xdr:row>
      <xdr:rowOff>123825</xdr:rowOff>
    </xdr:from>
    <xdr:to>
      <xdr:col>15</xdr:col>
      <xdr:colOff>790575</xdr:colOff>
      <xdr:row>182</xdr:row>
      <xdr:rowOff>85725</xdr:rowOff>
    </xdr:to>
    <xdr:pic>
      <xdr:nvPicPr>
        <xdr:cNvPr id="1854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9946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180</xdr:row>
      <xdr:rowOff>38100</xdr:rowOff>
    </xdr:from>
    <xdr:to>
      <xdr:col>14</xdr:col>
      <xdr:colOff>333375</xdr:colOff>
      <xdr:row>181</xdr:row>
      <xdr:rowOff>133350</xdr:rowOff>
    </xdr:to>
    <xdr:pic>
      <xdr:nvPicPr>
        <xdr:cNvPr id="1854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0032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180</xdr:row>
      <xdr:rowOff>28575</xdr:rowOff>
    </xdr:from>
    <xdr:to>
      <xdr:col>15</xdr:col>
      <xdr:colOff>180975</xdr:colOff>
      <xdr:row>181</xdr:row>
      <xdr:rowOff>133350</xdr:rowOff>
    </xdr:to>
    <xdr:pic>
      <xdr:nvPicPr>
        <xdr:cNvPr id="1854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0022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211</xdr:row>
      <xdr:rowOff>123825</xdr:rowOff>
    </xdr:from>
    <xdr:to>
      <xdr:col>2</xdr:col>
      <xdr:colOff>790575</xdr:colOff>
      <xdr:row>214</xdr:row>
      <xdr:rowOff>85725</xdr:rowOff>
    </xdr:to>
    <xdr:pic>
      <xdr:nvPicPr>
        <xdr:cNvPr id="1854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52139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212</xdr:row>
      <xdr:rowOff>38100</xdr:rowOff>
    </xdr:from>
    <xdr:to>
      <xdr:col>1</xdr:col>
      <xdr:colOff>333375</xdr:colOff>
      <xdr:row>213</xdr:row>
      <xdr:rowOff>133350</xdr:rowOff>
    </xdr:to>
    <xdr:pic>
      <xdr:nvPicPr>
        <xdr:cNvPr id="1855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52996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212</xdr:row>
      <xdr:rowOff>28575</xdr:rowOff>
    </xdr:from>
    <xdr:to>
      <xdr:col>2</xdr:col>
      <xdr:colOff>180975</xdr:colOff>
      <xdr:row>213</xdr:row>
      <xdr:rowOff>133350</xdr:rowOff>
    </xdr:to>
    <xdr:pic>
      <xdr:nvPicPr>
        <xdr:cNvPr id="1855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52901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211</xdr:row>
      <xdr:rowOff>123825</xdr:rowOff>
    </xdr:from>
    <xdr:to>
      <xdr:col>15</xdr:col>
      <xdr:colOff>790575</xdr:colOff>
      <xdr:row>214</xdr:row>
      <xdr:rowOff>85725</xdr:rowOff>
    </xdr:to>
    <xdr:pic>
      <xdr:nvPicPr>
        <xdr:cNvPr id="1855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52139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212</xdr:row>
      <xdr:rowOff>38100</xdr:rowOff>
    </xdr:from>
    <xdr:to>
      <xdr:col>14</xdr:col>
      <xdr:colOff>333375</xdr:colOff>
      <xdr:row>213</xdr:row>
      <xdr:rowOff>133350</xdr:rowOff>
    </xdr:to>
    <xdr:pic>
      <xdr:nvPicPr>
        <xdr:cNvPr id="1855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52996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212</xdr:row>
      <xdr:rowOff>28575</xdr:rowOff>
    </xdr:from>
    <xdr:to>
      <xdr:col>15</xdr:col>
      <xdr:colOff>180975</xdr:colOff>
      <xdr:row>213</xdr:row>
      <xdr:rowOff>133350</xdr:rowOff>
    </xdr:to>
    <xdr:pic>
      <xdr:nvPicPr>
        <xdr:cNvPr id="1855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52901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245</xdr:row>
      <xdr:rowOff>123825</xdr:rowOff>
    </xdr:from>
    <xdr:to>
      <xdr:col>2</xdr:col>
      <xdr:colOff>790575</xdr:colOff>
      <xdr:row>248</xdr:row>
      <xdr:rowOff>85725</xdr:rowOff>
    </xdr:to>
    <xdr:pic>
      <xdr:nvPicPr>
        <xdr:cNvPr id="1855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0805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246</xdr:row>
      <xdr:rowOff>38100</xdr:rowOff>
    </xdr:from>
    <xdr:to>
      <xdr:col>1</xdr:col>
      <xdr:colOff>333375</xdr:colOff>
      <xdr:row>247</xdr:row>
      <xdr:rowOff>133350</xdr:rowOff>
    </xdr:to>
    <xdr:pic>
      <xdr:nvPicPr>
        <xdr:cNvPr id="1855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0890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246</xdr:row>
      <xdr:rowOff>28575</xdr:rowOff>
    </xdr:from>
    <xdr:to>
      <xdr:col>2</xdr:col>
      <xdr:colOff>180975</xdr:colOff>
      <xdr:row>247</xdr:row>
      <xdr:rowOff>133350</xdr:rowOff>
    </xdr:to>
    <xdr:pic>
      <xdr:nvPicPr>
        <xdr:cNvPr id="1855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0881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245</xdr:row>
      <xdr:rowOff>123825</xdr:rowOff>
    </xdr:from>
    <xdr:to>
      <xdr:col>15</xdr:col>
      <xdr:colOff>790575</xdr:colOff>
      <xdr:row>248</xdr:row>
      <xdr:rowOff>85725</xdr:rowOff>
    </xdr:to>
    <xdr:pic>
      <xdr:nvPicPr>
        <xdr:cNvPr id="1855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0805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246</xdr:row>
      <xdr:rowOff>38100</xdr:rowOff>
    </xdr:from>
    <xdr:to>
      <xdr:col>14</xdr:col>
      <xdr:colOff>333375</xdr:colOff>
      <xdr:row>247</xdr:row>
      <xdr:rowOff>133350</xdr:rowOff>
    </xdr:to>
    <xdr:pic>
      <xdr:nvPicPr>
        <xdr:cNvPr id="1855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0890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246</xdr:row>
      <xdr:rowOff>28575</xdr:rowOff>
    </xdr:from>
    <xdr:to>
      <xdr:col>15</xdr:col>
      <xdr:colOff>180975</xdr:colOff>
      <xdr:row>247</xdr:row>
      <xdr:rowOff>133350</xdr:rowOff>
    </xdr:to>
    <xdr:pic>
      <xdr:nvPicPr>
        <xdr:cNvPr id="1856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0881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279</xdr:row>
      <xdr:rowOff>123825</xdr:rowOff>
    </xdr:from>
    <xdr:to>
      <xdr:col>2</xdr:col>
      <xdr:colOff>790575</xdr:colOff>
      <xdr:row>282</xdr:row>
      <xdr:rowOff>85725</xdr:rowOff>
    </xdr:to>
    <xdr:pic>
      <xdr:nvPicPr>
        <xdr:cNvPr id="1856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6396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280</xdr:row>
      <xdr:rowOff>38100</xdr:rowOff>
    </xdr:from>
    <xdr:to>
      <xdr:col>1</xdr:col>
      <xdr:colOff>333375</xdr:colOff>
      <xdr:row>281</xdr:row>
      <xdr:rowOff>133350</xdr:rowOff>
    </xdr:to>
    <xdr:pic>
      <xdr:nvPicPr>
        <xdr:cNvPr id="185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6482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280</xdr:row>
      <xdr:rowOff>28575</xdr:rowOff>
    </xdr:from>
    <xdr:to>
      <xdr:col>2</xdr:col>
      <xdr:colOff>180975</xdr:colOff>
      <xdr:row>281</xdr:row>
      <xdr:rowOff>133350</xdr:rowOff>
    </xdr:to>
    <xdr:pic>
      <xdr:nvPicPr>
        <xdr:cNvPr id="185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6472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279</xdr:row>
      <xdr:rowOff>123825</xdr:rowOff>
    </xdr:from>
    <xdr:to>
      <xdr:col>15</xdr:col>
      <xdr:colOff>790575</xdr:colOff>
      <xdr:row>282</xdr:row>
      <xdr:rowOff>85725</xdr:rowOff>
    </xdr:to>
    <xdr:pic>
      <xdr:nvPicPr>
        <xdr:cNvPr id="1856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463962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280</xdr:row>
      <xdr:rowOff>38100</xdr:rowOff>
    </xdr:from>
    <xdr:to>
      <xdr:col>14</xdr:col>
      <xdr:colOff>333375</xdr:colOff>
      <xdr:row>281</xdr:row>
      <xdr:rowOff>133350</xdr:rowOff>
    </xdr:to>
    <xdr:pic>
      <xdr:nvPicPr>
        <xdr:cNvPr id="1856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464820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280</xdr:row>
      <xdr:rowOff>28575</xdr:rowOff>
    </xdr:from>
    <xdr:to>
      <xdr:col>15</xdr:col>
      <xdr:colOff>180975</xdr:colOff>
      <xdr:row>281</xdr:row>
      <xdr:rowOff>133350</xdr:rowOff>
    </xdr:to>
    <xdr:pic>
      <xdr:nvPicPr>
        <xdr:cNvPr id="1856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64724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311</xdr:row>
      <xdr:rowOff>123825</xdr:rowOff>
    </xdr:from>
    <xdr:to>
      <xdr:col>2</xdr:col>
      <xdr:colOff>790575</xdr:colOff>
      <xdr:row>314</xdr:row>
      <xdr:rowOff>85725</xdr:rowOff>
    </xdr:to>
    <xdr:pic>
      <xdr:nvPicPr>
        <xdr:cNvPr id="1856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1663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312</xdr:row>
      <xdr:rowOff>38100</xdr:rowOff>
    </xdr:from>
    <xdr:to>
      <xdr:col>1</xdr:col>
      <xdr:colOff>333375</xdr:colOff>
      <xdr:row>313</xdr:row>
      <xdr:rowOff>133350</xdr:rowOff>
    </xdr:to>
    <xdr:pic>
      <xdr:nvPicPr>
        <xdr:cNvPr id="1856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1749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312</xdr:row>
      <xdr:rowOff>28575</xdr:rowOff>
    </xdr:from>
    <xdr:to>
      <xdr:col>2</xdr:col>
      <xdr:colOff>180975</xdr:colOff>
      <xdr:row>313</xdr:row>
      <xdr:rowOff>133350</xdr:rowOff>
    </xdr:to>
    <xdr:pic>
      <xdr:nvPicPr>
        <xdr:cNvPr id="1856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1739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311</xdr:row>
      <xdr:rowOff>123825</xdr:rowOff>
    </xdr:from>
    <xdr:to>
      <xdr:col>15</xdr:col>
      <xdr:colOff>790575</xdr:colOff>
      <xdr:row>314</xdr:row>
      <xdr:rowOff>85725</xdr:rowOff>
    </xdr:to>
    <xdr:pic>
      <xdr:nvPicPr>
        <xdr:cNvPr id="1857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1663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312</xdr:row>
      <xdr:rowOff>38100</xdr:rowOff>
    </xdr:from>
    <xdr:to>
      <xdr:col>14</xdr:col>
      <xdr:colOff>333375</xdr:colOff>
      <xdr:row>313</xdr:row>
      <xdr:rowOff>133350</xdr:rowOff>
    </xdr:to>
    <xdr:pic>
      <xdr:nvPicPr>
        <xdr:cNvPr id="1857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1749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312</xdr:row>
      <xdr:rowOff>28575</xdr:rowOff>
    </xdr:from>
    <xdr:to>
      <xdr:col>15</xdr:col>
      <xdr:colOff>180975</xdr:colOff>
      <xdr:row>313</xdr:row>
      <xdr:rowOff>133350</xdr:rowOff>
    </xdr:to>
    <xdr:pic>
      <xdr:nvPicPr>
        <xdr:cNvPr id="1857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1739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343</xdr:row>
      <xdr:rowOff>123825</xdr:rowOff>
    </xdr:from>
    <xdr:to>
      <xdr:col>2</xdr:col>
      <xdr:colOff>790575</xdr:colOff>
      <xdr:row>346</xdr:row>
      <xdr:rowOff>85725</xdr:rowOff>
    </xdr:to>
    <xdr:pic>
      <xdr:nvPicPr>
        <xdr:cNvPr id="1857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569309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344</xdr:row>
      <xdr:rowOff>38100</xdr:rowOff>
    </xdr:from>
    <xdr:to>
      <xdr:col>1</xdr:col>
      <xdr:colOff>333375</xdr:colOff>
      <xdr:row>345</xdr:row>
      <xdr:rowOff>133350</xdr:rowOff>
    </xdr:to>
    <xdr:pic>
      <xdr:nvPicPr>
        <xdr:cNvPr id="1857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70166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344</xdr:row>
      <xdr:rowOff>28575</xdr:rowOff>
    </xdr:from>
    <xdr:to>
      <xdr:col>2</xdr:col>
      <xdr:colOff>180975</xdr:colOff>
      <xdr:row>345</xdr:row>
      <xdr:rowOff>133350</xdr:rowOff>
    </xdr:to>
    <xdr:pic>
      <xdr:nvPicPr>
        <xdr:cNvPr id="1857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70071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343</xdr:row>
      <xdr:rowOff>123825</xdr:rowOff>
    </xdr:from>
    <xdr:to>
      <xdr:col>15</xdr:col>
      <xdr:colOff>790575</xdr:colOff>
      <xdr:row>346</xdr:row>
      <xdr:rowOff>85725</xdr:rowOff>
    </xdr:to>
    <xdr:pic>
      <xdr:nvPicPr>
        <xdr:cNvPr id="1857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569309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344</xdr:row>
      <xdr:rowOff>38100</xdr:rowOff>
    </xdr:from>
    <xdr:to>
      <xdr:col>14</xdr:col>
      <xdr:colOff>333375</xdr:colOff>
      <xdr:row>345</xdr:row>
      <xdr:rowOff>133350</xdr:rowOff>
    </xdr:to>
    <xdr:pic>
      <xdr:nvPicPr>
        <xdr:cNvPr id="1857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570166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344</xdr:row>
      <xdr:rowOff>28575</xdr:rowOff>
    </xdr:from>
    <xdr:to>
      <xdr:col>15</xdr:col>
      <xdr:colOff>180975</xdr:colOff>
      <xdr:row>345</xdr:row>
      <xdr:rowOff>133350</xdr:rowOff>
    </xdr:to>
    <xdr:pic>
      <xdr:nvPicPr>
        <xdr:cNvPr id="1857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70071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375</xdr:row>
      <xdr:rowOff>123825</xdr:rowOff>
    </xdr:from>
    <xdr:to>
      <xdr:col>2</xdr:col>
      <xdr:colOff>790575</xdr:colOff>
      <xdr:row>378</xdr:row>
      <xdr:rowOff>85725</xdr:rowOff>
    </xdr:to>
    <xdr:pic>
      <xdr:nvPicPr>
        <xdr:cNvPr id="1857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21982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376</xdr:row>
      <xdr:rowOff>38100</xdr:rowOff>
    </xdr:from>
    <xdr:to>
      <xdr:col>1</xdr:col>
      <xdr:colOff>333375</xdr:colOff>
      <xdr:row>377</xdr:row>
      <xdr:rowOff>133350</xdr:rowOff>
    </xdr:to>
    <xdr:pic>
      <xdr:nvPicPr>
        <xdr:cNvPr id="1858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22839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376</xdr:row>
      <xdr:rowOff>28575</xdr:rowOff>
    </xdr:from>
    <xdr:to>
      <xdr:col>2</xdr:col>
      <xdr:colOff>180975</xdr:colOff>
      <xdr:row>377</xdr:row>
      <xdr:rowOff>133350</xdr:rowOff>
    </xdr:to>
    <xdr:pic>
      <xdr:nvPicPr>
        <xdr:cNvPr id="1858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22744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238125</xdr:colOff>
      <xdr:row>375</xdr:row>
      <xdr:rowOff>123825</xdr:rowOff>
    </xdr:from>
    <xdr:to>
      <xdr:col>15</xdr:col>
      <xdr:colOff>790575</xdr:colOff>
      <xdr:row>378</xdr:row>
      <xdr:rowOff>85725</xdr:rowOff>
    </xdr:to>
    <xdr:pic>
      <xdr:nvPicPr>
        <xdr:cNvPr id="1858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621982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85725</xdr:colOff>
      <xdr:row>376</xdr:row>
      <xdr:rowOff>38100</xdr:rowOff>
    </xdr:from>
    <xdr:to>
      <xdr:col>14</xdr:col>
      <xdr:colOff>333375</xdr:colOff>
      <xdr:row>377</xdr:row>
      <xdr:rowOff>133350</xdr:rowOff>
    </xdr:to>
    <xdr:pic>
      <xdr:nvPicPr>
        <xdr:cNvPr id="1858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622839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376</xdr:row>
      <xdr:rowOff>28575</xdr:rowOff>
    </xdr:from>
    <xdr:to>
      <xdr:col>15</xdr:col>
      <xdr:colOff>180975</xdr:colOff>
      <xdr:row>377</xdr:row>
      <xdr:rowOff>133350</xdr:rowOff>
    </xdr:to>
    <xdr:pic>
      <xdr:nvPicPr>
        <xdr:cNvPr id="1858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622744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95250</xdr:rowOff>
    </xdr:from>
    <xdr:to>
      <xdr:col>2</xdr:col>
      <xdr:colOff>600075</xdr:colOff>
      <xdr:row>4</xdr:row>
      <xdr:rowOff>47625</xdr:rowOff>
    </xdr:to>
    <xdr:pic>
      <xdr:nvPicPr>
        <xdr:cNvPr id="1949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57175"/>
          <a:ext cx="561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</xdr:row>
      <xdr:rowOff>38100</xdr:rowOff>
    </xdr:from>
    <xdr:to>
      <xdr:col>1</xdr:col>
      <xdr:colOff>333375</xdr:colOff>
      <xdr:row>3</xdr:row>
      <xdr:rowOff>133350</xdr:rowOff>
    </xdr:to>
    <xdr:pic>
      <xdr:nvPicPr>
        <xdr:cNvPr id="1949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714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</xdr:row>
      <xdr:rowOff>28575</xdr:rowOff>
    </xdr:from>
    <xdr:to>
      <xdr:col>2</xdr:col>
      <xdr:colOff>19050</xdr:colOff>
      <xdr:row>3</xdr:row>
      <xdr:rowOff>133350</xdr:rowOff>
    </xdr:to>
    <xdr:pic>
      <xdr:nvPicPr>
        <xdr:cNvPr id="1949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19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19</xdr:row>
      <xdr:rowOff>95250</xdr:rowOff>
    </xdr:from>
    <xdr:to>
      <xdr:col>2</xdr:col>
      <xdr:colOff>600075</xdr:colOff>
      <xdr:row>22</xdr:row>
      <xdr:rowOff>38100</xdr:rowOff>
    </xdr:to>
    <xdr:pic>
      <xdr:nvPicPr>
        <xdr:cNvPr id="1949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25755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20</xdr:row>
      <xdr:rowOff>38100</xdr:rowOff>
    </xdr:from>
    <xdr:to>
      <xdr:col>1</xdr:col>
      <xdr:colOff>333375</xdr:colOff>
      <xdr:row>21</xdr:row>
      <xdr:rowOff>133350</xdr:rowOff>
    </xdr:to>
    <xdr:pic>
      <xdr:nvPicPr>
        <xdr:cNvPr id="1949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3718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</xdr:row>
      <xdr:rowOff>28575</xdr:rowOff>
    </xdr:from>
    <xdr:to>
      <xdr:col>2</xdr:col>
      <xdr:colOff>19050</xdr:colOff>
      <xdr:row>21</xdr:row>
      <xdr:rowOff>133350</xdr:rowOff>
    </xdr:to>
    <xdr:pic>
      <xdr:nvPicPr>
        <xdr:cNvPr id="194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3623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33</xdr:row>
      <xdr:rowOff>95250</xdr:rowOff>
    </xdr:from>
    <xdr:to>
      <xdr:col>2</xdr:col>
      <xdr:colOff>600075</xdr:colOff>
      <xdr:row>36</xdr:row>
      <xdr:rowOff>38100</xdr:rowOff>
    </xdr:to>
    <xdr:pic>
      <xdr:nvPicPr>
        <xdr:cNvPr id="1949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560070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950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715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950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7054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47</xdr:row>
      <xdr:rowOff>95250</xdr:rowOff>
    </xdr:from>
    <xdr:to>
      <xdr:col>2</xdr:col>
      <xdr:colOff>600075</xdr:colOff>
      <xdr:row>50</xdr:row>
      <xdr:rowOff>38100</xdr:rowOff>
    </xdr:to>
    <xdr:pic>
      <xdr:nvPicPr>
        <xdr:cNvPr id="1950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94385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48</xdr:row>
      <xdr:rowOff>38100</xdr:rowOff>
    </xdr:from>
    <xdr:to>
      <xdr:col>1</xdr:col>
      <xdr:colOff>333375</xdr:colOff>
      <xdr:row>49</xdr:row>
      <xdr:rowOff>133350</xdr:rowOff>
    </xdr:to>
    <xdr:pic>
      <xdr:nvPicPr>
        <xdr:cNvPr id="1950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5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48</xdr:row>
      <xdr:rowOff>28575</xdr:rowOff>
    </xdr:from>
    <xdr:to>
      <xdr:col>2</xdr:col>
      <xdr:colOff>19050</xdr:colOff>
      <xdr:row>49</xdr:row>
      <xdr:rowOff>133350</xdr:rowOff>
    </xdr:to>
    <xdr:pic>
      <xdr:nvPicPr>
        <xdr:cNvPr id="1950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04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70</xdr:row>
      <xdr:rowOff>95250</xdr:rowOff>
    </xdr:from>
    <xdr:to>
      <xdr:col>2</xdr:col>
      <xdr:colOff>600075</xdr:colOff>
      <xdr:row>73</xdr:row>
      <xdr:rowOff>38100</xdr:rowOff>
    </xdr:to>
    <xdr:pic>
      <xdr:nvPicPr>
        <xdr:cNvPr id="1950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175385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71</xdr:row>
      <xdr:rowOff>38100</xdr:rowOff>
    </xdr:from>
    <xdr:to>
      <xdr:col>1</xdr:col>
      <xdr:colOff>333375</xdr:colOff>
      <xdr:row>72</xdr:row>
      <xdr:rowOff>133350</xdr:rowOff>
    </xdr:to>
    <xdr:pic>
      <xdr:nvPicPr>
        <xdr:cNvPr id="1950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86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71</xdr:row>
      <xdr:rowOff>28575</xdr:rowOff>
    </xdr:from>
    <xdr:to>
      <xdr:col>2</xdr:col>
      <xdr:colOff>19050</xdr:colOff>
      <xdr:row>72</xdr:row>
      <xdr:rowOff>133350</xdr:rowOff>
    </xdr:to>
    <xdr:pic>
      <xdr:nvPicPr>
        <xdr:cNvPr id="1950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85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91</xdr:row>
      <xdr:rowOff>95250</xdr:rowOff>
    </xdr:from>
    <xdr:to>
      <xdr:col>2</xdr:col>
      <xdr:colOff>600075</xdr:colOff>
      <xdr:row>94</xdr:row>
      <xdr:rowOff>38100</xdr:rowOff>
    </xdr:to>
    <xdr:pic>
      <xdr:nvPicPr>
        <xdr:cNvPr id="1950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524000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92</xdr:row>
      <xdr:rowOff>38100</xdr:rowOff>
    </xdr:from>
    <xdr:to>
      <xdr:col>1</xdr:col>
      <xdr:colOff>333375</xdr:colOff>
      <xdr:row>93</xdr:row>
      <xdr:rowOff>133350</xdr:rowOff>
    </xdr:to>
    <xdr:pic>
      <xdr:nvPicPr>
        <xdr:cNvPr id="1950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3543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92</xdr:row>
      <xdr:rowOff>28575</xdr:rowOff>
    </xdr:from>
    <xdr:to>
      <xdr:col>2</xdr:col>
      <xdr:colOff>19050</xdr:colOff>
      <xdr:row>93</xdr:row>
      <xdr:rowOff>133350</xdr:rowOff>
    </xdr:to>
    <xdr:pic>
      <xdr:nvPicPr>
        <xdr:cNvPr id="195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3447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113</xdr:row>
      <xdr:rowOff>95250</xdr:rowOff>
    </xdr:from>
    <xdr:to>
      <xdr:col>2</xdr:col>
      <xdr:colOff>600075</xdr:colOff>
      <xdr:row>116</xdr:row>
      <xdr:rowOff>38100</xdr:rowOff>
    </xdr:to>
    <xdr:pic>
      <xdr:nvPicPr>
        <xdr:cNvPr id="1951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888807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114</xdr:row>
      <xdr:rowOff>38100</xdr:rowOff>
    </xdr:from>
    <xdr:to>
      <xdr:col>1</xdr:col>
      <xdr:colOff>333375</xdr:colOff>
      <xdr:row>115</xdr:row>
      <xdr:rowOff>133350</xdr:rowOff>
    </xdr:to>
    <xdr:pic>
      <xdr:nvPicPr>
        <xdr:cNvPr id="1951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00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114</xdr:row>
      <xdr:rowOff>28575</xdr:rowOff>
    </xdr:from>
    <xdr:to>
      <xdr:col>2</xdr:col>
      <xdr:colOff>19050</xdr:colOff>
      <xdr:row>115</xdr:row>
      <xdr:rowOff>133350</xdr:rowOff>
    </xdr:to>
    <xdr:pic>
      <xdr:nvPicPr>
        <xdr:cNvPr id="1951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99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140</xdr:row>
      <xdr:rowOff>95250</xdr:rowOff>
    </xdr:from>
    <xdr:to>
      <xdr:col>2</xdr:col>
      <xdr:colOff>600075</xdr:colOff>
      <xdr:row>143</xdr:row>
      <xdr:rowOff>38100</xdr:rowOff>
    </xdr:to>
    <xdr:pic>
      <xdr:nvPicPr>
        <xdr:cNvPr id="1951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334577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141</xdr:row>
      <xdr:rowOff>38100</xdr:rowOff>
    </xdr:from>
    <xdr:to>
      <xdr:col>1</xdr:col>
      <xdr:colOff>333375</xdr:colOff>
      <xdr:row>142</xdr:row>
      <xdr:rowOff>133350</xdr:rowOff>
    </xdr:to>
    <xdr:pic>
      <xdr:nvPicPr>
        <xdr:cNvPr id="195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460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141</xdr:row>
      <xdr:rowOff>28575</xdr:rowOff>
    </xdr:from>
    <xdr:to>
      <xdr:col>2</xdr:col>
      <xdr:colOff>19050</xdr:colOff>
      <xdr:row>142</xdr:row>
      <xdr:rowOff>133350</xdr:rowOff>
    </xdr:to>
    <xdr:pic>
      <xdr:nvPicPr>
        <xdr:cNvPr id="195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450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159</xdr:row>
      <xdr:rowOff>95250</xdr:rowOff>
    </xdr:from>
    <xdr:to>
      <xdr:col>2</xdr:col>
      <xdr:colOff>600075</xdr:colOff>
      <xdr:row>162</xdr:row>
      <xdr:rowOff>38100</xdr:rowOff>
    </xdr:to>
    <xdr:pic>
      <xdr:nvPicPr>
        <xdr:cNvPr id="1951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650807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160</xdr:row>
      <xdr:rowOff>38100</xdr:rowOff>
    </xdr:from>
    <xdr:to>
      <xdr:col>1</xdr:col>
      <xdr:colOff>333375</xdr:colOff>
      <xdr:row>161</xdr:row>
      <xdr:rowOff>133350</xdr:rowOff>
    </xdr:to>
    <xdr:pic>
      <xdr:nvPicPr>
        <xdr:cNvPr id="1951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62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160</xdr:row>
      <xdr:rowOff>28575</xdr:rowOff>
    </xdr:from>
    <xdr:to>
      <xdr:col>2</xdr:col>
      <xdr:colOff>19050</xdr:colOff>
      <xdr:row>161</xdr:row>
      <xdr:rowOff>133350</xdr:rowOff>
    </xdr:to>
    <xdr:pic>
      <xdr:nvPicPr>
        <xdr:cNvPr id="1951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61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178</xdr:row>
      <xdr:rowOff>95250</xdr:rowOff>
    </xdr:from>
    <xdr:to>
      <xdr:col>2</xdr:col>
      <xdr:colOff>600075</xdr:colOff>
      <xdr:row>181</xdr:row>
      <xdr:rowOff>38100</xdr:rowOff>
    </xdr:to>
    <xdr:pic>
      <xdr:nvPicPr>
        <xdr:cNvPr id="1952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967037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179</xdr:row>
      <xdr:rowOff>38100</xdr:rowOff>
    </xdr:from>
    <xdr:to>
      <xdr:col>1</xdr:col>
      <xdr:colOff>333375</xdr:colOff>
      <xdr:row>180</xdr:row>
      <xdr:rowOff>133350</xdr:rowOff>
    </xdr:to>
    <xdr:pic>
      <xdr:nvPicPr>
        <xdr:cNvPr id="195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7846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179</xdr:row>
      <xdr:rowOff>28575</xdr:rowOff>
    </xdr:from>
    <xdr:to>
      <xdr:col>2</xdr:col>
      <xdr:colOff>19050</xdr:colOff>
      <xdr:row>180</xdr:row>
      <xdr:rowOff>133350</xdr:rowOff>
    </xdr:to>
    <xdr:pic>
      <xdr:nvPicPr>
        <xdr:cNvPr id="195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7751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198</xdr:row>
      <xdr:rowOff>95250</xdr:rowOff>
    </xdr:from>
    <xdr:to>
      <xdr:col>2</xdr:col>
      <xdr:colOff>600075</xdr:colOff>
      <xdr:row>201</xdr:row>
      <xdr:rowOff>38100</xdr:rowOff>
    </xdr:to>
    <xdr:pic>
      <xdr:nvPicPr>
        <xdr:cNvPr id="1952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299460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199</xdr:row>
      <xdr:rowOff>38100</xdr:rowOff>
    </xdr:from>
    <xdr:to>
      <xdr:col>1</xdr:col>
      <xdr:colOff>333375</xdr:colOff>
      <xdr:row>200</xdr:row>
      <xdr:rowOff>133350</xdr:rowOff>
    </xdr:to>
    <xdr:pic>
      <xdr:nvPicPr>
        <xdr:cNvPr id="1952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31089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199</xdr:row>
      <xdr:rowOff>28575</xdr:rowOff>
    </xdr:from>
    <xdr:to>
      <xdr:col>2</xdr:col>
      <xdr:colOff>19050</xdr:colOff>
      <xdr:row>200</xdr:row>
      <xdr:rowOff>133350</xdr:rowOff>
    </xdr:to>
    <xdr:pic>
      <xdr:nvPicPr>
        <xdr:cNvPr id="1952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30993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221</xdr:row>
      <xdr:rowOff>95250</xdr:rowOff>
    </xdr:from>
    <xdr:to>
      <xdr:col>2</xdr:col>
      <xdr:colOff>600075</xdr:colOff>
      <xdr:row>224</xdr:row>
      <xdr:rowOff>38100</xdr:rowOff>
    </xdr:to>
    <xdr:pic>
      <xdr:nvPicPr>
        <xdr:cNvPr id="195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680460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222</xdr:row>
      <xdr:rowOff>38100</xdr:rowOff>
    </xdr:from>
    <xdr:to>
      <xdr:col>1</xdr:col>
      <xdr:colOff>333375</xdr:colOff>
      <xdr:row>223</xdr:row>
      <xdr:rowOff>133350</xdr:rowOff>
    </xdr:to>
    <xdr:pic>
      <xdr:nvPicPr>
        <xdr:cNvPr id="195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9189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222</xdr:row>
      <xdr:rowOff>28575</xdr:rowOff>
    </xdr:from>
    <xdr:to>
      <xdr:col>2</xdr:col>
      <xdr:colOff>19050</xdr:colOff>
      <xdr:row>223</xdr:row>
      <xdr:rowOff>133350</xdr:rowOff>
    </xdr:to>
    <xdr:pic>
      <xdr:nvPicPr>
        <xdr:cNvPr id="195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9093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06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1</xdr:row>
      <xdr:rowOff>28575</xdr:rowOff>
    </xdr:from>
    <xdr:to>
      <xdr:col>2</xdr:col>
      <xdr:colOff>161925</xdr:colOff>
      <xdr:row>2</xdr:row>
      <xdr:rowOff>133350</xdr:rowOff>
    </xdr:to>
    <xdr:pic>
      <xdr:nvPicPr>
        <xdr:cNvPr id="206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</xdr:row>
      <xdr:rowOff>38100</xdr:rowOff>
    </xdr:from>
    <xdr:to>
      <xdr:col>1</xdr:col>
      <xdr:colOff>333375</xdr:colOff>
      <xdr:row>18</xdr:row>
      <xdr:rowOff>133350</xdr:rowOff>
    </xdr:to>
    <xdr:pic>
      <xdr:nvPicPr>
        <xdr:cNvPr id="206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6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</xdr:row>
      <xdr:rowOff>28575</xdr:rowOff>
    </xdr:from>
    <xdr:to>
      <xdr:col>2</xdr:col>
      <xdr:colOff>180975</xdr:colOff>
      <xdr:row>18</xdr:row>
      <xdr:rowOff>133350</xdr:rowOff>
    </xdr:to>
    <xdr:pic>
      <xdr:nvPicPr>
        <xdr:cNvPr id="206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5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43</xdr:row>
      <xdr:rowOff>123825</xdr:rowOff>
    </xdr:from>
    <xdr:to>
      <xdr:col>2</xdr:col>
      <xdr:colOff>790575</xdr:colOff>
      <xdr:row>46</xdr:row>
      <xdr:rowOff>85725</xdr:rowOff>
    </xdr:to>
    <xdr:pic>
      <xdr:nvPicPr>
        <xdr:cNvPr id="206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72390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44</xdr:row>
      <xdr:rowOff>38100</xdr:rowOff>
    </xdr:from>
    <xdr:to>
      <xdr:col>1</xdr:col>
      <xdr:colOff>333375</xdr:colOff>
      <xdr:row>45</xdr:row>
      <xdr:rowOff>133350</xdr:rowOff>
    </xdr:to>
    <xdr:pic>
      <xdr:nvPicPr>
        <xdr:cNvPr id="206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7324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44</xdr:row>
      <xdr:rowOff>28575</xdr:rowOff>
    </xdr:from>
    <xdr:to>
      <xdr:col>2</xdr:col>
      <xdr:colOff>180975</xdr:colOff>
      <xdr:row>45</xdr:row>
      <xdr:rowOff>133350</xdr:rowOff>
    </xdr:to>
    <xdr:pic>
      <xdr:nvPicPr>
        <xdr:cNvPr id="206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3152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84</xdr:row>
      <xdr:rowOff>0</xdr:rowOff>
    </xdr:from>
    <xdr:to>
      <xdr:col>12</xdr:col>
      <xdr:colOff>95250</xdr:colOff>
      <xdr:row>93</xdr:row>
      <xdr:rowOff>114300</xdr:rowOff>
    </xdr:to>
    <xdr:graphicFrame macro="">
      <xdr:nvGraphicFramePr>
        <xdr:cNvPr id="207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238125</xdr:colOff>
      <xdr:row>72</xdr:row>
      <xdr:rowOff>123825</xdr:rowOff>
    </xdr:from>
    <xdr:to>
      <xdr:col>2</xdr:col>
      <xdr:colOff>790575</xdr:colOff>
      <xdr:row>75</xdr:row>
      <xdr:rowOff>85725</xdr:rowOff>
    </xdr:to>
    <xdr:pic>
      <xdr:nvPicPr>
        <xdr:cNvPr id="207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02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73</xdr:row>
      <xdr:rowOff>38100</xdr:rowOff>
    </xdr:from>
    <xdr:to>
      <xdr:col>1</xdr:col>
      <xdr:colOff>333375</xdr:colOff>
      <xdr:row>74</xdr:row>
      <xdr:rowOff>133350</xdr:rowOff>
    </xdr:to>
    <xdr:pic>
      <xdr:nvPicPr>
        <xdr:cNvPr id="207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210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73</xdr:row>
      <xdr:rowOff>28575</xdr:rowOff>
    </xdr:from>
    <xdr:to>
      <xdr:col>2</xdr:col>
      <xdr:colOff>180975</xdr:colOff>
      <xdr:row>74</xdr:row>
      <xdr:rowOff>133350</xdr:rowOff>
    </xdr:to>
    <xdr:pic>
      <xdr:nvPicPr>
        <xdr:cNvPr id="207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09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95</xdr:row>
      <xdr:rowOff>123825</xdr:rowOff>
    </xdr:from>
    <xdr:to>
      <xdr:col>2</xdr:col>
      <xdr:colOff>790575</xdr:colOff>
      <xdr:row>98</xdr:row>
      <xdr:rowOff>85725</xdr:rowOff>
    </xdr:to>
    <xdr:pic>
      <xdr:nvPicPr>
        <xdr:cNvPr id="207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830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207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916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96</xdr:row>
      <xdr:rowOff>28575</xdr:rowOff>
    </xdr:from>
    <xdr:to>
      <xdr:col>2</xdr:col>
      <xdr:colOff>180975</xdr:colOff>
      <xdr:row>97</xdr:row>
      <xdr:rowOff>133350</xdr:rowOff>
    </xdr:to>
    <xdr:pic>
      <xdr:nvPicPr>
        <xdr:cNvPr id="207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906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05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05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055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055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05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05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</xdr:row>
      <xdr:rowOff>76200</xdr:rowOff>
    </xdr:from>
    <xdr:to>
      <xdr:col>2</xdr:col>
      <xdr:colOff>609600</xdr:colOff>
      <xdr:row>20</xdr:row>
      <xdr:rowOff>114300</xdr:rowOff>
    </xdr:to>
    <xdr:pic>
      <xdr:nvPicPr>
        <xdr:cNvPr id="205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146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</xdr:row>
      <xdr:rowOff>57150</xdr:rowOff>
    </xdr:from>
    <xdr:to>
      <xdr:col>12</xdr:col>
      <xdr:colOff>619125</xdr:colOff>
      <xdr:row>20</xdr:row>
      <xdr:rowOff>123825</xdr:rowOff>
    </xdr:to>
    <xdr:pic>
      <xdr:nvPicPr>
        <xdr:cNvPr id="2056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8956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2056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48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2056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84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205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048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205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30384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31</xdr:row>
      <xdr:rowOff>76200</xdr:rowOff>
    </xdr:from>
    <xdr:to>
      <xdr:col>2</xdr:col>
      <xdr:colOff>609600</xdr:colOff>
      <xdr:row>34</xdr:row>
      <xdr:rowOff>114300</xdr:rowOff>
    </xdr:to>
    <xdr:pic>
      <xdr:nvPicPr>
        <xdr:cNvPr id="205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257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31</xdr:row>
      <xdr:rowOff>57150</xdr:rowOff>
    </xdr:from>
    <xdr:to>
      <xdr:col>12</xdr:col>
      <xdr:colOff>619125</xdr:colOff>
      <xdr:row>34</xdr:row>
      <xdr:rowOff>123825</xdr:rowOff>
    </xdr:to>
    <xdr:pic>
      <xdr:nvPicPr>
        <xdr:cNvPr id="2056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238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32</xdr:row>
      <xdr:rowOff>38100</xdr:rowOff>
    </xdr:from>
    <xdr:to>
      <xdr:col>1</xdr:col>
      <xdr:colOff>333375</xdr:colOff>
      <xdr:row>33</xdr:row>
      <xdr:rowOff>133350</xdr:rowOff>
    </xdr:to>
    <xdr:pic>
      <xdr:nvPicPr>
        <xdr:cNvPr id="2056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391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32</xdr:row>
      <xdr:rowOff>28575</xdr:rowOff>
    </xdr:from>
    <xdr:to>
      <xdr:col>2</xdr:col>
      <xdr:colOff>19050</xdr:colOff>
      <xdr:row>33</xdr:row>
      <xdr:rowOff>133350</xdr:rowOff>
    </xdr:to>
    <xdr:pic>
      <xdr:nvPicPr>
        <xdr:cNvPr id="2056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381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32</xdr:row>
      <xdr:rowOff>38100</xdr:rowOff>
    </xdr:from>
    <xdr:to>
      <xdr:col>11</xdr:col>
      <xdr:colOff>333375</xdr:colOff>
      <xdr:row>33</xdr:row>
      <xdr:rowOff>133350</xdr:rowOff>
    </xdr:to>
    <xdr:pic>
      <xdr:nvPicPr>
        <xdr:cNvPr id="205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5391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32</xdr:row>
      <xdr:rowOff>28575</xdr:rowOff>
    </xdr:from>
    <xdr:to>
      <xdr:col>12</xdr:col>
      <xdr:colOff>19050</xdr:colOff>
      <xdr:row>33</xdr:row>
      <xdr:rowOff>133350</xdr:rowOff>
    </xdr:to>
    <xdr:pic>
      <xdr:nvPicPr>
        <xdr:cNvPr id="205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381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45</xdr:row>
      <xdr:rowOff>76200</xdr:rowOff>
    </xdr:from>
    <xdr:to>
      <xdr:col>2</xdr:col>
      <xdr:colOff>609600</xdr:colOff>
      <xdr:row>48</xdr:row>
      <xdr:rowOff>114300</xdr:rowOff>
    </xdr:to>
    <xdr:pic>
      <xdr:nvPicPr>
        <xdr:cNvPr id="205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009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45</xdr:row>
      <xdr:rowOff>57150</xdr:rowOff>
    </xdr:from>
    <xdr:to>
      <xdr:col>12</xdr:col>
      <xdr:colOff>619125</xdr:colOff>
      <xdr:row>48</xdr:row>
      <xdr:rowOff>123825</xdr:rowOff>
    </xdr:to>
    <xdr:pic>
      <xdr:nvPicPr>
        <xdr:cNvPr id="2057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75819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46</xdr:row>
      <xdr:rowOff>38100</xdr:rowOff>
    </xdr:from>
    <xdr:to>
      <xdr:col>1</xdr:col>
      <xdr:colOff>333375</xdr:colOff>
      <xdr:row>47</xdr:row>
      <xdr:rowOff>133350</xdr:rowOff>
    </xdr:to>
    <xdr:pic>
      <xdr:nvPicPr>
        <xdr:cNvPr id="2057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7343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46</xdr:row>
      <xdr:rowOff>28575</xdr:rowOff>
    </xdr:from>
    <xdr:to>
      <xdr:col>2</xdr:col>
      <xdr:colOff>19050</xdr:colOff>
      <xdr:row>47</xdr:row>
      <xdr:rowOff>133350</xdr:rowOff>
    </xdr:to>
    <xdr:pic>
      <xdr:nvPicPr>
        <xdr:cNvPr id="2057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7247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46</xdr:row>
      <xdr:rowOff>38100</xdr:rowOff>
    </xdr:from>
    <xdr:to>
      <xdr:col>11</xdr:col>
      <xdr:colOff>333375</xdr:colOff>
      <xdr:row>47</xdr:row>
      <xdr:rowOff>133350</xdr:rowOff>
    </xdr:to>
    <xdr:pic>
      <xdr:nvPicPr>
        <xdr:cNvPr id="2057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77343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46</xdr:row>
      <xdr:rowOff>28575</xdr:rowOff>
    </xdr:from>
    <xdr:to>
      <xdr:col>12</xdr:col>
      <xdr:colOff>19050</xdr:colOff>
      <xdr:row>47</xdr:row>
      <xdr:rowOff>133350</xdr:rowOff>
    </xdr:to>
    <xdr:pic>
      <xdr:nvPicPr>
        <xdr:cNvPr id="2057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77247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68</xdr:row>
      <xdr:rowOff>76200</xdr:rowOff>
    </xdr:from>
    <xdr:to>
      <xdr:col>2</xdr:col>
      <xdr:colOff>609600</xdr:colOff>
      <xdr:row>71</xdr:row>
      <xdr:rowOff>114300</xdr:rowOff>
    </xdr:to>
    <xdr:pic>
      <xdr:nvPicPr>
        <xdr:cNvPr id="205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4109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68</xdr:row>
      <xdr:rowOff>57150</xdr:rowOff>
    </xdr:from>
    <xdr:to>
      <xdr:col>12</xdr:col>
      <xdr:colOff>619125</xdr:colOff>
      <xdr:row>71</xdr:row>
      <xdr:rowOff>123825</xdr:rowOff>
    </xdr:to>
    <xdr:pic>
      <xdr:nvPicPr>
        <xdr:cNvPr id="205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13919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69</xdr:row>
      <xdr:rowOff>38100</xdr:rowOff>
    </xdr:from>
    <xdr:to>
      <xdr:col>1</xdr:col>
      <xdr:colOff>333375</xdr:colOff>
      <xdr:row>70</xdr:row>
      <xdr:rowOff>133350</xdr:rowOff>
    </xdr:to>
    <xdr:pic>
      <xdr:nvPicPr>
        <xdr:cNvPr id="2058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5443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69</xdr:row>
      <xdr:rowOff>28575</xdr:rowOff>
    </xdr:from>
    <xdr:to>
      <xdr:col>2</xdr:col>
      <xdr:colOff>19050</xdr:colOff>
      <xdr:row>70</xdr:row>
      <xdr:rowOff>133350</xdr:rowOff>
    </xdr:to>
    <xdr:pic>
      <xdr:nvPicPr>
        <xdr:cNvPr id="2058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5347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69</xdr:row>
      <xdr:rowOff>38100</xdr:rowOff>
    </xdr:from>
    <xdr:to>
      <xdr:col>11</xdr:col>
      <xdr:colOff>333375</xdr:colOff>
      <xdr:row>70</xdr:row>
      <xdr:rowOff>133350</xdr:rowOff>
    </xdr:to>
    <xdr:pic>
      <xdr:nvPicPr>
        <xdr:cNvPr id="2058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15443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69</xdr:row>
      <xdr:rowOff>28575</xdr:rowOff>
    </xdr:from>
    <xdr:to>
      <xdr:col>12</xdr:col>
      <xdr:colOff>19050</xdr:colOff>
      <xdr:row>70</xdr:row>
      <xdr:rowOff>133350</xdr:rowOff>
    </xdr:to>
    <xdr:pic>
      <xdr:nvPicPr>
        <xdr:cNvPr id="2058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15347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208</xdr:row>
      <xdr:rowOff>57150</xdr:rowOff>
    </xdr:from>
    <xdr:to>
      <xdr:col>10</xdr:col>
      <xdr:colOff>447675</xdr:colOff>
      <xdr:row>217</xdr:row>
      <xdr:rowOff>161925</xdr:rowOff>
    </xdr:to>
    <xdr:graphicFrame macro="">
      <xdr:nvGraphicFramePr>
        <xdr:cNvPr id="2058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89</xdr:row>
      <xdr:rowOff>76200</xdr:rowOff>
    </xdr:from>
    <xdr:to>
      <xdr:col>2</xdr:col>
      <xdr:colOff>609600</xdr:colOff>
      <xdr:row>92</xdr:row>
      <xdr:rowOff>114300</xdr:rowOff>
    </xdr:to>
    <xdr:pic>
      <xdr:nvPicPr>
        <xdr:cNvPr id="205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89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89</xdr:row>
      <xdr:rowOff>57150</xdr:rowOff>
    </xdr:from>
    <xdr:to>
      <xdr:col>12</xdr:col>
      <xdr:colOff>619125</xdr:colOff>
      <xdr:row>92</xdr:row>
      <xdr:rowOff>123825</xdr:rowOff>
    </xdr:to>
    <xdr:pic>
      <xdr:nvPicPr>
        <xdr:cNvPr id="2058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487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90</xdr:row>
      <xdr:rowOff>38100</xdr:rowOff>
    </xdr:from>
    <xdr:to>
      <xdr:col>1</xdr:col>
      <xdr:colOff>333375</xdr:colOff>
      <xdr:row>91</xdr:row>
      <xdr:rowOff>133350</xdr:rowOff>
    </xdr:to>
    <xdr:pic>
      <xdr:nvPicPr>
        <xdr:cNvPr id="2058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03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90</xdr:row>
      <xdr:rowOff>28575</xdr:rowOff>
    </xdr:from>
    <xdr:to>
      <xdr:col>2</xdr:col>
      <xdr:colOff>19050</xdr:colOff>
      <xdr:row>91</xdr:row>
      <xdr:rowOff>133350</xdr:rowOff>
    </xdr:to>
    <xdr:pic>
      <xdr:nvPicPr>
        <xdr:cNvPr id="2058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02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90</xdr:row>
      <xdr:rowOff>38100</xdr:rowOff>
    </xdr:from>
    <xdr:to>
      <xdr:col>11</xdr:col>
      <xdr:colOff>333375</xdr:colOff>
      <xdr:row>91</xdr:row>
      <xdr:rowOff>133350</xdr:rowOff>
    </xdr:to>
    <xdr:pic>
      <xdr:nvPicPr>
        <xdr:cNvPr id="205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503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90</xdr:row>
      <xdr:rowOff>28575</xdr:rowOff>
    </xdr:from>
    <xdr:to>
      <xdr:col>12</xdr:col>
      <xdr:colOff>19050</xdr:colOff>
      <xdr:row>91</xdr:row>
      <xdr:rowOff>133350</xdr:rowOff>
    </xdr:to>
    <xdr:pic>
      <xdr:nvPicPr>
        <xdr:cNvPr id="205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502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111</xdr:row>
      <xdr:rowOff>76200</xdr:rowOff>
    </xdr:from>
    <xdr:to>
      <xdr:col>2</xdr:col>
      <xdr:colOff>609600</xdr:colOff>
      <xdr:row>114</xdr:row>
      <xdr:rowOff>114300</xdr:rowOff>
    </xdr:to>
    <xdr:pic>
      <xdr:nvPicPr>
        <xdr:cNvPr id="2059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5451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111</xdr:row>
      <xdr:rowOff>57150</xdr:rowOff>
    </xdr:from>
    <xdr:to>
      <xdr:col>12</xdr:col>
      <xdr:colOff>619125</xdr:colOff>
      <xdr:row>114</xdr:row>
      <xdr:rowOff>123825</xdr:rowOff>
    </xdr:to>
    <xdr:pic>
      <xdr:nvPicPr>
        <xdr:cNvPr id="2059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261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112</xdr:row>
      <xdr:rowOff>38100</xdr:rowOff>
    </xdr:from>
    <xdr:to>
      <xdr:col>1</xdr:col>
      <xdr:colOff>333375</xdr:colOff>
      <xdr:row>113</xdr:row>
      <xdr:rowOff>133350</xdr:rowOff>
    </xdr:to>
    <xdr:pic>
      <xdr:nvPicPr>
        <xdr:cNvPr id="2059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6785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112</xdr:row>
      <xdr:rowOff>28575</xdr:rowOff>
    </xdr:from>
    <xdr:to>
      <xdr:col>2</xdr:col>
      <xdr:colOff>19050</xdr:colOff>
      <xdr:row>113</xdr:row>
      <xdr:rowOff>133350</xdr:rowOff>
    </xdr:to>
    <xdr:pic>
      <xdr:nvPicPr>
        <xdr:cNvPr id="2059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6690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112</xdr:row>
      <xdr:rowOff>38100</xdr:rowOff>
    </xdr:from>
    <xdr:to>
      <xdr:col>11</xdr:col>
      <xdr:colOff>333375</xdr:colOff>
      <xdr:row>113</xdr:row>
      <xdr:rowOff>133350</xdr:rowOff>
    </xdr:to>
    <xdr:pic>
      <xdr:nvPicPr>
        <xdr:cNvPr id="2059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86785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112</xdr:row>
      <xdr:rowOff>28575</xdr:rowOff>
    </xdr:from>
    <xdr:to>
      <xdr:col>12</xdr:col>
      <xdr:colOff>19050</xdr:colOff>
      <xdr:row>113</xdr:row>
      <xdr:rowOff>133350</xdr:rowOff>
    </xdr:to>
    <xdr:pic>
      <xdr:nvPicPr>
        <xdr:cNvPr id="2059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86690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138</xdr:row>
      <xdr:rowOff>76200</xdr:rowOff>
    </xdr:from>
    <xdr:to>
      <xdr:col>2</xdr:col>
      <xdr:colOff>609600</xdr:colOff>
      <xdr:row>141</xdr:row>
      <xdr:rowOff>114300</xdr:rowOff>
    </xdr:to>
    <xdr:pic>
      <xdr:nvPicPr>
        <xdr:cNvPr id="2059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00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138</xdr:row>
      <xdr:rowOff>57150</xdr:rowOff>
    </xdr:from>
    <xdr:to>
      <xdr:col>12</xdr:col>
      <xdr:colOff>619125</xdr:colOff>
      <xdr:row>141</xdr:row>
      <xdr:rowOff>123825</xdr:rowOff>
    </xdr:to>
    <xdr:pic>
      <xdr:nvPicPr>
        <xdr:cNvPr id="2059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298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139</xdr:row>
      <xdr:rowOff>38100</xdr:rowOff>
    </xdr:from>
    <xdr:to>
      <xdr:col>1</xdr:col>
      <xdr:colOff>333375</xdr:colOff>
      <xdr:row>140</xdr:row>
      <xdr:rowOff>133350</xdr:rowOff>
    </xdr:to>
    <xdr:pic>
      <xdr:nvPicPr>
        <xdr:cNvPr id="2059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13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139</xdr:row>
      <xdr:rowOff>28575</xdr:rowOff>
    </xdr:from>
    <xdr:to>
      <xdr:col>2</xdr:col>
      <xdr:colOff>19050</xdr:colOff>
      <xdr:row>140</xdr:row>
      <xdr:rowOff>133350</xdr:rowOff>
    </xdr:to>
    <xdr:pic>
      <xdr:nvPicPr>
        <xdr:cNvPr id="2060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12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139</xdr:row>
      <xdr:rowOff>38100</xdr:rowOff>
    </xdr:from>
    <xdr:to>
      <xdr:col>11</xdr:col>
      <xdr:colOff>333375</xdr:colOff>
      <xdr:row>140</xdr:row>
      <xdr:rowOff>133350</xdr:rowOff>
    </xdr:to>
    <xdr:pic>
      <xdr:nvPicPr>
        <xdr:cNvPr id="2060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13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139</xdr:row>
      <xdr:rowOff>28575</xdr:rowOff>
    </xdr:from>
    <xdr:to>
      <xdr:col>12</xdr:col>
      <xdr:colOff>19050</xdr:colOff>
      <xdr:row>140</xdr:row>
      <xdr:rowOff>133350</xdr:rowOff>
    </xdr:to>
    <xdr:pic>
      <xdr:nvPicPr>
        <xdr:cNvPr id="2060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312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157</xdr:row>
      <xdr:rowOff>76200</xdr:rowOff>
    </xdr:from>
    <xdr:to>
      <xdr:col>2</xdr:col>
      <xdr:colOff>609600</xdr:colOff>
      <xdr:row>160</xdr:row>
      <xdr:rowOff>114300</xdr:rowOff>
    </xdr:to>
    <xdr:pic>
      <xdr:nvPicPr>
        <xdr:cNvPr id="2060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1651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157</xdr:row>
      <xdr:rowOff>57150</xdr:rowOff>
    </xdr:from>
    <xdr:to>
      <xdr:col>12</xdr:col>
      <xdr:colOff>619125</xdr:colOff>
      <xdr:row>160</xdr:row>
      <xdr:rowOff>123825</xdr:rowOff>
    </xdr:to>
    <xdr:pic>
      <xdr:nvPicPr>
        <xdr:cNvPr id="2060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61461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158</xdr:row>
      <xdr:rowOff>38100</xdr:rowOff>
    </xdr:from>
    <xdr:to>
      <xdr:col>1</xdr:col>
      <xdr:colOff>333375</xdr:colOff>
      <xdr:row>159</xdr:row>
      <xdr:rowOff>133350</xdr:rowOff>
    </xdr:to>
    <xdr:pic>
      <xdr:nvPicPr>
        <xdr:cNvPr id="2060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2985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158</xdr:row>
      <xdr:rowOff>28575</xdr:rowOff>
    </xdr:from>
    <xdr:to>
      <xdr:col>2</xdr:col>
      <xdr:colOff>19050</xdr:colOff>
      <xdr:row>159</xdr:row>
      <xdr:rowOff>133350</xdr:rowOff>
    </xdr:to>
    <xdr:pic>
      <xdr:nvPicPr>
        <xdr:cNvPr id="2060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2890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158</xdr:row>
      <xdr:rowOff>38100</xdr:rowOff>
    </xdr:from>
    <xdr:to>
      <xdr:col>11</xdr:col>
      <xdr:colOff>333375</xdr:colOff>
      <xdr:row>159</xdr:row>
      <xdr:rowOff>133350</xdr:rowOff>
    </xdr:to>
    <xdr:pic>
      <xdr:nvPicPr>
        <xdr:cNvPr id="2060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62985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158</xdr:row>
      <xdr:rowOff>28575</xdr:rowOff>
    </xdr:from>
    <xdr:to>
      <xdr:col>12</xdr:col>
      <xdr:colOff>19050</xdr:colOff>
      <xdr:row>159</xdr:row>
      <xdr:rowOff>133350</xdr:rowOff>
    </xdr:to>
    <xdr:pic>
      <xdr:nvPicPr>
        <xdr:cNvPr id="2060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62890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176</xdr:row>
      <xdr:rowOff>76200</xdr:rowOff>
    </xdr:from>
    <xdr:to>
      <xdr:col>2</xdr:col>
      <xdr:colOff>609600</xdr:colOff>
      <xdr:row>179</xdr:row>
      <xdr:rowOff>114300</xdr:rowOff>
    </xdr:to>
    <xdr:pic>
      <xdr:nvPicPr>
        <xdr:cNvPr id="2060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3370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176</xdr:row>
      <xdr:rowOff>57150</xdr:rowOff>
    </xdr:from>
    <xdr:to>
      <xdr:col>12</xdr:col>
      <xdr:colOff>619125</xdr:colOff>
      <xdr:row>179</xdr:row>
      <xdr:rowOff>123825</xdr:rowOff>
    </xdr:to>
    <xdr:pic>
      <xdr:nvPicPr>
        <xdr:cNvPr id="2061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3179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177</xdr:row>
      <xdr:rowOff>38100</xdr:rowOff>
    </xdr:from>
    <xdr:to>
      <xdr:col>1</xdr:col>
      <xdr:colOff>333375</xdr:colOff>
      <xdr:row>178</xdr:row>
      <xdr:rowOff>133350</xdr:rowOff>
    </xdr:to>
    <xdr:pic>
      <xdr:nvPicPr>
        <xdr:cNvPr id="206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4703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177</xdr:row>
      <xdr:rowOff>28575</xdr:rowOff>
    </xdr:from>
    <xdr:to>
      <xdr:col>2</xdr:col>
      <xdr:colOff>19050</xdr:colOff>
      <xdr:row>178</xdr:row>
      <xdr:rowOff>133350</xdr:rowOff>
    </xdr:to>
    <xdr:pic>
      <xdr:nvPicPr>
        <xdr:cNvPr id="2061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608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177</xdr:row>
      <xdr:rowOff>38100</xdr:rowOff>
    </xdr:from>
    <xdr:to>
      <xdr:col>11</xdr:col>
      <xdr:colOff>333375</xdr:colOff>
      <xdr:row>178</xdr:row>
      <xdr:rowOff>133350</xdr:rowOff>
    </xdr:to>
    <xdr:pic>
      <xdr:nvPicPr>
        <xdr:cNvPr id="206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94703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177</xdr:row>
      <xdr:rowOff>28575</xdr:rowOff>
    </xdr:from>
    <xdr:to>
      <xdr:col>12</xdr:col>
      <xdr:colOff>19050</xdr:colOff>
      <xdr:row>178</xdr:row>
      <xdr:rowOff>133350</xdr:rowOff>
    </xdr:to>
    <xdr:pic>
      <xdr:nvPicPr>
        <xdr:cNvPr id="206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94608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196</xdr:row>
      <xdr:rowOff>76200</xdr:rowOff>
    </xdr:from>
    <xdr:to>
      <xdr:col>2</xdr:col>
      <xdr:colOff>609600</xdr:colOff>
      <xdr:row>199</xdr:row>
      <xdr:rowOff>114300</xdr:rowOff>
    </xdr:to>
    <xdr:pic>
      <xdr:nvPicPr>
        <xdr:cNvPr id="206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6707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196</xdr:row>
      <xdr:rowOff>57150</xdr:rowOff>
    </xdr:from>
    <xdr:to>
      <xdr:col>12</xdr:col>
      <xdr:colOff>619125</xdr:colOff>
      <xdr:row>199</xdr:row>
      <xdr:rowOff>123825</xdr:rowOff>
    </xdr:to>
    <xdr:pic>
      <xdr:nvPicPr>
        <xdr:cNvPr id="2061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26517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197</xdr:row>
      <xdr:rowOff>38100</xdr:rowOff>
    </xdr:from>
    <xdr:to>
      <xdr:col>1</xdr:col>
      <xdr:colOff>333375</xdr:colOff>
      <xdr:row>198</xdr:row>
      <xdr:rowOff>133350</xdr:rowOff>
    </xdr:to>
    <xdr:pic>
      <xdr:nvPicPr>
        <xdr:cNvPr id="206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8041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197</xdr:row>
      <xdr:rowOff>28575</xdr:rowOff>
    </xdr:from>
    <xdr:to>
      <xdr:col>2</xdr:col>
      <xdr:colOff>19050</xdr:colOff>
      <xdr:row>198</xdr:row>
      <xdr:rowOff>133350</xdr:rowOff>
    </xdr:to>
    <xdr:pic>
      <xdr:nvPicPr>
        <xdr:cNvPr id="206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7945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197</xdr:row>
      <xdr:rowOff>38100</xdr:rowOff>
    </xdr:from>
    <xdr:to>
      <xdr:col>11</xdr:col>
      <xdr:colOff>333375</xdr:colOff>
      <xdr:row>198</xdr:row>
      <xdr:rowOff>133350</xdr:rowOff>
    </xdr:to>
    <xdr:pic>
      <xdr:nvPicPr>
        <xdr:cNvPr id="206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28041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197</xdr:row>
      <xdr:rowOff>28575</xdr:rowOff>
    </xdr:from>
    <xdr:to>
      <xdr:col>12</xdr:col>
      <xdr:colOff>19050</xdr:colOff>
      <xdr:row>198</xdr:row>
      <xdr:rowOff>133350</xdr:rowOff>
    </xdr:to>
    <xdr:pic>
      <xdr:nvPicPr>
        <xdr:cNvPr id="206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3279457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219</xdr:row>
      <xdr:rowOff>76200</xdr:rowOff>
    </xdr:from>
    <xdr:to>
      <xdr:col>2</xdr:col>
      <xdr:colOff>609600</xdr:colOff>
      <xdr:row>222</xdr:row>
      <xdr:rowOff>123825</xdr:rowOff>
    </xdr:to>
    <xdr:pic>
      <xdr:nvPicPr>
        <xdr:cNvPr id="206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490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219</xdr:row>
      <xdr:rowOff>57150</xdr:rowOff>
    </xdr:from>
    <xdr:to>
      <xdr:col>12</xdr:col>
      <xdr:colOff>619125</xdr:colOff>
      <xdr:row>222</xdr:row>
      <xdr:rowOff>133350</xdr:rowOff>
    </xdr:to>
    <xdr:pic>
      <xdr:nvPicPr>
        <xdr:cNvPr id="2062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647122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206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6236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206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6141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206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66236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206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366141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0.10231</cdr:x>
      <cdr:y>0.73771</cdr:y>
    </cdr:from>
    <cdr:to>
      <cdr:x>0.68665</cdr:x>
      <cdr:y>0.74124</cdr:y>
    </cdr:to>
    <cdr:sp macro="" textlink="">
      <cdr:nvSpPr>
        <cdr:cNvPr id="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8398" y="1617685"/>
          <a:ext cx="2835387" cy="7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dash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0.95225</cdr:x>
      <cdr:y>0.968</cdr:y>
    </cdr:from>
    <cdr:to>
      <cdr:x>0.95323</cdr:x>
      <cdr:y>0.96847</cdr:y>
    </cdr:to>
    <cdr:sp macro="" textlink="">
      <cdr:nvSpPr>
        <cdr:cNvPr id="3" name="Text Box 3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4299" y="1508435"/>
          <a:ext cx="923926" cy="18733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cdr:txBody>
    </cdr:sp>
  </cdr:relSizeAnchor>
  <cdr:relSizeAnchor xmlns:cdr="http://schemas.openxmlformats.org/drawingml/2006/chartDrawing">
    <cdr:from>
      <cdr:x>0.76262</cdr:x>
      <cdr:y>0.72674</cdr:y>
    </cdr:from>
    <cdr:to>
      <cdr:x>0.80093</cdr:x>
      <cdr:y>0.72814</cdr:y>
    </cdr:to>
    <cdr:sp macro="" textlink="">
      <cdr:nvSpPr>
        <cdr:cNvPr id="4" name="Line 30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97337" y="1594160"/>
          <a:ext cx="185765" cy="35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sysDot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15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15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158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158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158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158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18</xdr:row>
      <xdr:rowOff>76200</xdr:rowOff>
    </xdr:from>
    <xdr:to>
      <xdr:col>2</xdr:col>
      <xdr:colOff>609600</xdr:colOff>
      <xdr:row>21</xdr:row>
      <xdr:rowOff>114300</xdr:rowOff>
    </xdr:to>
    <xdr:pic>
      <xdr:nvPicPr>
        <xdr:cNvPr id="215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765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18</xdr:row>
      <xdr:rowOff>57150</xdr:rowOff>
    </xdr:from>
    <xdr:to>
      <xdr:col>12</xdr:col>
      <xdr:colOff>619125</xdr:colOff>
      <xdr:row>21</xdr:row>
      <xdr:rowOff>123825</xdr:rowOff>
    </xdr:to>
    <xdr:pic>
      <xdr:nvPicPr>
        <xdr:cNvPr id="215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0575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2158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2158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</xdr:row>
      <xdr:rowOff>38100</xdr:rowOff>
    </xdr:from>
    <xdr:to>
      <xdr:col>11</xdr:col>
      <xdr:colOff>333375</xdr:colOff>
      <xdr:row>20</xdr:row>
      <xdr:rowOff>133350</xdr:rowOff>
    </xdr:to>
    <xdr:pic>
      <xdr:nvPicPr>
        <xdr:cNvPr id="2158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</xdr:row>
      <xdr:rowOff>28575</xdr:rowOff>
    </xdr:from>
    <xdr:to>
      <xdr:col>12</xdr:col>
      <xdr:colOff>19050</xdr:colOff>
      <xdr:row>20</xdr:row>
      <xdr:rowOff>133350</xdr:rowOff>
    </xdr:to>
    <xdr:pic>
      <xdr:nvPicPr>
        <xdr:cNvPr id="2158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32</xdr:row>
      <xdr:rowOff>76200</xdr:rowOff>
    </xdr:from>
    <xdr:to>
      <xdr:col>2</xdr:col>
      <xdr:colOff>609600</xdr:colOff>
      <xdr:row>35</xdr:row>
      <xdr:rowOff>114300</xdr:rowOff>
    </xdr:to>
    <xdr:pic>
      <xdr:nvPicPr>
        <xdr:cNvPr id="2159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197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32</xdr:row>
      <xdr:rowOff>57150</xdr:rowOff>
    </xdr:from>
    <xdr:to>
      <xdr:col>12</xdr:col>
      <xdr:colOff>619125</xdr:colOff>
      <xdr:row>35</xdr:row>
      <xdr:rowOff>123825</xdr:rowOff>
    </xdr:to>
    <xdr:pic>
      <xdr:nvPicPr>
        <xdr:cNvPr id="2159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54006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2159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33</xdr:row>
      <xdr:rowOff>28575</xdr:rowOff>
    </xdr:from>
    <xdr:to>
      <xdr:col>2</xdr:col>
      <xdr:colOff>19050</xdr:colOff>
      <xdr:row>34</xdr:row>
      <xdr:rowOff>133350</xdr:rowOff>
    </xdr:to>
    <xdr:pic>
      <xdr:nvPicPr>
        <xdr:cNvPr id="2159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33</xdr:row>
      <xdr:rowOff>38100</xdr:rowOff>
    </xdr:from>
    <xdr:to>
      <xdr:col>11</xdr:col>
      <xdr:colOff>333375</xdr:colOff>
      <xdr:row>34</xdr:row>
      <xdr:rowOff>133350</xdr:rowOff>
    </xdr:to>
    <xdr:pic>
      <xdr:nvPicPr>
        <xdr:cNvPr id="2159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33</xdr:row>
      <xdr:rowOff>28575</xdr:rowOff>
    </xdr:from>
    <xdr:to>
      <xdr:col>12</xdr:col>
      <xdr:colOff>19050</xdr:colOff>
      <xdr:row>34</xdr:row>
      <xdr:rowOff>133350</xdr:rowOff>
    </xdr:to>
    <xdr:pic>
      <xdr:nvPicPr>
        <xdr:cNvPr id="2159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46</xdr:row>
      <xdr:rowOff>76200</xdr:rowOff>
    </xdr:from>
    <xdr:to>
      <xdr:col>2</xdr:col>
      <xdr:colOff>609600</xdr:colOff>
      <xdr:row>49</xdr:row>
      <xdr:rowOff>114300</xdr:rowOff>
    </xdr:to>
    <xdr:pic>
      <xdr:nvPicPr>
        <xdr:cNvPr id="2159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46</xdr:row>
      <xdr:rowOff>57150</xdr:rowOff>
    </xdr:from>
    <xdr:to>
      <xdr:col>12</xdr:col>
      <xdr:colOff>619125</xdr:colOff>
      <xdr:row>49</xdr:row>
      <xdr:rowOff>123825</xdr:rowOff>
    </xdr:to>
    <xdr:pic>
      <xdr:nvPicPr>
        <xdr:cNvPr id="2159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774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47</xdr:row>
      <xdr:rowOff>38100</xdr:rowOff>
    </xdr:from>
    <xdr:to>
      <xdr:col>1</xdr:col>
      <xdr:colOff>333375</xdr:colOff>
      <xdr:row>48</xdr:row>
      <xdr:rowOff>133350</xdr:rowOff>
    </xdr:to>
    <xdr:pic>
      <xdr:nvPicPr>
        <xdr:cNvPr id="2159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47</xdr:row>
      <xdr:rowOff>28575</xdr:rowOff>
    </xdr:from>
    <xdr:to>
      <xdr:col>2</xdr:col>
      <xdr:colOff>19050</xdr:colOff>
      <xdr:row>48</xdr:row>
      <xdr:rowOff>133350</xdr:rowOff>
    </xdr:to>
    <xdr:pic>
      <xdr:nvPicPr>
        <xdr:cNvPr id="2159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333375</xdr:colOff>
      <xdr:row>48</xdr:row>
      <xdr:rowOff>133350</xdr:rowOff>
    </xdr:to>
    <xdr:pic>
      <xdr:nvPicPr>
        <xdr:cNvPr id="2160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47</xdr:row>
      <xdr:rowOff>28575</xdr:rowOff>
    </xdr:from>
    <xdr:to>
      <xdr:col>12</xdr:col>
      <xdr:colOff>19050</xdr:colOff>
      <xdr:row>48</xdr:row>
      <xdr:rowOff>133350</xdr:rowOff>
    </xdr:to>
    <xdr:pic>
      <xdr:nvPicPr>
        <xdr:cNvPr id="2160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609600</xdr:colOff>
      <xdr:row>72</xdr:row>
      <xdr:rowOff>114300</xdr:rowOff>
    </xdr:to>
    <xdr:pic>
      <xdr:nvPicPr>
        <xdr:cNvPr id="2160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7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69</xdr:row>
      <xdr:rowOff>57150</xdr:rowOff>
    </xdr:from>
    <xdr:to>
      <xdr:col>12</xdr:col>
      <xdr:colOff>619125</xdr:colOff>
      <xdr:row>72</xdr:row>
      <xdr:rowOff>123825</xdr:rowOff>
    </xdr:to>
    <xdr:pic>
      <xdr:nvPicPr>
        <xdr:cNvPr id="2160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155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70</xdr:row>
      <xdr:rowOff>38100</xdr:rowOff>
    </xdr:from>
    <xdr:to>
      <xdr:col>1</xdr:col>
      <xdr:colOff>333375</xdr:colOff>
      <xdr:row>71</xdr:row>
      <xdr:rowOff>133350</xdr:rowOff>
    </xdr:to>
    <xdr:pic>
      <xdr:nvPicPr>
        <xdr:cNvPr id="2160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70</xdr:row>
      <xdr:rowOff>28575</xdr:rowOff>
    </xdr:from>
    <xdr:to>
      <xdr:col>2</xdr:col>
      <xdr:colOff>19050</xdr:colOff>
      <xdr:row>71</xdr:row>
      <xdr:rowOff>133350</xdr:rowOff>
    </xdr:to>
    <xdr:pic>
      <xdr:nvPicPr>
        <xdr:cNvPr id="2160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333375</xdr:colOff>
      <xdr:row>71</xdr:row>
      <xdr:rowOff>133350</xdr:rowOff>
    </xdr:to>
    <xdr:pic>
      <xdr:nvPicPr>
        <xdr:cNvPr id="2160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70</xdr:row>
      <xdr:rowOff>28575</xdr:rowOff>
    </xdr:from>
    <xdr:to>
      <xdr:col>12</xdr:col>
      <xdr:colOff>19050</xdr:colOff>
      <xdr:row>71</xdr:row>
      <xdr:rowOff>133350</xdr:rowOff>
    </xdr:to>
    <xdr:pic>
      <xdr:nvPicPr>
        <xdr:cNvPr id="2160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209</xdr:row>
      <xdr:rowOff>19050</xdr:rowOff>
    </xdr:from>
    <xdr:to>
      <xdr:col>10</xdr:col>
      <xdr:colOff>447675</xdr:colOff>
      <xdr:row>218</xdr:row>
      <xdr:rowOff>152400</xdr:rowOff>
    </xdr:to>
    <xdr:graphicFrame macro="">
      <xdr:nvGraphicFramePr>
        <xdr:cNvPr id="2160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90</xdr:row>
      <xdr:rowOff>76200</xdr:rowOff>
    </xdr:from>
    <xdr:to>
      <xdr:col>2</xdr:col>
      <xdr:colOff>609600</xdr:colOff>
      <xdr:row>93</xdr:row>
      <xdr:rowOff>114300</xdr:rowOff>
    </xdr:to>
    <xdr:pic>
      <xdr:nvPicPr>
        <xdr:cNvPr id="2160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0590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90</xdr:row>
      <xdr:rowOff>57150</xdr:rowOff>
    </xdr:from>
    <xdr:to>
      <xdr:col>12</xdr:col>
      <xdr:colOff>619125</xdr:colOff>
      <xdr:row>93</xdr:row>
      <xdr:rowOff>123825</xdr:rowOff>
    </xdr:to>
    <xdr:pic>
      <xdr:nvPicPr>
        <xdr:cNvPr id="2161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50399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38100</xdr:rowOff>
    </xdr:from>
    <xdr:to>
      <xdr:col>1</xdr:col>
      <xdr:colOff>333375</xdr:colOff>
      <xdr:row>92</xdr:row>
      <xdr:rowOff>133350</xdr:rowOff>
    </xdr:to>
    <xdr:pic>
      <xdr:nvPicPr>
        <xdr:cNvPr id="216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91</xdr:row>
      <xdr:rowOff>28575</xdr:rowOff>
    </xdr:from>
    <xdr:to>
      <xdr:col>2</xdr:col>
      <xdr:colOff>19050</xdr:colOff>
      <xdr:row>92</xdr:row>
      <xdr:rowOff>133350</xdr:rowOff>
    </xdr:to>
    <xdr:pic>
      <xdr:nvPicPr>
        <xdr:cNvPr id="2161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91</xdr:row>
      <xdr:rowOff>38100</xdr:rowOff>
    </xdr:from>
    <xdr:to>
      <xdr:col>11</xdr:col>
      <xdr:colOff>333375</xdr:colOff>
      <xdr:row>92</xdr:row>
      <xdr:rowOff>133350</xdr:rowOff>
    </xdr:to>
    <xdr:pic>
      <xdr:nvPicPr>
        <xdr:cNvPr id="216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91</xdr:row>
      <xdr:rowOff>28575</xdr:rowOff>
    </xdr:from>
    <xdr:to>
      <xdr:col>12</xdr:col>
      <xdr:colOff>19050</xdr:colOff>
      <xdr:row>92</xdr:row>
      <xdr:rowOff>133350</xdr:rowOff>
    </xdr:to>
    <xdr:pic>
      <xdr:nvPicPr>
        <xdr:cNvPr id="216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112</xdr:row>
      <xdr:rowOff>76200</xdr:rowOff>
    </xdr:from>
    <xdr:to>
      <xdr:col>2</xdr:col>
      <xdr:colOff>609600</xdr:colOff>
      <xdr:row>115</xdr:row>
      <xdr:rowOff>114300</xdr:rowOff>
    </xdr:to>
    <xdr:pic>
      <xdr:nvPicPr>
        <xdr:cNvPr id="216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70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112</xdr:row>
      <xdr:rowOff>57150</xdr:rowOff>
    </xdr:from>
    <xdr:to>
      <xdr:col>12</xdr:col>
      <xdr:colOff>619125</xdr:colOff>
      <xdr:row>115</xdr:row>
      <xdr:rowOff>123825</xdr:rowOff>
    </xdr:to>
    <xdr:pic>
      <xdr:nvPicPr>
        <xdr:cNvPr id="2161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868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333375</xdr:colOff>
      <xdr:row>114</xdr:row>
      <xdr:rowOff>133350</xdr:rowOff>
    </xdr:to>
    <xdr:pic>
      <xdr:nvPicPr>
        <xdr:cNvPr id="216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113</xdr:row>
      <xdr:rowOff>28575</xdr:rowOff>
    </xdr:from>
    <xdr:to>
      <xdr:col>2</xdr:col>
      <xdr:colOff>19050</xdr:colOff>
      <xdr:row>114</xdr:row>
      <xdr:rowOff>133350</xdr:rowOff>
    </xdr:to>
    <xdr:pic>
      <xdr:nvPicPr>
        <xdr:cNvPr id="216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113</xdr:row>
      <xdr:rowOff>38100</xdr:rowOff>
    </xdr:from>
    <xdr:to>
      <xdr:col>11</xdr:col>
      <xdr:colOff>333375</xdr:colOff>
      <xdr:row>114</xdr:row>
      <xdr:rowOff>133350</xdr:rowOff>
    </xdr:to>
    <xdr:pic>
      <xdr:nvPicPr>
        <xdr:cNvPr id="216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113</xdr:row>
      <xdr:rowOff>28575</xdr:rowOff>
    </xdr:from>
    <xdr:to>
      <xdr:col>12</xdr:col>
      <xdr:colOff>19050</xdr:colOff>
      <xdr:row>114</xdr:row>
      <xdr:rowOff>133350</xdr:rowOff>
    </xdr:to>
    <xdr:pic>
      <xdr:nvPicPr>
        <xdr:cNvPr id="216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139</xdr:row>
      <xdr:rowOff>76200</xdr:rowOff>
    </xdr:from>
    <xdr:to>
      <xdr:col>2</xdr:col>
      <xdr:colOff>609600</xdr:colOff>
      <xdr:row>142</xdr:row>
      <xdr:rowOff>114300</xdr:rowOff>
    </xdr:to>
    <xdr:pic>
      <xdr:nvPicPr>
        <xdr:cNvPr id="216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164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139</xdr:row>
      <xdr:rowOff>57150</xdr:rowOff>
    </xdr:from>
    <xdr:to>
      <xdr:col>12</xdr:col>
      <xdr:colOff>619125</xdr:colOff>
      <xdr:row>142</xdr:row>
      <xdr:rowOff>123825</xdr:rowOff>
    </xdr:to>
    <xdr:pic>
      <xdr:nvPicPr>
        <xdr:cNvPr id="2162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3145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140</xdr:row>
      <xdr:rowOff>38100</xdr:rowOff>
    </xdr:from>
    <xdr:to>
      <xdr:col>1</xdr:col>
      <xdr:colOff>333375</xdr:colOff>
      <xdr:row>141</xdr:row>
      <xdr:rowOff>133350</xdr:rowOff>
    </xdr:to>
    <xdr:pic>
      <xdr:nvPicPr>
        <xdr:cNvPr id="216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140</xdr:row>
      <xdr:rowOff>28575</xdr:rowOff>
    </xdr:from>
    <xdr:to>
      <xdr:col>2</xdr:col>
      <xdr:colOff>19050</xdr:colOff>
      <xdr:row>141</xdr:row>
      <xdr:rowOff>133350</xdr:rowOff>
    </xdr:to>
    <xdr:pic>
      <xdr:nvPicPr>
        <xdr:cNvPr id="216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140</xdr:row>
      <xdr:rowOff>38100</xdr:rowOff>
    </xdr:from>
    <xdr:to>
      <xdr:col>11</xdr:col>
      <xdr:colOff>333375</xdr:colOff>
      <xdr:row>141</xdr:row>
      <xdr:rowOff>133350</xdr:rowOff>
    </xdr:to>
    <xdr:pic>
      <xdr:nvPicPr>
        <xdr:cNvPr id="216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140</xdr:row>
      <xdr:rowOff>28575</xdr:rowOff>
    </xdr:from>
    <xdr:to>
      <xdr:col>12</xdr:col>
      <xdr:colOff>19050</xdr:colOff>
      <xdr:row>141</xdr:row>
      <xdr:rowOff>133350</xdr:rowOff>
    </xdr:to>
    <xdr:pic>
      <xdr:nvPicPr>
        <xdr:cNvPr id="216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158</xdr:row>
      <xdr:rowOff>76200</xdr:rowOff>
    </xdr:from>
    <xdr:to>
      <xdr:col>2</xdr:col>
      <xdr:colOff>609600</xdr:colOff>
      <xdr:row>161</xdr:row>
      <xdr:rowOff>114300</xdr:rowOff>
    </xdr:to>
    <xdr:pic>
      <xdr:nvPicPr>
        <xdr:cNvPr id="216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32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158</xdr:row>
      <xdr:rowOff>57150</xdr:rowOff>
    </xdr:from>
    <xdr:to>
      <xdr:col>12</xdr:col>
      <xdr:colOff>619125</xdr:colOff>
      <xdr:row>161</xdr:row>
      <xdr:rowOff>123825</xdr:rowOff>
    </xdr:to>
    <xdr:pic>
      <xdr:nvPicPr>
        <xdr:cNvPr id="2162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630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159</xdr:row>
      <xdr:rowOff>38100</xdr:rowOff>
    </xdr:from>
    <xdr:to>
      <xdr:col>1</xdr:col>
      <xdr:colOff>333375</xdr:colOff>
      <xdr:row>160</xdr:row>
      <xdr:rowOff>133350</xdr:rowOff>
    </xdr:to>
    <xdr:pic>
      <xdr:nvPicPr>
        <xdr:cNvPr id="216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159</xdr:row>
      <xdr:rowOff>28575</xdr:rowOff>
    </xdr:from>
    <xdr:to>
      <xdr:col>2</xdr:col>
      <xdr:colOff>19050</xdr:colOff>
      <xdr:row>160</xdr:row>
      <xdr:rowOff>133350</xdr:rowOff>
    </xdr:to>
    <xdr:pic>
      <xdr:nvPicPr>
        <xdr:cNvPr id="216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159</xdr:row>
      <xdr:rowOff>38100</xdr:rowOff>
    </xdr:from>
    <xdr:to>
      <xdr:col>11</xdr:col>
      <xdr:colOff>333375</xdr:colOff>
      <xdr:row>160</xdr:row>
      <xdr:rowOff>133350</xdr:rowOff>
    </xdr:to>
    <xdr:pic>
      <xdr:nvPicPr>
        <xdr:cNvPr id="216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159</xdr:row>
      <xdr:rowOff>28575</xdr:rowOff>
    </xdr:from>
    <xdr:to>
      <xdr:col>12</xdr:col>
      <xdr:colOff>19050</xdr:colOff>
      <xdr:row>160</xdr:row>
      <xdr:rowOff>133350</xdr:rowOff>
    </xdr:to>
    <xdr:pic>
      <xdr:nvPicPr>
        <xdr:cNvPr id="216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177</xdr:row>
      <xdr:rowOff>76200</xdr:rowOff>
    </xdr:from>
    <xdr:to>
      <xdr:col>2</xdr:col>
      <xdr:colOff>609600</xdr:colOff>
      <xdr:row>180</xdr:row>
      <xdr:rowOff>114300</xdr:rowOff>
    </xdr:to>
    <xdr:pic>
      <xdr:nvPicPr>
        <xdr:cNvPr id="216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4894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177</xdr:row>
      <xdr:rowOff>57150</xdr:rowOff>
    </xdr:from>
    <xdr:to>
      <xdr:col>12</xdr:col>
      <xdr:colOff>619125</xdr:colOff>
      <xdr:row>180</xdr:row>
      <xdr:rowOff>123825</xdr:rowOff>
    </xdr:to>
    <xdr:pic>
      <xdr:nvPicPr>
        <xdr:cNvPr id="216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94703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216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178</xdr:row>
      <xdr:rowOff>28575</xdr:rowOff>
    </xdr:from>
    <xdr:to>
      <xdr:col>2</xdr:col>
      <xdr:colOff>19050</xdr:colOff>
      <xdr:row>179</xdr:row>
      <xdr:rowOff>133350</xdr:rowOff>
    </xdr:to>
    <xdr:pic>
      <xdr:nvPicPr>
        <xdr:cNvPr id="216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178</xdr:row>
      <xdr:rowOff>38100</xdr:rowOff>
    </xdr:from>
    <xdr:to>
      <xdr:col>11</xdr:col>
      <xdr:colOff>333375</xdr:colOff>
      <xdr:row>179</xdr:row>
      <xdr:rowOff>133350</xdr:rowOff>
    </xdr:to>
    <xdr:pic>
      <xdr:nvPicPr>
        <xdr:cNvPr id="216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178</xdr:row>
      <xdr:rowOff>28575</xdr:rowOff>
    </xdr:from>
    <xdr:to>
      <xdr:col>12</xdr:col>
      <xdr:colOff>19050</xdr:colOff>
      <xdr:row>179</xdr:row>
      <xdr:rowOff>133350</xdr:rowOff>
    </xdr:to>
    <xdr:pic>
      <xdr:nvPicPr>
        <xdr:cNvPr id="216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197</xdr:row>
      <xdr:rowOff>76200</xdr:rowOff>
    </xdr:from>
    <xdr:to>
      <xdr:col>2</xdr:col>
      <xdr:colOff>609600</xdr:colOff>
      <xdr:row>200</xdr:row>
      <xdr:rowOff>114300</xdr:rowOff>
    </xdr:to>
    <xdr:pic>
      <xdr:nvPicPr>
        <xdr:cNvPr id="216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8136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197</xdr:row>
      <xdr:rowOff>57150</xdr:rowOff>
    </xdr:from>
    <xdr:to>
      <xdr:col>12</xdr:col>
      <xdr:colOff>619125</xdr:colOff>
      <xdr:row>200</xdr:row>
      <xdr:rowOff>123825</xdr:rowOff>
    </xdr:to>
    <xdr:pic>
      <xdr:nvPicPr>
        <xdr:cNvPr id="2164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27945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198</xdr:row>
      <xdr:rowOff>38100</xdr:rowOff>
    </xdr:from>
    <xdr:to>
      <xdr:col>1</xdr:col>
      <xdr:colOff>333375</xdr:colOff>
      <xdr:row>199</xdr:row>
      <xdr:rowOff>133350</xdr:rowOff>
    </xdr:to>
    <xdr:pic>
      <xdr:nvPicPr>
        <xdr:cNvPr id="216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198</xdr:row>
      <xdr:rowOff>28575</xdr:rowOff>
    </xdr:from>
    <xdr:to>
      <xdr:col>2</xdr:col>
      <xdr:colOff>19050</xdr:colOff>
      <xdr:row>199</xdr:row>
      <xdr:rowOff>133350</xdr:rowOff>
    </xdr:to>
    <xdr:pic>
      <xdr:nvPicPr>
        <xdr:cNvPr id="216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198</xdr:row>
      <xdr:rowOff>38100</xdr:rowOff>
    </xdr:from>
    <xdr:to>
      <xdr:col>11</xdr:col>
      <xdr:colOff>333375</xdr:colOff>
      <xdr:row>199</xdr:row>
      <xdr:rowOff>133350</xdr:rowOff>
    </xdr:to>
    <xdr:pic>
      <xdr:nvPicPr>
        <xdr:cNvPr id="216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198</xdr:row>
      <xdr:rowOff>28575</xdr:rowOff>
    </xdr:from>
    <xdr:to>
      <xdr:col>12</xdr:col>
      <xdr:colOff>19050</xdr:colOff>
      <xdr:row>199</xdr:row>
      <xdr:rowOff>133350</xdr:rowOff>
    </xdr:to>
    <xdr:pic>
      <xdr:nvPicPr>
        <xdr:cNvPr id="216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220</xdr:row>
      <xdr:rowOff>76200</xdr:rowOff>
    </xdr:from>
    <xdr:to>
      <xdr:col>2</xdr:col>
      <xdr:colOff>609600</xdr:colOff>
      <xdr:row>223</xdr:row>
      <xdr:rowOff>123825</xdr:rowOff>
    </xdr:to>
    <xdr:pic>
      <xdr:nvPicPr>
        <xdr:cNvPr id="216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23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220</xdr:row>
      <xdr:rowOff>57150</xdr:rowOff>
    </xdr:from>
    <xdr:to>
      <xdr:col>12</xdr:col>
      <xdr:colOff>619125</xdr:colOff>
      <xdr:row>223</xdr:row>
      <xdr:rowOff>133350</xdr:rowOff>
    </xdr:to>
    <xdr:pic>
      <xdr:nvPicPr>
        <xdr:cNvPr id="216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60457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221</xdr:row>
      <xdr:rowOff>38100</xdr:rowOff>
    </xdr:from>
    <xdr:to>
      <xdr:col>1</xdr:col>
      <xdr:colOff>333375</xdr:colOff>
      <xdr:row>222</xdr:row>
      <xdr:rowOff>133350</xdr:rowOff>
    </xdr:to>
    <xdr:pic>
      <xdr:nvPicPr>
        <xdr:cNvPr id="216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221</xdr:row>
      <xdr:rowOff>28575</xdr:rowOff>
    </xdr:from>
    <xdr:to>
      <xdr:col>2</xdr:col>
      <xdr:colOff>19050</xdr:colOff>
      <xdr:row>222</xdr:row>
      <xdr:rowOff>133350</xdr:rowOff>
    </xdr:to>
    <xdr:pic>
      <xdr:nvPicPr>
        <xdr:cNvPr id="216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221</xdr:row>
      <xdr:rowOff>38100</xdr:rowOff>
    </xdr:from>
    <xdr:to>
      <xdr:col>11</xdr:col>
      <xdr:colOff>333375</xdr:colOff>
      <xdr:row>222</xdr:row>
      <xdr:rowOff>133350</xdr:rowOff>
    </xdr:to>
    <xdr:pic>
      <xdr:nvPicPr>
        <xdr:cNvPr id="216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221</xdr:row>
      <xdr:rowOff>28575</xdr:rowOff>
    </xdr:from>
    <xdr:to>
      <xdr:col>12</xdr:col>
      <xdr:colOff>19050</xdr:colOff>
      <xdr:row>222</xdr:row>
      <xdr:rowOff>133350</xdr:rowOff>
    </xdr:to>
    <xdr:pic>
      <xdr:nvPicPr>
        <xdr:cNvPr id="216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260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260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260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260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260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260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18</xdr:row>
      <xdr:rowOff>76200</xdr:rowOff>
    </xdr:from>
    <xdr:to>
      <xdr:col>2</xdr:col>
      <xdr:colOff>609600</xdr:colOff>
      <xdr:row>21</xdr:row>
      <xdr:rowOff>114300</xdr:rowOff>
    </xdr:to>
    <xdr:pic>
      <xdr:nvPicPr>
        <xdr:cNvPr id="2260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765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18</xdr:row>
      <xdr:rowOff>57150</xdr:rowOff>
    </xdr:from>
    <xdr:to>
      <xdr:col>12</xdr:col>
      <xdr:colOff>619125</xdr:colOff>
      <xdr:row>21</xdr:row>
      <xdr:rowOff>123825</xdr:rowOff>
    </xdr:to>
    <xdr:pic>
      <xdr:nvPicPr>
        <xdr:cNvPr id="2260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30575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226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226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</xdr:row>
      <xdr:rowOff>38100</xdr:rowOff>
    </xdr:from>
    <xdr:to>
      <xdr:col>11</xdr:col>
      <xdr:colOff>333375</xdr:colOff>
      <xdr:row>20</xdr:row>
      <xdr:rowOff>133350</xdr:rowOff>
    </xdr:to>
    <xdr:pic>
      <xdr:nvPicPr>
        <xdr:cNvPr id="2261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</xdr:row>
      <xdr:rowOff>28575</xdr:rowOff>
    </xdr:from>
    <xdr:to>
      <xdr:col>12</xdr:col>
      <xdr:colOff>19050</xdr:colOff>
      <xdr:row>20</xdr:row>
      <xdr:rowOff>133350</xdr:rowOff>
    </xdr:to>
    <xdr:pic>
      <xdr:nvPicPr>
        <xdr:cNvPr id="2261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32</xdr:row>
      <xdr:rowOff>76200</xdr:rowOff>
    </xdr:from>
    <xdr:to>
      <xdr:col>2</xdr:col>
      <xdr:colOff>609600</xdr:colOff>
      <xdr:row>35</xdr:row>
      <xdr:rowOff>114300</xdr:rowOff>
    </xdr:to>
    <xdr:pic>
      <xdr:nvPicPr>
        <xdr:cNvPr id="2261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197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32</xdr:row>
      <xdr:rowOff>57150</xdr:rowOff>
    </xdr:from>
    <xdr:to>
      <xdr:col>12</xdr:col>
      <xdr:colOff>619125</xdr:colOff>
      <xdr:row>35</xdr:row>
      <xdr:rowOff>123825</xdr:rowOff>
    </xdr:to>
    <xdr:pic>
      <xdr:nvPicPr>
        <xdr:cNvPr id="226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54006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226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33</xdr:row>
      <xdr:rowOff>28575</xdr:rowOff>
    </xdr:from>
    <xdr:to>
      <xdr:col>2</xdr:col>
      <xdr:colOff>19050</xdr:colOff>
      <xdr:row>34</xdr:row>
      <xdr:rowOff>133350</xdr:rowOff>
    </xdr:to>
    <xdr:pic>
      <xdr:nvPicPr>
        <xdr:cNvPr id="226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33</xdr:row>
      <xdr:rowOff>38100</xdr:rowOff>
    </xdr:from>
    <xdr:to>
      <xdr:col>11</xdr:col>
      <xdr:colOff>333375</xdr:colOff>
      <xdr:row>34</xdr:row>
      <xdr:rowOff>133350</xdr:rowOff>
    </xdr:to>
    <xdr:pic>
      <xdr:nvPicPr>
        <xdr:cNvPr id="2261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33</xdr:row>
      <xdr:rowOff>28575</xdr:rowOff>
    </xdr:from>
    <xdr:to>
      <xdr:col>12</xdr:col>
      <xdr:colOff>19050</xdr:colOff>
      <xdr:row>34</xdr:row>
      <xdr:rowOff>133350</xdr:rowOff>
    </xdr:to>
    <xdr:pic>
      <xdr:nvPicPr>
        <xdr:cNvPr id="2261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46</xdr:row>
      <xdr:rowOff>76200</xdr:rowOff>
    </xdr:from>
    <xdr:to>
      <xdr:col>2</xdr:col>
      <xdr:colOff>609600</xdr:colOff>
      <xdr:row>49</xdr:row>
      <xdr:rowOff>114300</xdr:rowOff>
    </xdr:to>
    <xdr:pic>
      <xdr:nvPicPr>
        <xdr:cNvPr id="2262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46</xdr:row>
      <xdr:rowOff>57150</xdr:rowOff>
    </xdr:from>
    <xdr:to>
      <xdr:col>12</xdr:col>
      <xdr:colOff>619125</xdr:colOff>
      <xdr:row>49</xdr:row>
      <xdr:rowOff>123825</xdr:rowOff>
    </xdr:to>
    <xdr:pic>
      <xdr:nvPicPr>
        <xdr:cNvPr id="226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774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47</xdr:row>
      <xdr:rowOff>38100</xdr:rowOff>
    </xdr:from>
    <xdr:to>
      <xdr:col>1</xdr:col>
      <xdr:colOff>333375</xdr:colOff>
      <xdr:row>48</xdr:row>
      <xdr:rowOff>133350</xdr:rowOff>
    </xdr:to>
    <xdr:pic>
      <xdr:nvPicPr>
        <xdr:cNvPr id="226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47</xdr:row>
      <xdr:rowOff>28575</xdr:rowOff>
    </xdr:from>
    <xdr:to>
      <xdr:col>2</xdr:col>
      <xdr:colOff>19050</xdr:colOff>
      <xdr:row>48</xdr:row>
      <xdr:rowOff>133350</xdr:rowOff>
    </xdr:to>
    <xdr:pic>
      <xdr:nvPicPr>
        <xdr:cNvPr id="226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333375</xdr:colOff>
      <xdr:row>48</xdr:row>
      <xdr:rowOff>133350</xdr:rowOff>
    </xdr:to>
    <xdr:pic>
      <xdr:nvPicPr>
        <xdr:cNvPr id="2262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47</xdr:row>
      <xdr:rowOff>28575</xdr:rowOff>
    </xdr:from>
    <xdr:to>
      <xdr:col>12</xdr:col>
      <xdr:colOff>19050</xdr:colOff>
      <xdr:row>48</xdr:row>
      <xdr:rowOff>133350</xdr:rowOff>
    </xdr:to>
    <xdr:pic>
      <xdr:nvPicPr>
        <xdr:cNvPr id="2262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609600</xdr:colOff>
      <xdr:row>72</xdr:row>
      <xdr:rowOff>114300</xdr:rowOff>
    </xdr:to>
    <xdr:pic>
      <xdr:nvPicPr>
        <xdr:cNvPr id="226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7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69</xdr:row>
      <xdr:rowOff>57150</xdr:rowOff>
    </xdr:from>
    <xdr:to>
      <xdr:col>12</xdr:col>
      <xdr:colOff>619125</xdr:colOff>
      <xdr:row>72</xdr:row>
      <xdr:rowOff>123825</xdr:rowOff>
    </xdr:to>
    <xdr:pic>
      <xdr:nvPicPr>
        <xdr:cNvPr id="226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1155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70</xdr:row>
      <xdr:rowOff>38100</xdr:rowOff>
    </xdr:from>
    <xdr:to>
      <xdr:col>1</xdr:col>
      <xdr:colOff>333375</xdr:colOff>
      <xdr:row>71</xdr:row>
      <xdr:rowOff>133350</xdr:rowOff>
    </xdr:to>
    <xdr:pic>
      <xdr:nvPicPr>
        <xdr:cNvPr id="226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70</xdr:row>
      <xdr:rowOff>28575</xdr:rowOff>
    </xdr:from>
    <xdr:to>
      <xdr:col>2</xdr:col>
      <xdr:colOff>19050</xdr:colOff>
      <xdr:row>71</xdr:row>
      <xdr:rowOff>133350</xdr:rowOff>
    </xdr:to>
    <xdr:pic>
      <xdr:nvPicPr>
        <xdr:cNvPr id="226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333375</xdr:colOff>
      <xdr:row>71</xdr:row>
      <xdr:rowOff>133350</xdr:rowOff>
    </xdr:to>
    <xdr:pic>
      <xdr:nvPicPr>
        <xdr:cNvPr id="2263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70</xdr:row>
      <xdr:rowOff>28575</xdr:rowOff>
    </xdr:from>
    <xdr:to>
      <xdr:col>12</xdr:col>
      <xdr:colOff>19050</xdr:colOff>
      <xdr:row>71</xdr:row>
      <xdr:rowOff>133350</xdr:rowOff>
    </xdr:to>
    <xdr:pic>
      <xdr:nvPicPr>
        <xdr:cNvPr id="2263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208</xdr:row>
      <xdr:rowOff>114300</xdr:rowOff>
    </xdr:from>
    <xdr:to>
      <xdr:col>10</xdr:col>
      <xdr:colOff>428625</xdr:colOff>
      <xdr:row>218</xdr:row>
      <xdr:rowOff>133350</xdr:rowOff>
    </xdr:to>
    <xdr:graphicFrame macro="">
      <xdr:nvGraphicFramePr>
        <xdr:cNvPr id="226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90</xdr:row>
      <xdr:rowOff>76200</xdr:rowOff>
    </xdr:from>
    <xdr:to>
      <xdr:col>2</xdr:col>
      <xdr:colOff>609600</xdr:colOff>
      <xdr:row>93</xdr:row>
      <xdr:rowOff>114300</xdr:rowOff>
    </xdr:to>
    <xdr:pic>
      <xdr:nvPicPr>
        <xdr:cNvPr id="226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0590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90</xdr:row>
      <xdr:rowOff>57150</xdr:rowOff>
    </xdr:from>
    <xdr:to>
      <xdr:col>12</xdr:col>
      <xdr:colOff>619125</xdr:colOff>
      <xdr:row>93</xdr:row>
      <xdr:rowOff>123825</xdr:rowOff>
    </xdr:to>
    <xdr:pic>
      <xdr:nvPicPr>
        <xdr:cNvPr id="226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150399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38100</xdr:rowOff>
    </xdr:from>
    <xdr:to>
      <xdr:col>1</xdr:col>
      <xdr:colOff>333375</xdr:colOff>
      <xdr:row>92</xdr:row>
      <xdr:rowOff>133350</xdr:rowOff>
    </xdr:to>
    <xdr:pic>
      <xdr:nvPicPr>
        <xdr:cNvPr id="226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91</xdr:row>
      <xdr:rowOff>28575</xdr:rowOff>
    </xdr:from>
    <xdr:to>
      <xdr:col>2</xdr:col>
      <xdr:colOff>19050</xdr:colOff>
      <xdr:row>92</xdr:row>
      <xdr:rowOff>133350</xdr:rowOff>
    </xdr:to>
    <xdr:pic>
      <xdr:nvPicPr>
        <xdr:cNvPr id="226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91</xdr:row>
      <xdr:rowOff>38100</xdr:rowOff>
    </xdr:from>
    <xdr:to>
      <xdr:col>11</xdr:col>
      <xdr:colOff>333375</xdr:colOff>
      <xdr:row>92</xdr:row>
      <xdr:rowOff>133350</xdr:rowOff>
    </xdr:to>
    <xdr:pic>
      <xdr:nvPicPr>
        <xdr:cNvPr id="226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91</xdr:row>
      <xdr:rowOff>28575</xdr:rowOff>
    </xdr:from>
    <xdr:to>
      <xdr:col>12</xdr:col>
      <xdr:colOff>19050</xdr:colOff>
      <xdr:row>92</xdr:row>
      <xdr:rowOff>133350</xdr:rowOff>
    </xdr:to>
    <xdr:pic>
      <xdr:nvPicPr>
        <xdr:cNvPr id="226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112</xdr:row>
      <xdr:rowOff>76200</xdr:rowOff>
    </xdr:from>
    <xdr:to>
      <xdr:col>2</xdr:col>
      <xdr:colOff>609600</xdr:colOff>
      <xdr:row>115</xdr:row>
      <xdr:rowOff>114300</xdr:rowOff>
    </xdr:to>
    <xdr:pic>
      <xdr:nvPicPr>
        <xdr:cNvPr id="226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70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112</xdr:row>
      <xdr:rowOff>57150</xdr:rowOff>
    </xdr:from>
    <xdr:to>
      <xdr:col>12</xdr:col>
      <xdr:colOff>619125</xdr:colOff>
      <xdr:row>115</xdr:row>
      <xdr:rowOff>123825</xdr:rowOff>
    </xdr:to>
    <xdr:pic>
      <xdr:nvPicPr>
        <xdr:cNvPr id="2264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1868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333375</xdr:colOff>
      <xdr:row>114</xdr:row>
      <xdr:rowOff>133350</xdr:rowOff>
    </xdr:to>
    <xdr:pic>
      <xdr:nvPicPr>
        <xdr:cNvPr id="226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113</xdr:row>
      <xdr:rowOff>28575</xdr:rowOff>
    </xdr:from>
    <xdr:to>
      <xdr:col>2</xdr:col>
      <xdr:colOff>19050</xdr:colOff>
      <xdr:row>114</xdr:row>
      <xdr:rowOff>133350</xdr:rowOff>
    </xdr:to>
    <xdr:pic>
      <xdr:nvPicPr>
        <xdr:cNvPr id="226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113</xdr:row>
      <xdr:rowOff>38100</xdr:rowOff>
    </xdr:from>
    <xdr:to>
      <xdr:col>11</xdr:col>
      <xdr:colOff>333375</xdr:colOff>
      <xdr:row>114</xdr:row>
      <xdr:rowOff>133350</xdr:rowOff>
    </xdr:to>
    <xdr:pic>
      <xdr:nvPicPr>
        <xdr:cNvPr id="226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113</xdr:row>
      <xdr:rowOff>28575</xdr:rowOff>
    </xdr:from>
    <xdr:to>
      <xdr:col>12</xdr:col>
      <xdr:colOff>19050</xdr:colOff>
      <xdr:row>114</xdr:row>
      <xdr:rowOff>133350</xdr:rowOff>
    </xdr:to>
    <xdr:pic>
      <xdr:nvPicPr>
        <xdr:cNvPr id="226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139</xdr:row>
      <xdr:rowOff>76200</xdr:rowOff>
    </xdr:from>
    <xdr:to>
      <xdr:col>2</xdr:col>
      <xdr:colOff>609600</xdr:colOff>
      <xdr:row>142</xdr:row>
      <xdr:rowOff>114300</xdr:rowOff>
    </xdr:to>
    <xdr:pic>
      <xdr:nvPicPr>
        <xdr:cNvPr id="226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164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139</xdr:row>
      <xdr:rowOff>57150</xdr:rowOff>
    </xdr:from>
    <xdr:to>
      <xdr:col>12</xdr:col>
      <xdr:colOff>619125</xdr:colOff>
      <xdr:row>142</xdr:row>
      <xdr:rowOff>123825</xdr:rowOff>
    </xdr:to>
    <xdr:pic>
      <xdr:nvPicPr>
        <xdr:cNvPr id="226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23145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140</xdr:row>
      <xdr:rowOff>38100</xdr:rowOff>
    </xdr:from>
    <xdr:to>
      <xdr:col>1</xdr:col>
      <xdr:colOff>333375</xdr:colOff>
      <xdr:row>141</xdr:row>
      <xdr:rowOff>133350</xdr:rowOff>
    </xdr:to>
    <xdr:pic>
      <xdr:nvPicPr>
        <xdr:cNvPr id="226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140</xdr:row>
      <xdr:rowOff>28575</xdr:rowOff>
    </xdr:from>
    <xdr:to>
      <xdr:col>2</xdr:col>
      <xdr:colOff>19050</xdr:colOff>
      <xdr:row>141</xdr:row>
      <xdr:rowOff>133350</xdr:rowOff>
    </xdr:to>
    <xdr:pic>
      <xdr:nvPicPr>
        <xdr:cNvPr id="226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140</xdr:row>
      <xdr:rowOff>38100</xdr:rowOff>
    </xdr:from>
    <xdr:to>
      <xdr:col>11</xdr:col>
      <xdr:colOff>333375</xdr:colOff>
      <xdr:row>141</xdr:row>
      <xdr:rowOff>133350</xdr:rowOff>
    </xdr:to>
    <xdr:pic>
      <xdr:nvPicPr>
        <xdr:cNvPr id="226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140</xdr:row>
      <xdr:rowOff>28575</xdr:rowOff>
    </xdr:from>
    <xdr:to>
      <xdr:col>12</xdr:col>
      <xdr:colOff>19050</xdr:colOff>
      <xdr:row>141</xdr:row>
      <xdr:rowOff>133350</xdr:rowOff>
    </xdr:to>
    <xdr:pic>
      <xdr:nvPicPr>
        <xdr:cNvPr id="226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158</xdr:row>
      <xdr:rowOff>76200</xdr:rowOff>
    </xdr:from>
    <xdr:to>
      <xdr:col>2</xdr:col>
      <xdr:colOff>609600</xdr:colOff>
      <xdr:row>161</xdr:row>
      <xdr:rowOff>114300</xdr:rowOff>
    </xdr:to>
    <xdr:pic>
      <xdr:nvPicPr>
        <xdr:cNvPr id="226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32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158</xdr:row>
      <xdr:rowOff>57150</xdr:rowOff>
    </xdr:from>
    <xdr:to>
      <xdr:col>12</xdr:col>
      <xdr:colOff>619125</xdr:colOff>
      <xdr:row>161</xdr:row>
      <xdr:rowOff>123825</xdr:rowOff>
    </xdr:to>
    <xdr:pic>
      <xdr:nvPicPr>
        <xdr:cNvPr id="2265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2630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159</xdr:row>
      <xdr:rowOff>38100</xdr:rowOff>
    </xdr:from>
    <xdr:to>
      <xdr:col>1</xdr:col>
      <xdr:colOff>333375</xdr:colOff>
      <xdr:row>160</xdr:row>
      <xdr:rowOff>133350</xdr:rowOff>
    </xdr:to>
    <xdr:pic>
      <xdr:nvPicPr>
        <xdr:cNvPr id="226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159</xdr:row>
      <xdr:rowOff>28575</xdr:rowOff>
    </xdr:from>
    <xdr:to>
      <xdr:col>2</xdr:col>
      <xdr:colOff>19050</xdr:colOff>
      <xdr:row>160</xdr:row>
      <xdr:rowOff>133350</xdr:rowOff>
    </xdr:to>
    <xdr:pic>
      <xdr:nvPicPr>
        <xdr:cNvPr id="226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159</xdr:row>
      <xdr:rowOff>38100</xdr:rowOff>
    </xdr:from>
    <xdr:to>
      <xdr:col>11</xdr:col>
      <xdr:colOff>333375</xdr:colOff>
      <xdr:row>160</xdr:row>
      <xdr:rowOff>133350</xdr:rowOff>
    </xdr:to>
    <xdr:pic>
      <xdr:nvPicPr>
        <xdr:cNvPr id="226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159</xdr:row>
      <xdr:rowOff>28575</xdr:rowOff>
    </xdr:from>
    <xdr:to>
      <xdr:col>12</xdr:col>
      <xdr:colOff>19050</xdr:colOff>
      <xdr:row>160</xdr:row>
      <xdr:rowOff>133350</xdr:rowOff>
    </xdr:to>
    <xdr:pic>
      <xdr:nvPicPr>
        <xdr:cNvPr id="226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177</xdr:row>
      <xdr:rowOff>76200</xdr:rowOff>
    </xdr:from>
    <xdr:to>
      <xdr:col>2</xdr:col>
      <xdr:colOff>609600</xdr:colOff>
      <xdr:row>180</xdr:row>
      <xdr:rowOff>114300</xdr:rowOff>
    </xdr:to>
    <xdr:pic>
      <xdr:nvPicPr>
        <xdr:cNvPr id="226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4894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177</xdr:row>
      <xdr:rowOff>57150</xdr:rowOff>
    </xdr:from>
    <xdr:to>
      <xdr:col>12</xdr:col>
      <xdr:colOff>619125</xdr:colOff>
      <xdr:row>180</xdr:row>
      <xdr:rowOff>123825</xdr:rowOff>
    </xdr:to>
    <xdr:pic>
      <xdr:nvPicPr>
        <xdr:cNvPr id="226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294703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226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178</xdr:row>
      <xdr:rowOff>28575</xdr:rowOff>
    </xdr:from>
    <xdr:to>
      <xdr:col>2</xdr:col>
      <xdr:colOff>19050</xdr:colOff>
      <xdr:row>179</xdr:row>
      <xdr:rowOff>133350</xdr:rowOff>
    </xdr:to>
    <xdr:pic>
      <xdr:nvPicPr>
        <xdr:cNvPr id="226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178</xdr:row>
      <xdr:rowOff>38100</xdr:rowOff>
    </xdr:from>
    <xdr:to>
      <xdr:col>11</xdr:col>
      <xdr:colOff>333375</xdr:colOff>
      <xdr:row>179</xdr:row>
      <xdr:rowOff>133350</xdr:rowOff>
    </xdr:to>
    <xdr:pic>
      <xdr:nvPicPr>
        <xdr:cNvPr id="226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178</xdr:row>
      <xdr:rowOff>28575</xdr:rowOff>
    </xdr:from>
    <xdr:to>
      <xdr:col>12</xdr:col>
      <xdr:colOff>19050</xdr:colOff>
      <xdr:row>179</xdr:row>
      <xdr:rowOff>133350</xdr:rowOff>
    </xdr:to>
    <xdr:pic>
      <xdr:nvPicPr>
        <xdr:cNvPr id="226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197</xdr:row>
      <xdr:rowOff>76200</xdr:rowOff>
    </xdr:from>
    <xdr:to>
      <xdr:col>2</xdr:col>
      <xdr:colOff>609600</xdr:colOff>
      <xdr:row>200</xdr:row>
      <xdr:rowOff>114300</xdr:rowOff>
    </xdr:to>
    <xdr:pic>
      <xdr:nvPicPr>
        <xdr:cNvPr id="226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8136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197</xdr:row>
      <xdr:rowOff>57150</xdr:rowOff>
    </xdr:from>
    <xdr:to>
      <xdr:col>12</xdr:col>
      <xdr:colOff>619125</xdr:colOff>
      <xdr:row>200</xdr:row>
      <xdr:rowOff>123825</xdr:rowOff>
    </xdr:to>
    <xdr:pic>
      <xdr:nvPicPr>
        <xdr:cNvPr id="2266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327945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198</xdr:row>
      <xdr:rowOff>38100</xdr:rowOff>
    </xdr:from>
    <xdr:to>
      <xdr:col>1</xdr:col>
      <xdr:colOff>333375</xdr:colOff>
      <xdr:row>199</xdr:row>
      <xdr:rowOff>133350</xdr:rowOff>
    </xdr:to>
    <xdr:pic>
      <xdr:nvPicPr>
        <xdr:cNvPr id="2266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198</xdr:row>
      <xdr:rowOff>28575</xdr:rowOff>
    </xdr:from>
    <xdr:to>
      <xdr:col>2</xdr:col>
      <xdr:colOff>19050</xdr:colOff>
      <xdr:row>199</xdr:row>
      <xdr:rowOff>133350</xdr:rowOff>
    </xdr:to>
    <xdr:pic>
      <xdr:nvPicPr>
        <xdr:cNvPr id="2266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198</xdr:row>
      <xdr:rowOff>38100</xdr:rowOff>
    </xdr:from>
    <xdr:to>
      <xdr:col>11</xdr:col>
      <xdr:colOff>333375</xdr:colOff>
      <xdr:row>199</xdr:row>
      <xdr:rowOff>133350</xdr:rowOff>
    </xdr:to>
    <xdr:pic>
      <xdr:nvPicPr>
        <xdr:cNvPr id="226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198</xdr:row>
      <xdr:rowOff>28575</xdr:rowOff>
    </xdr:from>
    <xdr:to>
      <xdr:col>12</xdr:col>
      <xdr:colOff>19050</xdr:colOff>
      <xdr:row>199</xdr:row>
      <xdr:rowOff>133350</xdr:rowOff>
    </xdr:to>
    <xdr:pic>
      <xdr:nvPicPr>
        <xdr:cNvPr id="226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220</xdr:row>
      <xdr:rowOff>76200</xdr:rowOff>
    </xdr:from>
    <xdr:to>
      <xdr:col>2</xdr:col>
      <xdr:colOff>609600</xdr:colOff>
      <xdr:row>223</xdr:row>
      <xdr:rowOff>123825</xdr:rowOff>
    </xdr:to>
    <xdr:pic>
      <xdr:nvPicPr>
        <xdr:cNvPr id="226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23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220</xdr:row>
      <xdr:rowOff>57150</xdr:rowOff>
    </xdr:from>
    <xdr:to>
      <xdr:col>12</xdr:col>
      <xdr:colOff>619125</xdr:colOff>
      <xdr:row>223</xdr:row>
      <xdr:rowOff>133350</xdr:rowOff>
    </xdr:to>
    <xdr:pic>
      <xdr:nvPicPr>
        <xdr:cNvPr id="2267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3660457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221</xdr:row>
      <xdr:rowOff>38100</xdr:rowOff>
    </xdr:from>
    <xdr:to>
      <xdr:col>1</xdr:col>
      <xdr:colOff>333375</xdr:colOff>
      <xdr:row>222</xdr:row>
      <xdr:rowOff>133350</xdr:rowOff>
    </xdr:to>
    <xdr:pic>
      <xdr:nvPicPr>
        <xdr:cNvPr id="2267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221</xdr:row>
      <xdr:rowOff>28575</xdr:rowOff>
    </xdr:from>
    <xdr:to>
      <xdr:col>2</xdr:col>
      <xdr:colOff>19050</xdr:colOff>
      <xdr:row>222</xdr:row>
      <xdr:rowOff>133350</xdr:rowOff>
    </xdr:to>
    <xdr:pic>
      <xdr:nvPicPr>
        <xdr:cNvPr id="2267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221</xdr:row>
      <xdr:rowOff>38100</xdr:rowOff>
    </xdr:from>
    <xdr:to>
      <xdr:col>11</xdr:col>
      <xdr:colOff>333375</xdr:colOff>
      <xdr:row>222</xdr:row>
      <xdr:rowOff>133350</xdr:rowOff>
    </xdr:to>
    <xdr:pic>
      <xdr:nvPicPr>
        <xdr:cNvPr id="226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221</xdr:row>
      <xdr:rowOff>28575</xdr:rowOff>
    </xdr:from>
    <xdr:to>
      <xdr:col>12</xdr:col>
      <xdr:colOff>19050</xdr:colOff>
      <xdr:row>222</xdr:row>
      <xdr:rowOff>133350</xdr:rowOff>
    </xdr:to>
    <xdr:pic>
      <xdr:nvPicPr>
        <xdr:cNvPr id="226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36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36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36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36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363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363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18</xdr:row>
      <xdr:rowOff>76200</xdr:rowOff>
    </xdr:from>
    <xdr:to>
      <xdr:col>2</xdr:col>
      <xdr:colOff>609600</xdr:colOff>
      <xdr:row>21</xdr:row>
      <xdr:rowOff>114300</xdr:rowOff>
    </xdr:to>
    <xdr:pic>
      <xdr:nvPicPr>
        <xdr:cNvPr id="236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765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18</xdr:row>
      <xdr:rowOff>57150</xdr:rowOff>
    </xdr:from>
    <xdr:to>
      <xdr:col>12</xdr:col>
      <xdr:colOff>619125</xdr:colOff>
      <xdr:row>21</xdr:row>
      <xdr:rowOff>123825</xdr:rowOff>
    </xdr:to>
    <xdr:pic>
      <xdr:nvPicPr>
        <xdr:cNvPr id="236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30575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236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236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</xdr:row>
      <xdr:rowOff>38100</xdr:rowOff>
    </xdr:from>
    <xdr:to>
      <xdr:col>11</xdr:col>
      <xdr:colOff>333375</xdr:colOff>
      <xdr:row>20</xdr:row>
      <xdr:rowOff>133350</xdr:rowOff>
    </xdr:to>
    <xdr:pic>
      <xdr:nvPicPr>
        <xdr:cNvPr id="2363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</xdr:row>
      <xdr:rowOff>28575</xdr:rowOff>
    </xdr:from>
    <xdr:to>
      <xdr:col>12</xdr:col>
      <xdr:colOff>19050</xdr:colOff>
      <xdr:row>20</xdr:row>
      <xdr:rowOff>133350</xdr:rowOff>
    </xdr:to>
    <xdr:pic>
      <xdr:nvPicPr>
        <xdr:cNvPr id="2363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32</xdr:row>
      <xdr:rowOff>76200</xdr:rowOff>
    </xdr:from>
    <xdr:to>
      <xdr:col>2</xdr:col>
      <xdr:colOff>609600</xdr:colOff>
      <xdr:row>35</xdr:row>
      <xdr:rowOff>114300</xdr:rowOff>
    </xdr:to>
    <xdr:pic>
      <xdr:nvPicPr>
        <xdr:cNvPr id="2363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197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32</xdr:row>
      <xdr:rowOff>57150</xdr:rowOff>
    </xdr:from>
    <xdr:to>
      <xdr:col>12</xdr:col>
      <xdr:colOff>619125</xdr:colOff>
      <xdr:row>35</xdr:row>
      <xdr:rowOff>123825</xdr:rowOff>
    </xdr:to>
    <xdr:pic>
      <xdr:nvPicPr>
        <xdr:cNvPr id="236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4006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236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33</xdr:row>
      <xdr:rowOff>28575</xdr:rowOff>
    </xdr:from>
    <xdr:to>
      <xdr:col>2</xdr:col>
      <xdr:colOff>19050</xdr:colOff>
      <xdr:row>34</xdr:row>
      <xdr:rowOff>133350</xdr:rowOff>
    </xdr:to>
    <xdr:pic>
      <xdr:nvPicPr>
        <xdr:cNvPr id="236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33</xdr:row>
      <xdr:rowOff>38100</xdr:rowOff>
    </xdr:from>
    <xdr:to>
      <xdr:col>11</xdr:col>
      <xdr:colOff>333375</xdr:colOff>
      <xdr:row>34</xdr:row>
      <xdr:rowOff>133350</xdr:rowOff>
    </xdr:to>
    <xdr:pic>
      <xdr:nvPicPr>
        <xdr:cNvPr id="2364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33</xdr:row>
      <xdr:rowOff>28575</xdr:rowOff>
    </xdr:from>
    <xdr:to>
      <xdr:col>12</xdr:col>
      <xdr:colOff>19050</xdr:colOff>
      <xdr:row>34</xdr:row>
      <xdr:rowOff>133350</xdr:rowOff>
    </xdr:to>
    <xdr:pic>
      <xdr:nvPicPr>
        <xdr:cNvPr id="2364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46</xdr:row>
      <xdr:rowOff>76200</xdr:rowOff>
    </xdr:from>
    <xdr:to>
      <xdr:col>2</xdr:col>
      <xdr:colOff>609600</xdr:colOff>
      <xdr:row>49</xdr:row>
      <xdr:rowOff>114300</xdr:rowOff>
    </xdr:to>
    <xdr:pic>
      <xdr:nvPicPr>
        <xdr:cNvPr id="2364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46</xdr:row>
      <xdr:rowOff>57150</xdr:rowOff>
    </xdr:from>
    <xdr:to>
      <xdr:col>12</xdr:col>
      <xdr:colOff>619125</xdr:colOff>
      <xdr:row>49</xdr:row>
      <xdr:rowOff>123825</xdr:rowOff>
    </xdr:to>
    <xdr:pic>
      <xdr:nvPicPr>
        <xdr:cNvPr id="236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74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47</xdr:row>
      <xdr:rowOff>38100</xdr:rowOff>
    </xdr:from>
    <xdr:to>
      <xdr:col>1</xdr:col>
      <xdr:colOff>333375</xdr:colOff>
      <xdr:row>48</xdr:row>
      <xdr:rowOff>133350</xdr:rowOff>
    </xdr:to>
    <xdr:pic>
      <xdr:nvPicPr>
        <xdr:cNvPr id="236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47</xdr:row>
      <xdr:rowOff>28575</xdr:rowOff>
    </xdr:from>
    <xdr:to>
      <xdr:col>2</xdr:col>
      <xdr:colOff>19050</xdr:colOff>
      <xdr:row>48</xdr:row>
      <xdr:rowOff>133350</xdr:rowOff>
    </xdr:to>
    <xdr:pic>
      <xdr:nvPicPr>
        <xdr:cNvPr id="236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333375</xdr:colOff>
      <xdr:row>48</xdr:row>
      <xdr:rowOff>133350</xdr:rowOff>
    </xdr:to>
    <xdr:pic>
      <xdr:nvPicPr>
        <xdr:cNvPr id="2364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47</xdr:row>
      <xdr:rowOff>28575</xdr:rowOff>
    </xdr:from>
    <xdr:to>
      <xdr:col>12</xdr:col>
      <xdr:colOff>19050</xdr:colOff>
      <xdr:row>48</xdr:row>
      <xdr:rowOff>133350</xdr:rowOff>
    </xdr:to>
    <xdr:pic>
      <xdr:nvPicPr>
        <xdr:cNvPr id="2364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609600</xdr:colOff>
      <xdr:row>72</xdr:row>
      <xdr:rowOff>114300</xdr:rowOff>
    </xdr:to>
    <xdr:pic>
      <xdr:nvPicPr>
        <xdr:cNvPr id="236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7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69</xdr:row>
      <xdr:rowOff>57150</xdr:rowOff>
    </xdr:from>
    <xdr:to>
      <xdr:col>12</xdr:col>
      <xdr:colOff>619125</xdr:colOff>
      <xdr:row>72</xdr:row>
      <xdr:rowOff>123825</xdr:rowOff>
    </xdr:to>
    <xdr:pic>
      <xdr:nvPicPr>
        <xdr:cNvPr id="236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155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70</xdr:row>
      <xdr:rowOff>38100</xdr:rowOff>
    </xdr:from>
    <xdr:to>
      <xdr:col>1</xdr:col>
      <xdr:colOff>333375</xdr:colOff>
      <xdr:row>71</xdr:row>
      <xdr:rowOff>133350</xdr:rowOff>
    </xdr:to>
    <xdr:pic>
      <xdr:nvPicPr>
        <xdr:cNvPr id="236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70</xdr:row>
      <xdr:rowOff>28575</xdr:rowOff>
    </xdr:from>
    <xdr:to>
      <xdr:col>2</xdr:col>
      <xdr:colOff>19050</xdr:colOff>
      <xdr:row>71</xdr:row>
      <xdr:rowOff>133350</xdr:rowOff>
    </xdr:to>
    <xdr:pic>
      <xdr:nvPicPr>
        <xdr:cNvPr id="236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333375</xdr:colOff>
      <xdr:row>71</xdr:row>
      <xdr:rowOff>133350</xdr:rowOff>
    </xdr:to>
    <xdr:pic>
      <xdr:nvPicPr>
        <xdr:cNvPr id="2365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70</xdr:row>
      <xdr:rowOff>28575</xdr:rowOff>
    </xdr:from>
    <xdr:to>
      <xdr:col>12</xdr:col>
      <xdr:colOff>19050</xdr:colOff>
      <xdr:row>71</xdr:row>
      <xdr:rowOff>133350</xdr:rowOff>
    </xdr:to>
    <xdr:pic>
      <xdr:nvPicPr>
        <xdr:cNvPr id="2365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</xdr:colOff>
      <xdr:row>208</xdr:row>
      <xdr:rowOff>133350</xdr:rowOff>
    </xdr:from>
    <xdr:to>
      <xdr:col>10</xdr:col>
      <xdr:colOff>476250</xdr:colOff>
      <xdr:row>219</xdr:row>
      <xdr:rowOff>0</xdr:rowOff>
    </xdr:to>
    <xdr:graphicFrame macro="">
      <xdr:nvGraphicFramePr>
        <xdr:cNvPr id="2365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90</xdr:row>
      <xdr:rowOff>76200</xdr:rowOff>
    </xdr:from>
    <xdr:to>
      <xdr:col>2</xdr:col>
      <xdr:colOff>609600</xdr:colOff>
      <xdr:row>93</xdr:row>
      <xdr:rowOff>114300</xdr:rowOff>
    </xdr:to>
    <xdr:pic>
      <xdr:nvPicPr>
        <xdr:cNvPr id="236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0590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90</xdr:row>
      <xdr:rowOff>57150</xdr:rowOff>
    </xdr:from>
    <xdr:to>
      <xdr:col>12</xdr:col>
      <xdr:colOff>619125</xdr:colOff>
      <xdr:row>93</xdr:row>
      <xdr:rowOff>123825</xdr:rowOff>
    </xdr:to>
    <xdr:pic>
      <xdr:nvPicPr>
        <xdr:cNvPr id="236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50399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38100</xdr:rowOff>
    </xdr:from>
    <xdr:to>
      <xdr:col>1</xdr:col>
      <xdr:colOff>333375</xdr:colOff>
      <xdr:row>92</xdr:row>
      <xdr:rowOff>133350</xdr:rowOff>
    </xdr:to>
    <xdr:pic>
      <xdr:nvPicPr>
        <xdr:cNvPr id="236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91</xdr:row>
      <xdr:rowOff>28575</xdr:rowOff>
    </xdr:from>
    <xdr:to>
      <xdr:col>2</xdr:col>
      <xdr:colOff>19050</xdr:colOff>
      <xdr:row>92</xdr:row>
      <xdr:rowOff>133350</xdr:rowOff>
    </xdr:to>
    <xdr:pic>
      <xdr:nvPicPr>
        <xdr:cNvPr id="236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91</xdr:row>
      <xdr:rowOff>38100</xdr:rowOff>
    </xdr:from>
    <xdr:to>
      <xdr:col>11</xdr:col>
      <xdr:colOff>333375</xdr:colOff>
      <xdr:row>92</xdr:row>
      <xdr:rowOff>133350</xdr:rowOff>
    </xdr:to>
    <xdr:pic>
      <xdr:nvPicPr>
        <xdr:cNvPr id="236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91</xdr:row>
      <xdr:rowOff>28575</xdr:rowOff>
    </xdr:from>
    <xdr:to>
      <xdr:col>12</xdr:col>
      <xdr:colOff>19050</xdr:colOff>
      <xdr:row>92</xdr:row>
      <xdr:rowOff>133350</xdr:rowOff>
    </xdr:to>
    <xdr:pic>
      <xdr:nvPicPr>
        <xdr:cNvPr id="236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112</xdr:row>
      <xdr:rowOff>76200</xdr:rowOff>
    </xdr:from>
    <xdr:to>
      <xdr:col>2</xdr:col>
      <xdr:colOff>609600</xdr:colOff>
      <xdr:row>115</xdr:row>
      <xdr:rowOff>114300</xdr:rowOff>
    </xdr:to>
    <xdr:pic>
      <xdr:nvPicPr>
        <xdr:cNvPr id="236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70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112</xdr:row>
      <xdr:rowOff>57150</xdr:rowOff>
    </xdr:from>
    <xdr:to>
      <xdr:col>12</xdr:col>
      <xdr:colOff>619125</xdr:colOff>
      <xdr:row>115</xdr:row>
      <xdr:rowOff>123825</xdr:rowOff>
    </xdr:to>
    <xdr:pic>
      <xdr:nvPicPr>
        <xdr:cNvPr id="2366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868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333375</xdr:colOff>
      <xdr:row>114</xdr:row>
      <xdr:rowOff>133350</xdr:rowOff>
    </xdr:to>
    <xdr:pic>
      <xdr:nvPicPr>
        <xdr:cNvPr id="2366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113</xdr:row>
      <xdr:rowOff>28575</xdr:rowOff>
    </xdr:from>
    <xdr:to>
      <xdr:col>2</xdr:col>
      <xdr:colOff>19050</xdr:colOff>
      <xdr:row>114</xdr:row>
      <xdr:rowOff>133350</xdr:rowOff>
    </xdr:to>
    <xdr:pic>
      <xdr:nvPicPr>
        <xdr:cNvPr id="2366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113</xdr:row>
      <xdr:rowOff>38100</xdr:rowOff>
    </xdr:from>
    <xdr:to>
      <xdr:col>11</xdr:col>
      <xdr:colOff>333375</xdr:colOff>
      <xdr:row>114</xdr:row>
      <xdr:rowOff>133350</xdr:rowOff>
    </xdr:to>
    <xdr:pic>
      <xdr:nvPicPr>
        <xdr:cNvPr id="236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113</xdr:row>
      <xdr:rowOff>28575</xdr:rowOff>
    </xdr:from>
    <xdr:to>
      <xdr:col>12</xdr:col>
      <xdr:colOff>19050</xdr:colOff>
      <xdr:row>114</xdr:row>
      <xdr:rowOff>133350</xdr:rowOff>
    </xdr:to>
    <xdr:pic>
      <xdr:nvPicPr>
        <xdr:cNvPr id="236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139</xdr:row>
      <xdr:rowOff>76200</xdr:rowOff>
    </xdr:from>
    <xdr:to>
      <xdr:col>2</xdr:col>
      <xdr:colOff>609600</xdr:colOff>
      <xdr:row>142</xdr:row>
      <xdr:rowOff>114300</xdr:rowOff>
    </xdr:to>
    <xdr:pic>
      <xdr:nvPicPr>
        <xdr:cNvPr id="236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164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139</xdr:row>
      <xdr:rowOff>57150</xdr:rowOff>
    </xdr:from>
    <xdr:to>
      <xdr:col>12</xdr:col>
      <xdr:colOff>619125</xdr:colOff>
      <xdr:row>142</xdr:row>
      <xdr:rowOff>123825</xdr:rowOff>
    </xdr:to>
    <xdr:pic>
      <xdr:nvPicPr>
        <xdr:cNvPr id="2367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3145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140</xdr:row>
      <xdr:rowOff>38100</xdr:rowOff>
    </xdr:from>
    <xdr:to>
      <xdr:col>1</xdr:col>
      <xdr:colOff>333375</xdr:colOff>
      <xdr:row>141</xdr:row>
      <xdr:rowOff>133350</xdr:rowOff>
    </xdr:to>
    <xdr:pic>
      <xdr:nvPicPr>
        <xdr:cNvPr id="2367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140</xdr:row>
      <xdr:rowOff>28575</xdr:rowOff>
    </xdr:from>
    <xdr:to>
      <xdr:col>2</xdr:col>
      <xdr:colOff>19050</xdr:colOff>
      <xdr:row>141</xdr:row>
      <xdr:rowOff>133350</xdr:rowOff>
    </xdr:to>
    <xdr:pic>
      <xdr:nvPicPr>
        <xdr:cNvPr id="2367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140</xdr:row>
      <xdr:rowOff>38100</xdr:rowOff>
    </xdr:from>
    <xdr:to>
      <xdr:col>11</xdr:col>
      <xdr:colOff>333375</xdr:colOff>
      <xdr:row>141</xdr:row>
      <xdr:rowOff>133350</xdr:rowOff>
    </xdr:to>
    <xdr:pic>
      <xdr:nvPicPr>
        <xdr:cNvPr id="236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140</xdr:row>
      <xdr:rowOff>28575</xdr:rowOff>
    </xdr:from>
    <xdr:to>
      <xdr:col>12</xdr:col>
      <xdr:colOff>19050</xdr:colOff>
      <xdr:row>141</xdr:row>
      <xdr:rowOff>133350</xdr:rowOff>
    </xdr:to>
    <xdr:pic>
      <xdr:nvPicPr>
        <xdr:cNvPr id="236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158</xdr:row>
      <xdr:rowOff>76200</xdr:rowOff>
    </xdr:from>
    <xdr:to>
      <xdr:col>2</xdr:col>
      <xdr:colOff>609600</xdr:colOff>
      <xdr:row>161</xdr:row>
      <xdr:rowOff>114300</xdr:rowOff>
    </xdr:to>
    <xdr:pic>
      <xdr:nvPicPr>
        <xdr:cNvPr id="236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32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158</xdr:row>
      <xdr:rowOff>57150</xdr:rowOff>
    </xdr:from>
    <xdr:to>
      <xdr:col>12</xdr:col>
      <xdr:colOff>619125</xdr:colOff>
      <xdr:row>161</xdr:row>
      <xdr:rowOff>123825</xdr:rowOff>
    </xdr:to>
    <xdr:pic>
      <xdr:nvPicPr>
        <xdr:cNvPr id="236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630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159</xdr:row>
      <xdr:rowOff>38100</xdr:rowOff>
    </xdr:from>
    <xdr:to>
      <xdr:col>1</xdr:col>
      <xdr:colOff>333375</xdr:colOff>
      <xdr:row>160</xdr:row>
      <xdr:rowOff>133350</xdr:rowOff>
    </xdr:to>
    <xdr:pic>
      <xdr:nvPicPr>
        <xdr:cNvPr id="2367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159</xdr:row>
      <xdr:rowOff>28575</xdr:rowOff>
    </xdr:from>
    <xdr:to>
      <xdr:col>2</xdr:col>
      <xdr:colOff>19050</xdr:colOff>
      <xdr:row>160</xdr:row>
      <xdr:rowOff>133350</xdr:rowOff>
    </xdr:to>
    <xdr:pic>
      <xdr:nvPicPr>
        <xdr:cNvPr id="2367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159</xdr:row>
      <xdr:rowOff>38100</xdr:rowOff>
    </xdr:from>
    <xdr:to>
      <xdr:col>11</xdr:col>
      <xdr:colOff>333375</xdr:colOff>
      <xdr:row>160</xdr:row>
      <xdr:rowOff>133350</xdr:rowOff>
    </xdr:to>
    <xdr:pic>
      <xdr:nvPicPr>
        <xdr:cNvPr id="2367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159</xdr:row>
      <xdr:rowOff>28575</xdr:rowOff>
    </xdr:from>
    <xdr:to>
      <xdr:col>12</xdr:col>
      <xdr:colOff>19050</xdr:colOff>
      <xdr:row>160</xdr:row>
      <xdr:rowOff>133350</xdr:rowOff>
    </xdr:to>
    <xdr:pic>
      <xdr:nvPicPr>
        <xdr:cNvPr id="2368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177</xdr:row>
      <xdr:rowOff>76200</xdr:rowOff>
    </xdr:from>
    <xdr:to>
      <xdr:col>2</xdr:col>
      <xdr:colOff>609600</xdr:colOff>
      <xdr:row>180</xdr:row>
      <xdr:rowOff>114300</xdr:rowOff>
    </xdr:to>
    <xdr:pic>
      <xdr:nvPicPr>
        <xdr:cNvPr id="236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4894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177</xdr:row>
      <xdr:rowOff>57150</xdr:rowOff>
    </xdr:from>
    <xdr:to>
      <xdr:col>12</xdr:col>
      <xdr:colOff>619125</xdr:colOff>
      <xdr:row>180</xdr:row>
      <xdr:rowOff>123825</xdr:rowOff>
    </xdr:to>
    <xdr:pic>
      <xdr:nvPicPr>
        <xdr:cNvPr id="236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94703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2368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178</xdr:row>
      <xdr:rowOff>28575</xdr:rowOff>
    </xdr:from>
    <xdr:to>
      <xdr:col>2</xdr:col>
      <xdr:colOff>19050</xdr:colOff>
      <xdr:row>179</xdr:row>
      <xdr:rowOff>133350</xdr:rowOff>
    </xdr:to>
    <xdr:pic>
      <xdr:nvPicPr>
        <xdr:cNvPr id="2368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178</xdr:row>
      <xdr:rowOff>38100</xdr:rowOff>
    </xdr:from>
    <xdr:to>
      <xdr:col>11</xdr:col>
      <xdr:colOff>333375</xdr:colOff>
      <xdr:row>179</xdr:row>
      <xdr:rowOff>133350</xdr:rowOff>
    </xdr:to>
    <xdr:pic>
      <xdr:nvPicPr>
        <xdr:cNvPr id="2368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178</xdr:row>
      <xdr:rowOff>28575</xdr:rowOff>
    </xdr:from>
    <xdr:to>
      <xdr:col>12</xdr:col>
      <xdr:colOff>19050</xdr:colOff>
      <xdr:row>179</xdr:row>
      <xdr:rowOff>133350</xdr:rowOff>
    </xdr:to>
    <xdr:pic>
      <xdr:nvPicPr>
        <xdr:cNvPr id="2368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197</xdr:row>
      <xdr:rowOff>76200</xdr:rowOff>
    </xdr:from>
    <xdr:to>
      <xdr:col>2</xdr:col>
      <xdr:colOff>609600</xdr:colOff>
      <xdr:row>200</xdr:row>
      <xdr:rowOff>114300</xdr:rowOff>
    </xdr:to>
    <xdr:pic>
      <xdr:nvPicPr>
        <xdr:cNvPr id="236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8136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197</xdr:row>
      <xdr:rowOff>57150</xdr:rowOff>
    </xdr:from>
    <xdr:to>
      <xdr:col>12</xdr:col>
      <xdr:colOff>619125</xdr:colOff>
      <xdr:row>200</xdr:row>
      <xdr:rowOff>123825</xdr:rowOff>
    </xdr:to>
    <xdr:pic>
      <xdr:nvPicPr>
        <xdr:cNvPr id="236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327945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198</xdr:row>
      <xdr:rowOff>38100</xdr:rowOff>
    </xdr:from>
    <xdr:to>
      <xdr:col>1</xdr:col>
      <xdr:colOff>333375</xdr:colOff>
      <xdr:row>199</xdr:row>
      <xdr:rowOff>133350</xdr:rowOff>
    </xdr:to>
    <xdr:pic>
      <xdr:nvPicPr>
        <xdr:cNvPr id="236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198</xdr:row>
      <xdr:rowOff>28575</xdr:rowOff>
    </xdr:from>
    <xdr:to>
      <xdr:col>2</xdr:col>
      <xdr:colOff>19050</xdr:colOff>
      <xdr:row>199</xdr:row>
      <xdr:rowOff>133350</xdr:rowOff>
    </xdr:to>
    <xdr:pic>
      <xdr:nvPicPr>
        <xdr:cNvPr id="236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198</xdr:row>
      <xdr:rowOff>38100</xdr:rowOff>
    </xdr:from>
    <xdr:to>
      <xdr:col>11</xdr:col>
      <xdr:colOff>333375</xdr:colOff>
      <xdr:row>199</xdr:row>
      <xdr:rowOff>133350</xdr:rowOff>
    </xdr:to>
    <xdr:pic>
      <xdr:nvPicPr>
        <xdr:cNvPr id="2369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198</xdr:row>
      <xdr:rowOff>28575</xdr:rowOff>
    </xdr:from>
    <xdr:to>
      <xdr:col>12</xdr:col>
      <xdr:colOff>19050</xdr:colOff>
      <xdr:row>199</xdr:row>
      <xdr:rowOff>133350</xdr:rowOff>
    </xdr:to>
    <xdr:pic>
      <xdr:nvPicPr>
        <xdr:cNvPr id="2369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220</xdr:row>
      <xdr:rowOff>76200</xdr:rowOff>
    </xdr:from>
    <xdr:to>
      <xdr:col>2</xdr:col>
      <xdr:colOff>609600</xdr:colOff>
      <xdr:row>223</xdr:row>
      <xdr:rowOff>123825</xdr:rowOff>
    </xdr:to>
    <xdr:pic>
      <xdr:nvPicPr>
        <xdr:cNvPr id="2369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23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220</xdr:row>
      <xdr:rowOff>57150</xdr:rowOff>
    </xdr:from>
    <xdr:to>
      <xdr:col>12</xdr:col>
      <xdr:colOff>619125</xdr:colOff>
      <xdr:row>223</xdr:row>
      <xdr:rowOff>133350</xdr:rowOff>
    </xdr:to>
    <xdr:pic>
      <xdr:nvPicPr>
        <xdr:cNvPr id="2369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3660457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221</xdr:row>
      <xdr:rowOff>38100</xdr:rowOff>
    </xdr:from>
    <xdr:to>
      <xdr:col>1</xdr:col>
      <xdr:colOff>333375</xdr:colOff>
      <xdr:row>222</xdr:row>
      <xdr:rowOff>133350</xdr:rowOff>
    </xdr:to>
    <xdr:pic>
      <xdr:nvPicPr>
        <xdr:cNvPr id="2369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221</xdr:row>
      <xdr:rowOff>28575</xdr:rowOff>
    </xdr:from>
    <xdr:to>
      <xdr:col>2</xdr:col>
      <xdr:colOff>19050</xdr:colOff>
      <xdr:row>222</xdr:row>
      <xdr:rowOff>133350</xdr:rowOff>
    </xdr:to>
    <xdr:pic>
      <xdr:nvPicPr>
        <xdr:cNvPr id="2369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221</xdr:row>
      <xdr:rowOff>38100</xdr:rowOff>
    </xdr:from>
    <xdr:to>
      <xdr:col>11</xdr:col>
      <xdr:colOff>333375</xdr:colOff>
      <xdr:row>222</xdr:row>
      <xdr:rowOff>133350</xdr:rowOff>
    </xdr:to>
    <xdr:pic>
      <xdr:nvPicPr>
        <xdr:cNvPr id="2369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221</xdr:row>
      <xdr:rowOff>28575</xdr:rowOff>
    </xdr:from>
    <xdr:to>
      <xdr:col>12</xdr:col>
      <xdr:colOff>19050</xdr:colOff>
      <xdr:row>222</xdr:row>
      <xdr:rowOff>133350</xdr:rowOff>
    </xdr:to>
    <xdr:pic>
      <xdr:nvPicPr>
        <xdr:cNvPr id="236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46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46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46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46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465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465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18</xdr:row>
      <xdr:rowOff>76200</xdr:rowOff>
    </xdr:from>
    <xdr:to>
      <xdr:col>2</xdr:col>
      <xdr:colOff>609600</xdr:colOff>
      <xdr:row>21</xdr:row>
      <xdr:rowOff>114300</xdr:rowOff>
    </xdr:to>
    <xdr:pic>
      <xdr:nvPicPr>
        <xdr:cNvPr id="2465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765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18</xdr:row>
      <xdr:rowOff>57150</xdr:rowOff>
    </xdr:from>
    <xdr:to>
      <xdr:col>12</xdr:col>
      <xdr:colOff>619125</xdr:colOff>
      <xdr:row>21</xdr:row>
      <xdr:rowOff>123825</xdr:rowOff>
    </xdr:to>
    <xdr:pic>
      <xdr:nvPicPr>
        <xdr:cNvPr id="246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30575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246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246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</xdr:row>
      <xdr:rowOff>38100</xdr:rowOff>
    </xdr:from>
    <xdr:to>
      <xdr:col>11</xdr:col>
      <xdr:colOff>333375</xdr:colOff>
      <xdr:row>20</xdr:row>
      <xdr:rowOff>133350</xdr:rowOff>
    </xdr:to>
    <xdr:pic>
      <xdr:nvPicPr>
        <xdr:cNvPr id="2466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</xdr:row>
      <xdr:rowOff>28575</xdr:rowOff>
    </xdr:from>
    <xdr:to>
      <xdr:col>12</xdr:col>
      <xdr:colOff>19050</xdr:colOff>
      <xdr:row>20</xdr:row>
      <xdr:rowOff>133350</xdr:rowOff>
    </xdr:to>
    <xdr:pic>
      <xdr:nvPicPr>
        <xdr:cNvPr id="2466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32</xdr:row>
      <xdr:rowOff>76200</xdr:rowOff>
    </xdr:from>
    <xdr:to>
      <xdr:col>2</xdr:col>
      <xdr:colOff>609600</xdr:colOff>
      <xdr:row>35</xdr:row>
      <xdr:rowOff>114300</xdr:rowOff>
    </xdr:to>
    <xdr:pic>
      <xdr:nvPicPr>
        <xdr:cNvPr id="2466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197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32</xdr:row>
      <xdr:rowOff>57150</xdr:rowOff>
    </xdr:from>
    <xdr:to>
      <xdr:col>12</xdr:col>
      <xdr:colOff>619125</xdr:colOff>
      <xdr:row>35</xdr:row>
      <xdr:rowOff>123825</xdr:rowOff>
    </xdr:to>
    <xdr:pic>
      <xdr:nvPicPr>
        <xdr:cNvPr id="246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54006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246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33</xdr:row>
      <xdr:rowOff>28575</xdr:rowOff>
    </xdr:from>
    <xdr:to>
      <xdr:col>2</xdr:col>
      <xdr:colOff>19050</xdr:colOff>
      <xdr:row>34</xdr:row>
      <xdr:rowOff>133350</xdr:rowOff>
    </xdr:to>
    <xdr:pic>
      <xdr:nvPicPr>
        <xdr:cNvPr id="246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33</xdr:row>
      <xdr:rowOff>38100</xdr:rowOff>
    </xdr:from>
    <xdr:to>
      <xdr:col>11</xdr:col>
      <xdr:colOff>333375</xdr:colOff>
      <xdr:row>34</xdr:row>
      <xdr:rowOff>133350</xdr:rowOff>
    </xdr:to>
    <xdr:pic>
      <xdr:nvPicPr>
        <xdr:cNvPr id="2466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33</xdr:row>
      <xdr:rowOff>28575</xdr:rowOff>
    </xdr:from>
    <xdr:to>
      <xdr:col>12</xdr:col>
      <xdr:colOff>19050</xdr:colOff>
      <xdr:row>34</xdr:row>
      <xdr:rowOff>133350</xdr:rowOff>
    </xdr:to>
    <xdr:pic>
      <xdr:nvPicPr>
        <xdr:cNvPr id="2466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46</xdr:row>
      <xdr:rowOff>76200</xdr:rowOff>
    </xdr:from>
    <xdr:to>
      <xdr:col>2</xdr:col>
      <xdr:colOff>609600</xdr:colOff>
      <xdr:row>49</xdr:row>
      <xdr:rowOff>114300</xdr:rowOff>
    </xdr:to>
    <xdr:pic>
      <xdr:nvPicPr>
        <xdr:cNvPr id="2466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46</xdr:row>
      <xdr:rowOff>57150</xdr:rowOff>
    </xdr:from>
    <xdr:to>
      <xdr:col>12</xdr:col>
      <xdr:colOff>619125</xdr:colOff>
      <xdr:row>49</xdr:row>
      <xdr:rowOff>123825</xdr:rowOff>
    </xdr:to>
    <xdr:pic>
      <xdr:nvPicPr>
        <xdr:cNvPr id="246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774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47</xdr:row>
      <xdr:rowOff>38100</xdr:rowOff>
    </xdr:from>
    <xdr:to>
      <xdr:col>1</xdr:col>
      <xdr:colOff>333375</xdr:colOff>
      <xdr:row>48</xdr:row>
      <xdr:rowOff>133350</xdr:rowOff>
    </xdr:to>
    <xdr:pic>
      <xdr:nvPicPr>
        <xdr:cNvPr id="246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47</xdr:row>
      <xdr:rowOff>28575</xdr:rowOff>
    </xdr:from>
    <xdr:to>
      <xdr:col>2</xdr:col>
      <xdr:colOff>19050</xdr:colOff>
      <xdr:row>48</xdr:row>
      <xdr:rowOff>133350</xdr:rowOff>
    </xdr:to>
    <xdr:pic>
      <xdr:nvPicPr>
        <xdr:cNvPr id="246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333375</xdr:colOff>
      <xdr:row>48</xdr:row>
      <xdr:rowOff>133350</xdr:rowOff>
    </xdr:to>
    <xdr:pic>
      <xdr:nvPicPr>
        <xdr:cNvPr id="2467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47</xdr:row>
      <xdr:rowOff>28575</xdr:rowOff>
    </xdr:from>
    <xdr:to>
      <xdr:col>12</xdr:col>
      <xdr:colOff>19050</xdr:colOff>
      <xdr:row>48</xdr:row>
      <xdr:rowOff>133350</xdr:rowOff>
    </xdr:to>
    <xdr:pic>
      <xdr:nvPicPr>
        <xdr:cNvPr id="2467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609600</xdr:colOff>
      <xdr:row>72</xdr:row>
      <xdr:rowOff>114300</xdr:rowOff>
    </xdr:to>
    <xdr:pic>
      <xdr:nvPicPr>
        <xdr:cNvPr id="246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7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69</xdr:row>
      <xdr:rowOff>57150</xdr:rowOff>
    </xdr:from>
    <xdr:to>
      <xdr:col>12</xdr:col>
      <xdr:colOff>619125</xdr:colOff>
      <xdr:row>72</xdr:row>
      <xdr:rowOff>123825</xdr:rowOff>
    </xdr:to>
    <xdr:pic>
      <xdr:nvPicPr>
        <xdr:cNvPr id="246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1155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70</xdr:row>
      <xdr:rowOff>38100</xdr:rowOff>
    </xdr:from>
    <xdr:to>
      <xdr:col>1</xdr:col>
      <xdr:colOff>333375</xdr:colOff>
      <xdr:row>71</xdr:row>
      <xdr:rowOff>133350</xdr:rowOff>
    </xdr:to>
    <xdr:pic>
      <xdr:nvPicPr>
        <xdr:cNvPr id="2467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70</xdr:row>
      <xdr:rowOff>28575</xdr:rowOff>
    </xdr:from>
    <xdr:to>
      <xdr:col>2</xdr:col>
      <xdr:colOff>19050</xdr:colOff>
      <xdr:row>71</xdr:row>
      <xdr:rowOff>133350</xdr:rowOff>
    </xdr:to>
    <xdr:pic>
      <xdr:nvPicPr>
        <xdr:cNvPr id="2467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333375</xdr:colOff>
      <xdr:row>71</xdr:row>
      <xdr:rowOff>133350</xdr:rowOff>
    </xdr:to>
    <xdr:pic>
      <xdr:nvPicPr>
        <xdr:cNvPr id="2467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70</xdr:row>
      <xdr:rowOff>28575</xdr:rowOff>
    </xdr:from>
    <xdr:to>
      <xdr:col>12</xdr:col>
      <xdr:colOff>19050</xdr:colOff>
      <xdr:row>71</xdr:row>
      <xdr:rowOff>133350</xdr:rowOff>
    </xdr:to>
    <xdr:pic>
      <xdr:nvPicPr>
        <xdr:cNvPr id="2467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</xdr:colOff>
      <xdr:row>209</xdr:row>
      <xdr:rowOff>57150</xdr:rowOff>
    </xdr:from>
    <xdr:to>
      <xdr:col>10</xdr:col>
      <xdr:colOff>438150</xdr:colOff>
      <xdr:row>218</xdr:row>
      <xdr:rowOff>171450</xdr:rowOff>
    </xdr:to>
    <xdr:graphicFrame macro="">
      <xdr:nvGraphicFramePr>
        <xdr:cNvPr id="2468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90</xdr:row>
      <xdr:rowOff>76200</xdr:rowOff>
    </xdr:from>
    <xdr:to>
      <xdr:col>2</xdr:col>
      <xdr:colOff>609600</xdr:colOff>
      <xdr:row>93</xdr:row>
      <xdr:rowOff>114300</xdr:rowOff>
    </xdr:to>
    <xdr:pic>
      <xdr:nvPicPr>
        <xdr:cNvPr id="246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0590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90</xdr:row>
      <xdr:rowOff>57150</xdr:rowOff>
    </xdr:from>
    <xdr:to>
      <xdr:col>12</xdr:col>
      <xdr:colOff>619125</xdr:colOff>
      <xdr:row>93</xdr:row>
      <xdr:rowOff>123825</xdr:rowOff>
    </xdr:to>
    <xdr:pic>
      <xdr:nvPicPr>
        <xdr:cNvPr id="246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150399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38100</xdr:rowOff>
    </xdr:from>
    <xdr:to>
      <xdr:col>1</xdr:col>
      <xdr:colOff>333375</xdr:colOff>
      <xdr:row>92</xdr:row>
      <xdr:rowOff>133350</xdr:rowOff>
    </xdr:to>
    <xdr:pic>
      <xdr:nvPicPr>
        <xdr:cNvPr id="2468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91</xdr:row>
      <xdr:rowOff>28575</xdr:rowOff>
    </xdr:from>
    <xdr:to>
      <xdr:col>2</xdr:col>
      <xdr:colOff>19050</xdr:colOff>
      <xdr:row>92</xdr:row>
      <xdr:rowOff>133350</xdr:rowOff>
    </xdr:to>
    <xdr:pic>
      <xdr:nvPicPr>
        <xdr:cNvPr id="2468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91</xdr:row>
      <xdr:rowOff>38100</xdr:rowOff>
    </xdr:from>
    <xdr:to>
      <xdr:col>11</xdr:col>
      <xdr:colOff>333375</xdr:colOff>
      <xdr:row>92</xdr:row>
      <xdr:rowOff>133350</xdr:rowOff>
    </xdr:to>
    <xdr:pic>
      <xdr:nvPicPr>
        <xdr:cNvPr id="2468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91</xdr:row>
      <xdr:rowOff>28575</xdr:rowOff>
    </xdr:from>
    <xdr:to>
      <xdr:col>12</xdr:col>
      <xdr:colOff>19050</xdr:colOff>
      <xdr:row>92</xdr:row>
      <xdr:rowOff>133350</xdr:rowOff>
    </xdr:to>
    <xdr:pic>
      <xdr:nvPicPr>
        <xdr:cNvPr id="2468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112</xdr:row>
      <xdr:rowOff>76200</xdr:rowOff>
    </xdr:from>
    <xdr:to>
      <xdr:col>2</xdr:col>
      <xdr:colOff>609600</xdr:colOff>
      <xdr:row>115</xdr:row>
      <xdr:rowOff>114300</xdr:rowOff>
    </xdr:to>
    <xdr:pic>
      <xdr:nvPicPr>
        <xdr:cNvPr id="246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70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112</xdr:row>
      <xdr:rowOff>57150</xdr:rowOff>
    </xdr:from>
    <xdr:to>
      <xdr:col>12</xdr:col>
      <xdr:colOff>619125</xdr:colOff>
      <xdr:row>115</xdr:row>
      <xdr:rowOff>123825</xdr:rowOff>
    </xdr:to>
    <xdr:pic>
      <xdr:nvPicPr>
        <xdr:cNvPr id="246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1868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333375</xdr:colOff>
      <xdr:row>114</xdr:row>
      <xdr:rowOff>133350</xdr:rowOff>
    </xdr:to>
    <xdr:pic>
      <xdr:nvPicPr>
        <xdr:cNvPr id="246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113</xdr:row>
      <xdr:rowOff>28575</xdr:rowOff>
    </xdr:from>
    <xdr:to>
      <xdr:col>2</xdr:col>
      <xdr:colOff>19050</xdr:colOff>
      <xdr:row>114</xdr:row>
      <xdr:rowOff>133350</xdr:rowOff>
    </xdr:to>
    <xdr:pic>
      <xdr:nvPicPr>
        <xdr:cNvPr id="246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113</xdr:row>
      <xdr:rowOff>38100</xdr:rowOff>
    </xdr:from>
    <xdr:to>
      <xdr:col>11</xdr:col>
      <xdr:colOff>333375</xdr:colOff>
      <xdr:row>114</xdr:row>
      <xdr:rowOff>133350</xdr:rowOff>
    </xdr:to>
    <xdr:pic>
      <xdr:nvPicPr>
        <xdr:cNvPr id="2469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113</xdr:row>
      <xdr:rowOff>28575</xdr:rowOff>
    </xdr:from>
    <xdr:to>
      <xdr:col>12</xdr:col>
      <xdr:colOff>19050</xdr:colOff>
      <xdr:row>114</xdr:row>
      <xdr:rowOff>133350</xdr:rowOff>
    </xdr:to>
    <xdr:pic>
      <xdr:nvPicPr>
        <xdr:cNvPr id="2469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139</xdr:row>
      <xdr:rowOff>76200</xdr:rowOff>
    </xdr:from>
    <xdr:to>
      <xdr:col>2</xdr:col>
      <xdr:colOff>609600</xdr:colOff>
      <xdr:row>142</xdr:row>
      <xdr:rowOff>114300</xdr:rowOff>
    </xdr:to>
    <xdr:pic>
      <xdr:nvPicPr>
        <xdr:cNvPr id="2469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164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139</xdr:row>
      <xdr:rowOff>57150</xdr:rowOff>
    </xdr:from>
    <xdr:to>
      <xdr:col>12</xdr:col>
      <xdr:colOff>619125</xdr:colOff>
      <xdr:row>142</xdr:row>
      <xdr:rowOff>123825</xdr:rowOff>
    </xdr:to>
    <xdr:pic>
      <xdr:nvPicPr>
        <xdr:cNvPr id="2469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3145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140</xdr:row>
      <xdr:rowOff>38100</xdr:rowOff>
    </xdr:from>
    <xdr:to>
      <xdr:col>1</xdr:col>
      <xdr:colOff>333375</xdr:colOff>
      <xdr:row>141</xdr:row>
      <xdr:rowOff>133350</xdr:rowOff>
    </xdr:to>
    <xdr:pic>
      <xdr:nvPicPr>
        <xdr:cNvPr id="2469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140</xdr:row>
      <xdr:rowOff>28575</xdr:rowOff>
    </xdr:from>
    <xdr:to>
      <xdr:col>2</xdr:col>
      <xdr:colOff>19050</xdr:colOff>
      <xdr:row>141</xdr:row>
      <xdr:rowOff>133350</xdr:rowOff>
    </xdr:to>
    <xdr:pic>
      <xdr:nvPicPr>
        <xdr:cNvPr id="2469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140</xdr:row>
      <xdr:rowOff>38100</xdr:rowOff>
    </xdr:from>
    <xdr:to>
      <xdr:col>11</xdr:col>
      <xdr:colOff>333375</xdr:colOff>
      <xdr:row>141</xdr:row>
      <xdr:rowOff>133350</xdr:rowOff>
    </xdr:to>
    <xdr:pic>
      <xdr:nvPicPr>
        <xdr:cNvPr id="2469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140</xdr:row>
      <xdr:rowOff>28575</xdr:rowOff>
    </xdr:from>
    <xdr:to>
      <xdr:col>12</xdr:col>
      <xdr:colOff>19050</xdr:colOff>
      <xdr:row>141</xdr:row>
      <xdr:rowOff>133350</xdr:rowOff>
    </xdr:to>
    <xdr:pic>
      <xdr:nvPicPr>
        <xdr:cNvPr id="246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158</xdr:row>
      <xdr:rowOff>76200</xdr:rowOff>
    </xdr:from>
    <xdr:to>
      <xdr:col>2</xdr:col>
      <xdr:colOff>609600</xdr:colOff>
      <xdr:row>161</xdr:row>
      <xdr:rowOff>114300</xdr:rowOff>
    </xdr:to>
    <xdr:pic>
      <xdr:nvPicPr>
        <xdr:cNvPr id="2469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32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158</xdr:row>
      <xdr:rowOff>57150</xdr:rowOff>
    </xdr:from>
    <xdr:to>
      <xdr:col>12</xdr:col>
      <xdr:colOff>619125</xdr:colOff>
      <xdr:row>161</xdr:row>
      <xdr:rowOff>123825</xdr:rowOff>
    </xdr:to>
    <xdr:pic>
      <xdr:nvPicPr>
        <xdr:cNvPr id="2470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630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159</xdr:row>
      <xdr:rowOff>38100</xdr:rowOff>
    </xdr:from>
    <xdr:to>
      <xdr:col>1</xdr:col>
      <xdr:colOff>333375</xdr:colOff>
      <xdr:row>160</xdr:row>
      <xdr:rowOff>133350</xdr:rowOff>
    </xdr:to>
    <xdr:pic>
      <xdr:nvPicPr>
        <xdr:cNvPr id="2470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159</xdr:row>
      <xdr:rowOff>28575</xdr:rowOff>
    </xdr:from>
    <xdr:to>
      <xdr:col>2</xdr:col>
      <xdr:colOff>19050</xdr:colOff>
      <xdr:row>160</xdr:row>
      <xdr:rowOff>133350</xdr:rowOff>
    </xdr:to>
    <xdr:pic>
      <xdr:nvPicPr>
        <xdr:cNvPr id="2470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159</xdr:row>
      <xdr:rowOff>38100</xdr:rowOff>
    </xdr:from>
    <xdr:to>
      <xdr:col>11</xdr:col>
      <xdr:colOff>333375</xdr:colOff>
      <xdr:row>160</xdr:row>
      <xdr:rowOff>133350</xdr:rowOff>
    </xdr:to>
    <xdr:pic>
      <xdr:nvPicPr>
        <xdr:cNvPr id="2470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159</xdr:row>
      <xdr:rowOff>28575</xdr:rowOff>
    </xdr:from>
    <xdr:to>
      <xdr:col>12</xdr:col>
      <xdr:colOff>19050</xdr:colOff>
      <xdr:row>160</xdr:row>
      <xdr:rowOff>133350</xdr:rowOff>
    </xdr:to>
    <xdr:pic>
      <xdr:nvPicPr>
        <xdr:cNvPr id="2470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177</xdr:row>
      <xdr:rowOff>76200</xdr:rowOff>
    </xdr:from>
    <xdr:to>
      <xdr:col>2</xdr:col>
      <xdr:colOff>609600</xdr:colOff>
      <xdr:row>180</xdr:row>
      <xdr:rowOff>114300</xdr:rowOff>
    </xdr:to>
    <xdr:pic>
      <xdr:nvPicPr>
        <xdr:cNvPr id="2470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4894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177</xdr:row>
      <xdr:rowOff>57150</xdr:rowOff>
    </xdr:from>
    <xdr:to>
      <xdr:col>12</xdr:col>
      <xdr:colOff>619125</xdr:colOff>
      <xdr:row>180</xdr:row>
      <xdr:rowOff>123825</xdr:rowOff>
    </xdr:to>
    <xdr:pic>
      <xdr:nvPicPr>
        <xdr:cNvPr id="2470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94703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2470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178</xdr:row>
      <xdr:rowOff>28575</xdr:rowOff>
    </xdr:from>
    <xdr:to>
      <xdr:col>2</xdr:col>
      <xdr:colOff>19050</xdr:colOff>
      <xdr:row>179</xdr:row>
      <xdr:rowOff>133350</xdr:rowOff>
    </xdr:to>
    <xdr:pic>
      <xdr:nvPicPr>
        <xdr:cNvPr id="2470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178</xdr:row>
      <xdr:rowOff>38100</xdr:rowOff>
    </xdr:from>
    <xdr:to>
      <xdr:col>11</xdr:col>
      <xdr:colOff>333375</xdr:colOff>
      <xdr:row>179</xdr:row>
      <xdr:rowOff>133350</xdr:rowOff>
    </xdr:to>
    <xdr:pic>
      <xdr:nvPicPr>
        <xdr:cNvPr id="2470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178</xdr:row>
      <xdr:rowOff>28575</xdr:rowOff>
    </xdr:from>
    <xdr:to>
      <xdr:col>12</xdr:col>
      <xdr:colOff>19050</xdr:colOff>
      <xdr:row>179</xdr:row>
      <xdr:rowOff>133350</xdr:rowOff>
    </xdr:to>
    <xdr:pic>
      <xdr:nvPicPr>
        <xdr:cNvPr id="247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197</xdr:row>
      <xdr:rowOff>76200</xdr:rowOff>
    </xdr:from>
    <xdr:to>
      <xdr:col>2</xdr:col>
      <xdr:colOff>609600</xdr:colOff>
      <xdr:row>200</xdr:row>
      <xdr:rowOff>114300</xdr:rowOff>
    </xdr:to>
    <xdr:pic>
      <xdr:nvPicPr>
        <xdr:cNvPr id="2471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8136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197</xdr:row>
      <xdr:rowOff>57150</xdr:rowOff>
    </xdr:from>
    <xdr:to>
      <xdr:col>12</xdr:col>
      <xdr:colOff>619125</xdr:colOff>
      <xdr:row>200</xdr:row>
      <xdr:rowOff>123825</xdr:rowOff>
    </xdr:to>
    <xdr:pic>
      <xdr:nvPicPr>
        <xdr:cNvPr id="247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327945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198</xdr:row>
      <xdr:rowOff>38100</xdr:rowOff>
    </xdr:from>
    <xdr:to>
      <xdr:col>1</xdr:col>
      <xdr:colOff>333375</xdr:colOff>
      <xdr:row>199</xdr:row>
      <xdr:rowOff>133350</xdr:rowOff>
    </xdr:to>
    <xdr:pic>
      <xdr:nvPicPr>
        <xdr:cNvPr id="247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198</xdr:row>
      <xdr:rowOff>28575</xdr:rowOff>
    </xdr:from>
    <xdr:to>
      <xdr:col>2</xdr:col>
      <xdr:colOff>19050</xdr:colOff>
      <xdr:row>199</xdr:row>
      <xdr:rowOff>133350</xdr:rowOff>
    </xdr:to>
    <xdr:pic>
      <xdr:nvPicPr>
        <xdr:cNvPr id="247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198</xdr:row>
      <xdr:rowOff>38100</xdr:rowOff>
    </xdr:from>
    <xdr:to>
      <xdr:col>11</xdr:col>
      <xdr:colOff>333375</xdr:colOff>
      <xdr:row>199</xdr:row>
      <xdr:rowOff>133350</xdr:rowOff>
    </xdr:to>
    <xdr:pic>
      <xdr:nvPicPr>
        <xdr:cNvPr id="247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198</xdr:row>
      <xdr:rowOff>28575</xdr:rowOff>
    </xdr:from>
    <xdr:to>
      <xdr:col>12</xdr:col>
      <xdr:colOff>19050</xdr:colOff>
      <xdr:row>199</xdr:row>
      <xdr:rowOff>133350</xdr:rowOff>
    </xdr:to>
    <xdr:pic>
      <xdr:nvPicPr>
        <xdr:cNvPr id="247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220</xdr:row>
      <xdr:rowOff>76200</xdr:rowOff>
    </xdr:from>
    <xdr:to>
      <xdr:col>2</xdr:col>
      <xdr:colOff>609600</xdr:colOff>
      <xdr:row>223</xdr:row>
      <xdr:rowOff>123825</xdr:rowOff>
    </xdr:to>
    <xdr:pic>
      <xdr:nvPicPr>
        <xdr:cNvPr id="2471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23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220</xdr:row>
      <xdr:rowOff>57150</xdr:rowOff>
    </xdr:from>
    <xdr:to>
      <xdr:col>12</xdr:col>
      <xdr:colOff>619125</xdr:colOff>
      <xdr:row>223</xdr:row>
      <xdr:rowOff>133350</xdr:rowOff>
    </xdr:to>
    <xdr:pic>
      <xdr:nvPicPr>
        <xdr:cNvPr id="247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3660457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221</xdr:row>
      <xdr:rowOff>38100</xdr:rowOff>
    </xdr:from>
    <xdr:to>
      <xdr:col>1</xdr:col>
      <xdr:colOff>333375</xdr:colOff>
      <xdr:row>222</xdr:row>
      <xdr:rowOff>133350</xdr:rowOff>
    </xdr:to>
    <xdr:pic>
      <xdr:nvPicPr>
        <xdr:cNvPr id="247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221</xdr:row>
      <xdr:rowOff>28575</xdr:rowOff>
    </xdr:from>
    <xdr:to>
      <xdr:col>2</xdr:col>
      <xdr:colOff>19050</xdr:colOff>
      <xdr:row>222</xdr:row>
      <xdr:rowOff>133350</xdr:rowOff>
    </xdr:to>
    <xdr:pic>
      <xdr:nvPicPr>
        <xdr:cNvPr id="247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221</xdr:row>
      <xdr:rowOff>38100</xdr:rowOff>
    </xdr:from>
    <xdr:to>
      <xdr:col>11</xdr:col>
      <xdr:colOff>333375</xdr:colOff>
      <xdr:row>222</xdr:row>
      <xdr:rowOff>133350</xdr:rowOff>
    </xdr:to>
    <xdr:pic>
      <xdr:nvPicPr>
        <xdr:cNvPr id="247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221</xdr:row>
      <xdr:rowOff>28575</xdr:rowOff>
    </xdr:from>
    <xdr:to>
      <xdr:col>12</xdr:col>
      <xdr:colOff>19050</xdr:colOff>
      <xdr:row>222</xdr:row>
      <xdr:rowOff>133350</xdr:rowOff>
    </xdr:to>
    <xdr:pic>
      <xdr:nvPicPr>
        <xdr:cNvPr id="247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609600</xdr:colOff>
      <xdr:row>3</xdr:row>
      <xdr:rowOff>104775</xdr:rowOff>
    </xdr:to>
    <xdr:pic>
      <xdr:nvPicPr>
        <xdr:cNvPr id="256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2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57150</xdr:rowOff>
    </xdr:from>
    <xdr:to>
      <xdr:col>12</xdr:col>
      <xdr:colOff>619125</xdr:colOff>
      <xdr:row>3</xdr:row>
      <xdr:rowOff>114300</xdr:rowOff>
    </xdr:to>
    <xdr:pic>
      <xdr:nvPicPr>
        <xdr:cNvPr id="256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567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2567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2567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9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2567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000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18</xdr:row>
      <xdr:rowOff>76200</xdr:rowOff>
    </xdr:from>
    <xdr:to>
      <xdr:col>2</xdr:col>
      <xdr:colOff>609600</xdr:colOff>
      <xdr:row>21</xdr:row>
      <xdr:rowOff>114300</xdr:rowOff>
    </xdr:to>
    <xdr:pic>
      <xdr:nvPicPr>
        <xdr:cNvPr id="2568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765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18</xdr:row>
      <xdr:rowOff>57150</xdr:rowOff>
    </xdr:from>
    <xdr:to>
      <xdr:col>12</xdr:col>
      <xdr:colOff>619125</xdr:colOff>
      <xdr:row>21</xdr:row>
      <xdr:rowOff>123825</xdr:rowOff>
    </xdr:to>
    <xdr:pic>
      <xdr:nvPicPr>
        <xdr:cNvPr id="256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575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2568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2568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</xdr:row>
      <xdr:rowOff>38100</xdr:rowOff>
    </xdr:from>
    <xdr:to>
      <xdr:col>11</xdr:col>
      <xdr:colOff>333375</xdr:colOff>
      <xdr:row>20</xdr:row>
      <xdr:rowOff>133350</xdr:rowOff>
    </xdr:to>
    <xdr:pic>
      <xdr:nvPicPr>
        <xdr:cNvPr id="2568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32099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</xdr:row>
      <xdr:rowOff>28575</xdr:rowOff>
    </xdr:from>
    <xdr:to>
      <xdr:col>12</xdr:col>
      <xdr:colOff>19050</xdr:colOff>
      <xdr:row>20</xdr:row>
      <xdr:rowOff>133350</xdr:rowOff>
    </xdr:to>
    <xdr:pic>
      <xdr:nvPicPr>
        <xdr:cNvPr id="2568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2004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32</xdr:row>
      <xdr:rowOff>76200</xdr:rowOff>
    </xdr:from>
    <xdr:to>
      <xdr:col>2</xdr:col>
      <xdr:colOff>609600</xdr:colOff>
      <xdr:row>35</xdr:row>
      <xdr:rowOff>114300</xdr:rowOff>
    </xdr:to>
    <xdr:pic>
      <xdr:nvPicPr>
        <xdr:cNvPr id="2568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197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32</xdr:row>
      <xdr:rowOff>57150</xdr:rowOff>
    </xdr:from>
    <xdr:to>
      <xdr:col>12</xdr:col>
      <xdr:colOff>619125</xdr:colOff>
      <xdr:row>35</xdr:row>
      <xdr:rowOff>123825</xdr:rowOff>
    </xdr:to>
    <xdr:pic>
      <xdr:nvPicPr>
        <xdr:cNvPr id="256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33</xdr:row>
      <xdr:rowOff>38100</xdr:rowOff>
    </xdr:from>
    <xdr:to>
      <xdr:col>1</xdr:col>
      <xdr:colOff>333375</xdr:colOff>
      <xdr:row>34</xdr:row>
      <xdr:rowOff>133350</xdr:rowOff>
    </xdr:to>
    <xdr:pic>
      <xdr:nvPicPr>
        <xdr:cNvPr id="2568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33</xdr:row>
      <xdr:rowOff>28575</xdr:rowOff>
    </xdr:from>
    <xdr:to>
      <xdr:col>2</xdr:col>
      <xdr:colOff>19050</xdr:colOff>
      <xdr:row>34</xdr:row>
      <xdr:rowOff>133350</xdr:rowOff>
    </xdr:to>
    <xdr:pic>
      <xdr:nvPicPr>
        <xdr:cNvPr id="2568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33</xdr:row>
      <xdr:rowOff>38100</xdr:rowOff>
    </xdr:from>
    <xdr:to>
      <xdr:col>11</xdr:col>
      <xdr:colOff>333375</xdr:colOff>
      <xdr:row>34</xdr:row>
      <xdr:rowOff>133350</xdr:rowOff>
    </xdr:to>
    <xdr:pic>
      <xdr:nvPicPr>
        <xdr:cNvPr id="2569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55530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33</xdr:row>
      <xdr:rowOff>28575</xdr:rowOff>
    </xdr:from>
    <xdr:to>
      <xdr:col>12</xdr:col>
      <xdr:colOff>19050</xdr:colOff>
      <xdr:row>34</xdr:row>
      <xdr:rowOff>133350</xdr:rowOff>
    </xdr:to>
    <xdr:pic>
      <xdr:nvPicPr>
        <xdr:cNvPr id="2569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55435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46</xdr:row>
      <xdr:rowOff>76200</xdr:rowOff>
    </xdr:from>
    <xdr:to>
      <xdr:col>2</xdr:col>
      <xdr:colOff>609600</xdr:colOff>
      <xdr:row>49</xdr:row>
      <xdr:rowOff>114300</xdr:rowOff>
    </xdr:to>
    <xdr:pic>
      <xdr:nvPicPr>
        <xdr:cNvPr id="2569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46</xdr:row>
      <xdr:rowOff>57150</xdr:rowOff>
    </xdr:from>
    <xdr:to>
      <xdr:col>12</xdr:col>
      <xdr:colOff>619125</xdr:colOff>
      <xdr:row>49</xdr:row>
      <xdr:rowOff>123825</xdr:rowOff>
    </xdr:to>
    <xdr:pic>
      <xdr:nvPicPr>
        <xdr:cNvPr id="2569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74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47</xdr:row>
      <xdr:rowOff>38100</xdr:rowOff>
    </xdr:from>
    <xdr:to>
      <xdr:col>1</xdr:col>
      <xdr:colOff>333375</xdr:colOff>
      <xdr:row>48</xdr:row>
      <xdr:rowOff>133350</xdr:rowOff>
    </xdr:to>
    <xdr:pic>
      <xdr:nvPicPr>
        <xdr:cNvPr id="2569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47</xdr:row>
      <xdr:rowOff>28575</xdr:rowOff>
    </xdr:from>
    <xdr:to>
      <xdr:col>2</xdr:col>
      <xdr:colOff>19050</xdr:colOff>
      <xdr:row>48</xdr:row>
      <xdr:rowOff>133350</xdr:rowOff>
    </xdr:to>
    <xdr:pic>
      <xdr:nvPicPr>
        <xdr:cNvPr id="2569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333375</xdr:colOff>
      <xdr:row>48</xdr:row>
      <xdr:rowOff>133350</xdr:rowOff>
    </xdr:to>
    <xdr:pic>
      <xdr:nvPicPr>
        <xdr:cNvPr id="2569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789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47</xdr:row>
      <xdr:rowOff>28575</xdr:rowOff>
    </xdr:from>
    <xdr:to>
      <xdr:col>12</xdr:col>
      <xdr:colOff>19050</xdr:colOff>
      <xdr:row>48</xdr:row>
      <xdr:rowOff>133350</xdr:rowOff>
    </xdr:to>
    <xdr:pic>
      <xdr:nvPicPr>
        <xdr:cNvPr id="2569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88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609600</xdr:colOff>
      <xdr:row>72</xdr:row>
      <xdr:rowOff>114300</xdr:rowOff>
    </xdr:to>
    <xdr:pic>
      <xdr:nvPicPr>
        <xdr:cNvPr id="2569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728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69</xdr:row>
      <xdr:rowOff>57150</xdr:rowOff>
    </xdr:from>
    <xdr:to>
      <xdr:col>12</xdr:col>
      <xdr:colOff>619125</xdr:colOff>
      <xdr:row>72</xdr:row>
      <xdr:rowOff>123825</xdr:rowOff>
    </xdr:to>
    <xdr:pic>
      <xdr:nvPicPr>
        <xdr:cNvPr id="2569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155382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70</xdr:row>
      <xdr:rowOff>38100</xdr:rowOff>
    </xdr:from>
    <xdr:to>
      <xdr:col>1</xdr:col>
      <xdr:colOff>333375</xdr:colOff>
      <xdr:row>71</xdr:row>
      <xdr:rowOff>133350</xdr:rowOff>
    </xdr:to>
    <xdr:pic>
      <xdr:nvPicPr>
        <xdr:cNvPr id="2570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70</xdr:row>
      <xdr:rowOff>28575</xdr:rowOff>
    </xdr:from>
    <xdr:to>
      <xdr:col>2</xdr:col>
      <xdr:colOff>19050</xdr:colOff>
      <xdr:row>71</xdr:row>
      <xdr:rowOff>133350</xdr:rowOff>
    </xdr:to>
    <xdr:pic>
      <xdr:nvPicPr>
        <xdr:cNvPr id="2570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333375</xdr:colOff>
      <xdr:row>71</xdr:row>
      <xdr:rowOff>133350</xdr:rowOff>
    </xdr:to>
    <xdr:pic>
      <xdr:nvPicPr>
        <xdr:cNvPr id="2570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17062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70</xdr:row>
      <xdr:rowOff>28575</xdr:rowOff>
    </xdr:from>
    <xdr:to>
      <xdr:col>12</xdr:col>
      <xdr:colOff>19050</xdr:colOff>
      <xdr:row>71</xdr:row>
      <xdr:rowOff>133350</xdr:rowOff>
    </xdr:to>
    <xdr:pic>
      <xdr:nvPicPr>
        <xdr:cNvPr id="2570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16967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</xdr:colOff>
      <xdr:row>209</xdr:row>
      <xdr:rowOff>38100</xdr:rowOff>
    </xdr:from>
    <xdr:to>
      <xdr:col>10</xdr:col>
      <xdr:colOff>438150</xdr:colOff>
      <xdr:row>218</xdr:row>
      <xdr:rowOff>161925</xdr:rowOff>
    </xdr:to>
    <xdr:graphicFrame macro="">
      <xdr:nvGraphicFramePr>
        <xdr:cNvPr id="2570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47625</xdr:colOff>
      <xdr:row>90</xdr:row>
      <xdr:rowOff>76200</xdr:rowOff>
    </xdr:from>
    <xdr:to>
      <xdr:col>2</xdr:col>
      <xdr:colOff>609600</xdr:colOff>
      <xdr:row>93</xdr:row>
      <xdr:rowOff>114300</xdr:rowOff>
    </xdr:to>
    <xdr:pic>
      <xdr:nvPicPr>
        <xdr:cNvPr id="2570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0590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90</xdr:row>
      <xdr:rowOff>57150</xdr:rowOff>
    </xdr:from>
    <xdr:to>
      <xdr:col>12</xdr:col>
      <xdr:colOff>619125</xdr:colOff>
      <xdr:row>93</xdr:row>
      <xdr:rowOff>123825</xdr:rowOff>
    </xdr:to>
    <xdr:pic>
      <xdr:nvPicPr>
        <xdr:cNvPr id="2570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50399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38100</xdr:rowOff>
    </xdr:from>
    <xdr:to>
      <xdr:col>1</xdr:col>
      <xdr:colOff>333375</xdr:colOff>
      <xdr:row>92</xdr:row>
      <xdr:rowOff>133350</xdr:rowOff>
    </xdr:to>
    <xdr:pic>
      <xdr:nvPicPr>
        <xdr:cNvPr id="2570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91</xdr:row>
      <xdr:rowOff>28575</xdr:rowOff>
    </xdr:from>
    <xdr:to>
      <xdr:col>2</xdr:col>
      <xdr:colOff>19050</xdr:colOff>
      <xdr:row>92</xdr:row>
      <xdr:rowOff>133350</xdr:rowOff>
    </xdr:to>
    <xdr:pic>
      <xdr:nvPicPr>
        <xdr:cNvPr id="2570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91</xdr:row>
      <xdr:rowOff>38100</xdr:rowOff>
    </xdr:from>
    <xdr:to>
      <xdr:col>11</xdr:col>
      <xdr:colOff>333375</xdr:colOff>
      <xdr:row>92</xdr:row>
      <xdr:rowOff>133350</xdr:rowOff>
    </xdr:to>
    <xdr:pic>
      <xdr:nvPicPr>
        <xdr:cNvPr id="2570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51923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91</xdr:row>
      <xdr:rowOff>28575</xdr:rowOff>
    </xdr:from>
    <xdr:to>
      <xdr:col>12</xdr:col>
      <xdr:colOff>19050</xdr:colOff>
      <xdr:row>92</xdr:row>
      <xdr:rowOff>133350</xdr:rowOff>
    </xdr:to>
    <xdr:pic>
      <xdr:nvPicPr>
        <xdr:cNvPr id="257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51828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112</xdr:row>
      <xdr:rowOff>76200</xdr:rowOff>
    </xdr:from>
    <xdr:to>
      <xdr:col>2</xdr:col>
      <xdr:colOff>609600</xdr:colOff>
      <xdr:row>115</xdr:row>
      <xdr:rowOff>114300</xdr:rowOff>
    </xdr:to>
    <xdr:pic>
      <xdr:nvPicPr>
        <xdr:cNvPr id="2571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70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112</xdr:row>
      <xdr:rowOff>57150</xdr:rowOff>
    </xdr:from>
    <xdr:to>
      <xdr:col>12</xdr:col>
      <xdr:colOff>619125</xdr:colOff>
      <xdr:row>115</xdr:row>
      <xdr:rowOff>123825</xdr:rowOff>
    </xdr:to>
    <xdr:pic>
      <xdr:nvPicPr>
        <xdr:cNvPr id="257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68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333375</xdr:colOff>
      <xdr:row>114</xdr:row>
      <xdr:rowOff>133350</xdr:rowOff>
    </xdr:to>
    <xdr:pic>
      <xdr:nvPicPr>
        <xdr:cNvPr id="257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113</xdr:row>
      <xdr:rowOff>28575</xdr:rowOff>
    </xdr:from>
    <xdr:to>
      <xdr:col>2</xdr:col>
      <xdr:colOff>19050</xdr:colOff>
      <xdr:row>114</xdr:row>
      <xdr:rowOff>133350</xdr:rowOff>
    </xdr:to>
    <xdr:pic>
      <xdr:nvPicPr>
        <xdr:cNvPr id="257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113</xdr:row>
      <xdr:rowOff>38100</xdr:rowOff>
    </xdr:from>
    <xdr:to>
      <xdr:col>11</xdr:col>
      <xdr:colOff>333375</xdr:colOff>
      <xdr:row>114</xdr:row>
      <xdr:rowOff>133350</xdr:rowOff>
    </xdr:to>
    <xdr:pic>
      <xdr:nvPicPr>
        <xdr:cNvPr id="257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84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113</xdr:row>
      <xdr:rowOff>28575</xdr:rowOff>
    </xdr:from>
    <xdr:to>
      <xdr:col>12</xdr:col>
      <xdr:colOff>19050</xdr:colOff>
      <xdr:row>114</xdr:row>
      <xdr:rowOff>133350</xdr:rowOff>
    </xdr:to>
    <xdr:pic>
      <xdr:nvPicPr>
        <xdr:cNvPr id="257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883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139</xdr:row>
      <xdr:rowOff>76200</xdr:rowOff>
    </xdr:from>
    <xdr:to>
      <xdr:col>2</xdr:col>
      <xdr:colOff>609600</xdr:colOff>
      <xdr:row>142</xdr:row>
      <xdr:rowOff>114300</xdr:rowOff>
    </xdr:to>
    <xdr:pic>
      <xdr:nvPicPr>
        <xdr:cNvPr id="2571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1648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139</xdr:row>
      <xdr:rowOff>57150</xdr:rowOff>
    </xdr:from>
    <xdr:to>
      <xdr:col>12</xdr:col>
      <xdr:colOff>619125</xdr:colOff>
      <xdr:row>142</xdr:row>
      <xdr:rowOff>123825</xdr:rowOff>
    </xdr:to>
    <xdr:pic>
      <xdr:nvPicPr>
        <xdr:cNvPr id="257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31457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140</xdr:row>
      <xdr:rowOff>38100</xdr:rowOff>
    </xdr:from>
    <xdr:to>
      <xdr:col>1</xdr:col>
      <xdr:colOff>333375</xdr:colOff>
      <xdr:row>141</xdr:row>
      <xdr:rowOff>133350</xdr:rowOff>
    </xdr:to>
    <xdr:pic>
      <xdr:nvPicPr>
        <xdr:cNvPr id="257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140</xdr:row>
      <xdr:rowOff>28575</xdr:rowOff>
    </xdr:from>
    <xdr:to>
      <xdr:col>2</xdr:col>
      <xdr:colOff>19050</xdr:colOff>
      <xdr:row>141</xdr:row>
      <xdr:rowOff>133350</xdr:rowOff>
    </xdr:to>
    <xdr:pic>
      <xdr:nvPicPr>
        <xdr:cNvPr id="257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140</xdr:row>
      <xdr:rowOff>38100</xdr:rowOff>
    </xdr:from>
    <xdr:to>
      <xdr:col>11</xdr:col>
      <xdr:colOff>333375</xdr:colOff>
      <xdr:row>141</xdr:row>
      <xdr:rowOff>133350</xdr:rowOff>
    </xdr:to>
    <xdr:pic>
      <xdr:nvPicPr>
        <xdr:cNvPr id="257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32981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140</xdr:row>
      <xdr:rowOff>28575</xdr:rowOff>
    </xdr:from>
    <xdr:to>
      <xdr:col>12</xdr:col>
      <xdr:colOff>19050</xdr:colOff>
      <xdr:row>141</xdr:row>
      <xdr:rowOff>133350</xdr:rowOff>
    </xdr:to>
    <xdr:pic>
      <xdr:nvPicPr>
        <xdr:cNvPr id="257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32886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158</xdr:row>
      <xdr:rowOff>76200</xdr:rowOff>
    </xdr:from>
    <xdr:to>
      <xdr:col>2</xdr:col>
      <xdr:colOff>609600</xdr:colOff>
      <xdr:row>161</xdr:row>
      <xdr:rowOff>114300</xdr:rowOff>
    </xdr:to>
    <xdr:pic>
      <xdr:nvPicPr>
        <xdr:cNvPr id="2572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63271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158</xdr:row>
      <xdr:rowOff>57150</xdr:rowOff>
    </xdr:from>
    <xdr:to>
      <xdr:col>12</xdr:col>
      <xdr:colOff>619125</xdr:colOff>
      <xdr:row>161</xdr:row>
      <xdr:rowOff>123825</xdr:rowOff>
    </xdr:to>
    <xdr:pic>
      <xdr:nvPicPr>
        <xdr:cNvPr id="257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3080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159</xdr:row>
      <xdr:rowOff>38100</xdr:rowOff>
    </xdr:from>
    <xdr:to>
      <xdr:col>1</xdr:col>
      <xdr:colOff>333375</xdr:colOff>
      <xdr:row>160</xdr:row>
      <xdr:rowOff>133350</xdr:rowOff>
    </xdr:to>
    <xdr:pic>
      <xdr:nvPicPr>
        <xdr:cNvPr id="257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159</xdr:row>
      <xdr:rowOff>28575</xdr:rowOff>
    </xdr:from>
    <xdr:to>
      <xdr:col>2</xdr:col>
      <xdr:colOff>19050</xdr:colOff>
      <xdr:row>160</xdr:row>
      <xdr:rowOff>133350</xdr:rowOff>
    </xdr:to>
    <xdr:pic>
      <xdr:nvPicPr>
        <xdr:cNvPr id="257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159</xdr:row>
      <xdr:rowOff>38100</xdr:rowOff>
    </xdr:from>
    <xdr:to>
      <xdr:col>11</xdr:col>
      <xdr:colOff>333375</xdr:colOff>
      <xdr:row>160</xdr:row>
      <xdr:rowOff>133350</xdr:rowOff>
    </xdr:to>
    <xdr:pic>
      <xdr:nvPicPr>
        <xdr:cNvPr id="257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64604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159</xdr:row>
      <xdr:rowOff>28575</xdr:rowOff>
    </xdr:from>
    <xdr:to>
      <xdr:col>12</xdr:col>
      <xdr:colOff>19050</xdr:colOff>
      <xdr:row>160</xdr:row>
      <xdr:rowOff>133350</xdr:rowOff>
    </xdr:to>
    <xdr:pic>
      <xdr:nvPicPr>
        <xdr:cNvPr id="257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4509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177</xdr:row>
      <xdr:rowOff>76200</xdr:rowOff>
    </xdr:from>
    <xdr:to>
      <xdr:col>2</xdr:col>
      <xdr:colOff>609600</xdr:colOff>
      <xdr:row>180</xdr:row>
      <xdr:rowOff>114300</xdr:rowOff>
    </xdr:to>
    <xdr:pic>
      <xdr:nvPicPr>
        <xdr:cNvPr id="257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4894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177</xdr:row>
      <xdr:rowOff>57150</xdr:rowOff>
    </xdr:from>
    <xdr:to>
      <xdr:col>12</xdr:col>
      <xdr:colOff>619125</xdr:colOff>
      <xdr:row>180</xdr:row>
      <xdr:rowOff>123825</xdr:rowOff>
    </xdr:to>
    <xdr:pic>
      <xdr:nvPicPr>
        <xdr:cNvPr id="257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94703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257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178</xdr:row>
      <xdr:rowOff>28575</xdr:rowOff>
    </xdr:from>
    <xdr:to>
      <xdr:col>2</xdr:col>
      <xdr:colOff>19050</xdr:colOff>
      <xdr:row>179</xdr:row>
      <xdr:rowOff>133350</xdr:rowOff>
    </xdr:to>
    <xdr:pic>
      <xdr:nvPicPr>
        <xdr:cNvPr id="257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178</xdr:row>
      <xdr:rowOff>38100</xdr:rowOff>
    </xdr:from>
    <xdr:to>
      <xdr:col>11</xdr:col>
      <xdr:colOff>333375</xdr:colOff>
      <xdr:row>179</xdr:row>
      <xdr:rowOff>133350</xdr:rowOff>
    </xdr:to>
    <xdr:pic>
      <xdr:nvPicPr>
        <xdr:cNvPr id="257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96227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178</xdr:row>
      <xdr:rowOff>28575</xdr:rowOff>
    </xdr:from>
    <xdr:to>
      <xdr:col>12</xdr:col>
      <xdr:colOff>19050</xdr:colOff>
      <xdr:row>179</xdr:row>
      <xdr:rowOff>133350</xdr:rowOff>
    </xdr:to>
    <xdr:pic>
      <xdr:nvPicPr>
        <xdr:cNvPr id="257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9613225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197</xdr:row>
      <xdr:rowOff>76200</xdr:rowOff>
    </xdr:from>
    <xdr:to>
      <xdr:col>2</xdr:col>
      <xdr:colOff>609600</xdr:colOff>
      <xdr:row>200</xdr:row>
      <xdr:rowOff>114300</xdr:rowOff>
    </xdr:to>
    <xdr:pic>
      <xdr:nvPicPr>
        <xdr:cNvPr id="257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8136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197</xdr:row>
      <xdr:rowOff>57150</xdr:rowOff>
    </xdr:from>
    <xdr:to>
      <xdr:col>12</xdr:col>
      <xdr:colOff>619125</xdr:colOff>
      <xdr:row>200</xdr:row>
      <xdr:rowOff>123825</xdr:rowOff>
    </xdr:to>
    <xdr:pic>
      <xdr:nvPicPr>
        <xdr:cNvPr id="257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2794575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198</xdr:row>
      <xdr:rowOff>38100</xdr:rowOff>
    </xdr:from>
    <xdr:to>
      <xdr:col>1</xdr:col>
      <xdr:colOff>333375</xdr:colOff>
      <xdr:row>199</xdr:row>
      <xdr:rowOff>133350</xdr:rowOff>
    </xdr:to>
    <xdr:pic>
      <xdr:nvPicPr>
        <xdr:cNvPr id="257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198</xdr:row>
      <xdr:rowOff>28575</xdr:rowOff>
    </xdr:from>
    <xdr:to>
      <xdr:col>2</xdr:col>
      <xdr:colOff>19050</xdr:colOff>
      <xdr:row>199</xdr:row>
      <xdr:rowOff>133350</xdr:rowOff>
    </xdr:to>
    <xdr:pic>
      <xdr:nvPicPr>
        <xdr:cNvPr id="257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198</xdr:row>
      <xdr:rowOff>38100</xdr:rowOff>
    </xdr:from>
    <xdr:to>
      <xdr:col>11</xdr:col>
      <xdr:colOff>333375</xdr:colOff>
      <xdr:row>199</xdr:row>
      <xdr:rowOff>133350</xdr:rowOff>
    </xdr:to>
    <xdr:pic>
      <xdr:nvPicPr>
        <xdr:cNvPr id="257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3294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198</xdr:row>
      <xdr:rowOff>28575</xdr:rowOff>
    </xdr:from>
    <xdr:to>
      <xdr:col>12</xdr:col>
      <xdr:colOff>19050</xdr:colOff>
      <xdr:row>199</xdr:row>
      <xdr:rowOff>133350</xdr:rowOff>
    </xdr:to>
    <xdr:pic>
      <xdr:nvPicPr>
        <xdr:cNvPr id="257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293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220</xdr:row>
      <xdr:rowOff>76200</xdr:rowOff>
    </xdr:from>
    <xdr:to>
      <xdr:col>2</xdr:col>
      <xdr:colOff>609600</xdr:colOff>
      <xdr:row>223</xdr:row>
      <xdr:rowOff>123825</xdr:rowOff>
    </xdr:to>
    <xdr:pic>
      <xdr:nvPicPr>
        <xdr:cNvPr id="2574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23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220</xdr:row>
      <xdr:rowOff>57150</xdr:rowOff>
    </xdr:from>
    <xdr:to>
      <xdr:col>12</xdr:col>
      <xdr:colOff>619125</xdr:colOff>
      <xdr:row>223</xdr:row>
      <xdr:rowOff>133350</xdr:rowOff>
    </xdr:to>
    <xdr:pic>
      <xdr:nvPicPr>
        <xdr:cNvPr id="257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660457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221</xdr:row>
      <xdr:rowOff>38100</xdr:rowOff>
    </xdr:from>
    <xdr:to>
      <xdr:col>1</xdr:col>
      <xdr:colOff>333375</xdr:colOff>
      <xdr:row>222</xdr:row>
      <xdr:rowOff>133350</xdr:rowOff>
    </xdr:to>
    <xdr:pic>
      <xdr:nvPicPr>
        <xdr:cNvPr id="257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221</xdr:row>
      <xdr:rowOff>28575</xdr:rowOff>
    </xdr:from>
    <xdr:to>
      <xdr:col>2</xdr:col>
      <xdr:colOff>19050</xdr:colOff>
      <xdr:row>222</xdr:row>
      <xdr:rowOff>133350</xdr:rowOff>
    </xdr:to>
    <xdr:pic>
      <xdr:nvPicPr>
        <xdr:cNvPr id="257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221</xdr:row>
      <xdr:rowOff>38100</xdr:rowOff>
    </xdr:from>
    <xdr:to>
      <xdr:col>11</xdr:col>
      <xdr:colOff>333375</xdr:colOff>
      <xdr:row>222</xdr:row>
      <xdr:rowOff>133350</xdr:rowOff>
    </xdr:to>
    <xdr:pic>
      <xdr:nvPicPr>
        <xdr:cNvPr id="257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367569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221</xdr:row>
      <xdr:rowOff>28575</xdr:rowOff>
    </xdr:from>
    <xdr:to>
      <xdr:col>12</xdr:col>
      <xdr:colOff>19050</xdr:colOff>
      <xdr:row>222</xdr:row>
      <xdr:rowOff>133350</xdr:rowOff>
    </xdr:to>
    <xdr:pic>
      <xdr:nvPicPr>
        <xdr:cNvPr id="257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674745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0</xdr:row>
      <xdr:rowOff>104775</xdr:rowOff>
    </xdr:from>
    <xdr:ext cx="561975" cy="463717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04775"/>
          <a:ext cx="561975" cy="463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17</xdr:row>
      <xdr:rowOff>114300</xdr:rowOff>
    </xdr:from>
    <xdr:ext cx="561975" cy="482767"/>
    <xdr:pic>
      <xdr:nvPicPr>
        <xdr:cNvPr id="7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867025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33</xdr:row>
      <xdr:rowOff>114300</xdr:rowOff>
    </xdr:from>
    <xdr:ext cx="561975" cy="482768"/>
    <xdr:pic>
      <xdr:nvPicPr>
        <xdr:cNvPr id="10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5457825"/>
          <a:ext cx="561975" cy="482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1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52</xdr:row>
      <xdr:rowOff>114300</xdr:rowOff>
    </xdr:from>
    <xdr:ext cx="561975" cy="482767"/>
    <xdr:pic>
      <xdr:nvPicPr>
        <xdr:cNvPr id="13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8534400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1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1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71</xdr:row>
      <xdr:rowOff>114300</xdr:rowOff>
    </xdr:from>
    <xdr:ext cx="561975" cy="482767"/>
    <xdr:pic>
      <xdr:nvPicPr>
        <xdr:cNvPr id="16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1610975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97</xdr:row>
      <xdr:rowOff>38100</xdr:rowOff>
    </xdr:from>
    <xdr:to>
      <xdr:col>1</xdr:col>
      <xdr:colOff>333375</xdr:colOff>
      <xdr:row>98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7448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97</xdr:row>
      <xdr:rowOff>28575</xdr:rowOff>
    </xdr:from>
    <xdr:to>
      <xdr:col>2</xdr:col>
      <xdr:colOff>19050</xdr:colOff>
      <xdr:row>98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735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96</xdr:row>
      <xdr:rowOff>114300</xdr:rowOff>
    </xdr:from>
    <xdr:ext cx="561975" cy="482767"/>
    <xdr:pic>
      <xdr:nvPicPr>
        <xdr:cNvPr id="19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5659100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127</xdr:row>
      <xdr:rowOff>38100</xdr:rowOff>
    </xdr:from>
    <xdr:to>
      <xdr:col>1</xdr:col>
      <xdr:colOff>333375</xdr:colOff>
      <xdr:row>128</xdr:row>
      <xdr:rowOff>133350</xdr:rowOff>
    </xdr:to>
    <xdr:pic>
      <xdr:nvPicPr>
        <xdr:cNvPr id="2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6025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127</xdr:row>
      <xdr:rowOff>28575</xdr:rowOff>
    </xdr:from>
    <xdr:to>
      <xdr:col>2</xdr:col>
      <xdr:colOff>19050</xdr:colOff>
      <xdr:row>128</xdr:row>
      <xdr:rowOff>133350</xdr:rowOff>
    </xdr:to>
    <xdr:pic>
      <xdr:nvPicPr>
        <xdr:cNvPr id="2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593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126</xdr:row>
      <xdr:rowOff>114300</xdr:rowOff>
    </xdr:from>
    <xdr:ext cx="561975" cy="482767"/>
    <xdr:pic>
      <xdr:nvPicPr>
        <xdr:cNvPr id="22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516850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158</xdr:row>
      <xdr:rowOff>38100</xdr:rowOff>
    </xdr:from>
    <xdr:to>
      <xdr:col>1</xdr:col>
      <xdr:colOff>333375</xdr:colOff>
      <xdr:row>159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6222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158</xdr:row>
      <xdr:rowOff>28575</xdr:rowOff>
    </xdr:from>
    <xdr:to>
      <xdr:col>2</xdr:col>
      <xdr:colOff>19050</xdr:colOff>
      <xdr:row>159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6127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157</xdr:row>
      <xdr:rowOff>114300</xdr:rowOff>
    </xdr:from>
    <xdr:ext cx="561975" cy="482767"/>
    <xdr:pic>
      <xdr:nvPicPr>
        <xdr:cNvPr id="25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5536525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189</xdr:row>
      <xdr:rowOff>38100</xdr:rowOff>
    </xdr:from>
    <xdr:to>
      <xdr:col>1</xdr:col>
      <xdr:colOff>333375</xdr:colOff>
      <xdr:row>190</xdr:row>
      <xdr:rowOff>133350</xdr:rowOff>
    </xdr:to>
    <xdr:pic>
      <xdr:nvPicPr>
        <xdr:cNvPr id="2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6419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189</xdr:row>
      <xdr:rowOff>28575</xdr:rowOff>
    </xdr:from>
    <xdr:to>
      <xdr:col>2</xdr:col>
      <xdr:colOff>19050</xdr:colOff>
      <xdr:row>190</xdr:row>
      <xdr:rowOff>133350</xdr:rowOff>
    </xdr:to>
    <xdr:pic>
      <xdr:nvPicPr>
        <xdr:cNvPr id="2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6324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188</xdr:row>
      <xdr:rowOff>114300</xdr:rowOff>
    </xdr:from>
    <xdr:ext cx="561975" cy="482767"/>
    <xdr:pic>
      <xdr:nvPicPr>
        <xdr:cNvPr id="28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0556200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222</xdr:row>
      <xdr:rowOff>38100</xdr:rowOff>
    </xdr:from>
    <xdr:to>
      <xdr:col>1</xdr:col>
      <xdr:colOff>333375</xdr:colOff>
      <xdr:row>223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985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222</xdr:row>
      <xdr:rowOff>28575</xdr:rowOff>
    </xdr:from>
    <xdr:to>
      <xdr:col>2</xdr:col>
      <xdr:colOff>19050</xdr:colOff>
      <xdr:row>223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975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114300</xdr:colOff>
      <xdr:row>221</xdr:row>
      <xdr:rowOff>114300</xdr:rowOff>
    </xdr:from>
    <xdr:ext cx="561975" cy="482767"/>
    <xdr:pic>
      <xdr:nvPicPr>
        <xdr:cNvPr id="31" name="Imagem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5899725"/>
          <a:ext cx="561975" cy="482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206</xdr:row>
      <xdr:rowOff>38100</xdr:rowOff>
    </xdr:from>
    <xdr:to>
      <xdr:col>10</xdr:col>
      <xdr:colOff>447675</xdr:colOff>
      <xdr:row>218</xdr:row>
      <xdr:rowOff>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0</xdr:row>
      <xdr:rowOff>123825</xdr:rowOff>
    </xdr:from>
    <xdr:ext cx="561975" cy="484239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2382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114300</xdr:colOff>
      <xdr:row>0</xdr:row>
      <xdr:rowOff>95250</xdr:rowOff>
    </xdr:from>
    <xdr:ext cx="561975" cy="48423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95250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85725</xdr:colOff>
      <xdr:row>17</xdr:row>
      <xdr:rowOff>123825</xdr:rowOff>
    </xdr:from>
    <xdr:ext cx="571500" cy="48423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876550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17</xdr:row>
      <xdr:rowOff>95250</xdr:rowOff>
    </xdr:from>
    <xdr:ext cx="571500" cy="484239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847975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33</xdr:row>
      <xdr:rowOff>123825</xdr:rowOff>
    </xdr:from>
    <xdr:ext cx="571500" cy="493763"/>
    <xdr:pic>
      <xdr:nvPicPr>
        <xdr:cNvPr id="19" name="Imagem 8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5467350"/>
          <a:ext cx="571500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33</xdr:row>
      <xdr:rowOff>95250</xdr:rowOff>
    </xdr:from>
    <xdr:ext cx="571500" cy="493763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5438775"/>
          <a:ext cx="571500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52</xdr:row>
      <xdr:rowOff>123825</xdr:rowOff>
    </xdr:from>
    <xdr:ext cx="571500" cy="503289"/>
    <xdr:pic>
      <xdr:nvPicPr>
        <xdr:cNvPr id="25" name="Imagem 8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8543925"/>
          <a:ext cx="571500" cy="50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52</xdr:row>
      <xdr:rowOff>95250</xdr:rowOff>
    </xdr:from>
    <xdr:ext cx="571500" cy="503289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8515350"/>
          <a:ext cx="571500" cy="50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71</xdr:row>
      <xdr:rowOff>123825</xdr:rowOff>
    </xdr:from>
    <xdr:ext cx="571500" cy="512814"/>
    <xdr:pic>
      <xdr:nvPicPr>
        <xdr:cNvPr id="31" name="Imagem 8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620500"/>
          <a:ext cx="571500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71</xdr:row>
      <xdr:rowOff>95250</xdr:rowOff>
    </xdr:from>
    <xdr:ext cx="571500" cy="512814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1591925"/>
          <a:ext cx="571500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95</xdr:row>
      <xdr:rowOff>123825</xdr:rowOff>
    </xdr:from>
    <xdr:ext cx="571500" cy="522338"/>
    <xdr:pic>
      <xdr:nvPicPr>
        <xdr:cNvPr id="37" name="Imagem 8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5506700"/>
          <a:ext cx="571500" cy="522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95</xdr:row>
      <xdr:rowOff>95250</xdr:rowOff>
    </xdr:from>
    <xdr:ext cx="571500" cy="522338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5478125"/>
          <a:ext cx="571500" cy="522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125</xdr:row>
      <xdr:rowOff>123825</xdr:rowOff>
    </xdr:from>
    <xdr:ext cx="571500" cy="531864"/>
    <xdr:pic>
      <xdr:nvPicPr>
        <xdr:cNvPr id="43" name="Imagem 8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0364450"/>
          <a:ext cx="571500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125</xdr:row>
      <xdr:rowOff>95250</xdr:rowOff>
    </xdr:from>
    <xdr:ext cx="571500" cy="531864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0335875"/>
          <a:ext cx="571500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155</xdr:row>
      <xdr:rowOff>123825</xdr:rowOff>
    </xdr:from>
    <xdr:ext cx="571500" cy="541389"/>
    <xdr:pic>
      <xdr:nvPicPr>
        <xdr:cNvPr id="49" name="Imagem 8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5222200"/>
          <a:ext cx="571500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155</xdr:row>
      <xdr:rowOff>95250</xdr:rowOff>
    </xdr:from>
    <xdr:ext cx="571500" cy="541389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5193625"/>
          <a:ext cx="571500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186</xdr:row>
      <xdr:rowOff>123825</xdr:rowOff>
    </xdr:from>
    <xdr:ext cx="571500" cy="550914"/>
    <xdr:pic>
      <xdr:nvPicPr>
        <xdr:cNvPr id="55" name="Imagem 8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241875"/>
          <a:ext cx="57150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186</xdr:row>
      <xdr:rowOff>95250</xdr:rowOff>
    </xdr:from>
    <xdr:ext cx="571500" cy="550914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0213300"/>
          <a:ext cx="57150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219</xdr:row>
      <xdr:rowOff>123825</xdr:rowOff>
    </xdr:from>
    <xdr:ext cx="571500" cy="560439"/>
    <xdr:pic>
      <xdr:nvPicPr>
        <xdr:cNvPr id="61" name="Imagem 8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5585400"/>
          <a:ext cx="57150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219</xdr:row>
      <xdr:rowOff>95250</xdr:rowOff>
    </xdr:from>
    <xdr:ext cx="571500" cy="560439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5556825"/>
          <a:ext cx="57150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0.10231</cdr:x>
      <cdr:y>0.73678</cdr:y>
    </cdr:from>
    <cdr:to>
      <cdr:x>0.68665</cdr:x>
      <cdr:y>0.74031</cdr:y>
    </cdr:to>
    <cdr:sp macro="" textlink="">
      <cdr:nvSpPr>
        <cdr:cNvPr id="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8398" y="1617685"/>
          <a:ext cx="2835387" cy="7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dash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0.95225</cdr:x>
      <cdr:y>0.968</cdr:y>
    </cdr:from>
    <cdr:to>
      <cdr:x>0.95323</cdr:x>
      <cdr:y>0.96847</cdr:y>
    </cdr:to>
    <cdr:sp macro="" textlink="">
      <cdr:nvSpPr>
        <cdr:cNvPr id="3" name="Text Box 3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4299" y="1508435"/>
          <a:ext cx="923926" cy="18733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cdr:txBody>
    </cdr:sp>
  </cdr:relSizeAnchor>
  <cdr:relSizeAnchor xmlns:cdr="http://schemas.openxmlformats.org/drawingml/2006/chartDrawing">
    <cdr:from>
      <cdr:x>0.72084</cdr:x>
      <cdr:y>0.69606</cdr:y>
    </cdr:from>
    <cdr:to>
      <cdr:x>0.75915</cdr:x>
      <cdr:y>0.69723</cdr:y>
    </cdr:to>
    <cdr:sp macro="" textlink="">
      <cdr:nvSpPr>
        <cdr:cNvPr id="4" name="Line 30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04220" y="952108"/>
          <a:ext cx="159662" cy="19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sysDot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0.75496</cdr:x>
      <cdr:y>0.62524</cdr:y>
    </cdr:from>
    <cdr:to>
      <cdr:x>1</cdr:x>
      <cdr:y>0.86509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146408" y="1224446"/>
          <a:ext cx="1021240" cy="469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800">
              <a:solidFill>
                <a:schemeClr val="bg1">
                  <a:lumMod val="50000"/>
                </a:schemeClr>
              </a:solidFill>
            </a:rPr>
            <a:t>pH Água mar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09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1</xdr:row>
      <xdr:rowOff>28575</xdr:rowOff>
    </xdr:from>
    <xdr:to>
      <xdr:col>2</xdr:col>
      <xdr:colOff>161925</xdr:colOff>
      <xdr:row>2</xdr:row>
      <xdr:rowOff>133350</xdr:rowOff>
    </xdr:to>
    <xdr:pic>
      <xdr:nvPicPr>
        <xdr:cNvPr id="309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</xdr:row>
      <xdr:rowOff>38100</xdr:rowOff>
    </xdr:from>
    <xdr:to>
      <xdr:col>1</xdr:col>
      <xdr:colOff>333375</xdr:colOff>
      <xdr:row>18</xdr:row>
      <xdr:rowOff>133350</xdr:rowOff>
    </xdr:to>
    <xdr:pic>
      <xdr:nvPicPr>
        <xdr:cNvPr id="309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6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</xdr:row>
      <xdr:rowOff>28575</xdr:rowOff>
    </xdr:from>
    <xdr:to>
      <xdr:col>2</xdr:col>
      <xdr:colOff>180975</xdr:colOff>
      <xdr:row>18</xdr:row>
      <xdr:rowOff>133350</xdr:rowOff>
    </xdr:to>
    <xdr:pic>
      <xdr:nvPicPr>
        <xdr:cNvPr id="309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5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39</xdr:row>
      <xdr:rowOff>123825</xdr:rowOff>
    </xdr:from>
    <xdr:to>
      <xdr:col>2</xdr:col>
      <xdr:colOff>790575</xdr:colOff>
      <xdr:row>42</xdr:row>
      <xdr:rowOff>85725</xdr:rowOff>
    </xdr:to>
    <xdr:pic>
      <xdr:nvPicPr>
        <xdr:cNvPr id="309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591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40</xdr:row>
      <xdr:rowOff>38100</xdr:rowOff>
    </xdr:from>
    <xdr:to>
      <xdr:col>1</xdr:col>
      <xdr:colOff>333375</xdr:colOff>
      <xdr:row>41</xdr:row>
      <xdr:rowOff>133350</xdr:rowOff>
    </xdr:to>
    <xdr:pic>
      <xdr:nvPicPr>
        <xdr:cNvPr id="309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67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40</xdr:row>
      <xdr:rowOff>28575</xdr:rowOff>
    </xdr:from>
    <xdr:to>
      <xdr:col>2</xdr:col>
      <xdr:colOff>180975</xdr:colOff>
      <xdr:row>41</xdr:row>
      <xdr:rowOff>133350</xdr:rowOff>
    </xdr:to>
    <xdr:pic>
      <xdr:nvPicPr>
        <xdr:cNvPr id="309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68</xdr:row>
      <xdr:rowOff>123825</xdr:rowOff>
    </xdr:from>
    <xdr:to>
      <xdr:col>2</xdr:col>
      <xdr:colOff>790575</xdr:colOff>
      <xdr:row>71</xdr:row>
      <xdr:rowOff>85725</xdr:rowOff>
    </xdr:to>
    <xdr:pic>
      <xdr:nvPicPr>
        <xdr:cNvPr id="309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137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69</xdr:row>
      <xdr:rowOff>38100</xdr:rowOff>
    </xdr:from>
    <xdr:to>
      <xdr:col>1</xdr:col>
      <xdr:colOff>333375</xdr:colOff>
      <xdr:row>70</xdr:row>
      <xdr:rowOff>133350</xdr:rowOff>
    </xdr:to>
    <xdr:pic>
      <xdr:nvPicPr>
        <xdr:cNvPr id="309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45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69</xdr:row>
      <xdr:rowOff>28575</xdr:rowOff>
    </xdr:from>
    <xdr:to>
      <xdr:col>2</xdr:col>
      <xdr:colOff>180975</xdr:colOff>
      <xdr:row>70</xdr:row>
      <xdr:rowOff>133350</xdr:rowOff>
    </xdr:to>
    <xdr:pic>
      <xdr:nvPicPr>
        <xdr:cNvPr id="310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144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80</xdr:row>
      <xdr:rowOff>0</xdr:rowOff>
    </xdr:from>
    <xdr:to>
      <xdr:col>12</xdr:col>
      <xdr:colOff>285750</xdr:colOff>
      <xdr:row>89</xdr:row>
      <xdr:rowOff>161925</xdr:rowOff>
    </xdr:to>
    <xdr:grpSp>
      <xdr:nvGrpSpPr>
        <xdr:cNvPr id="3101" name="Grupo 1"/>
        <xdr:cNvGrpSpPr>
          <a:grpSpLocks/>
        </xdr:cNvGrpSpPr>
      </xdr:nvGrpSpPr>
      <xdr:grpSpPr bwMode="auto">
        <a:xfrm>
          <a:off x="3152775" y="13249275"/>
          <a:ext cx="4838700" cy="1657350"/>
          <a:chOff x="3152775" y="15878175"/>
          <a:chExt cx="4838700" cy="2190750"/>
        </a:xfrm>
      </xdr:grpSpPr>
      <xdr:graphicFrame macro="">
        <xdr:nvGraphicFramePr>
          <xdr:cNvPr id="3105" name="Chart 3"/>
          <xdr:cNvGraphicFramePr>
            <a:graphicFrameLocks/>
          </xdr:cNvGraphicFramePr>
        </xdr:nvGraphicFramePr>
        <xdr:xfrm>
          <a:off x="3152775" y="15878175"/>
          <a:ext cx="4686300" cy="2190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3" name="Text Box 303"/>
          <xdr:cNvSpPr txBox="1">
            <a:spLocks noChangeArrowheads="1"/>
          </xdr:cNvSpPr>
        </xdr:nvSpPr>
        <xdr:spPr bwMode="auto">
          <a:xfrm>
            <a:off x="6648450" y="17300903"/>
            <a:ext cx="1343025" cy="314763"/>
          </a:xfrm>
          <a:prstGeom prst="rect">
            <a:avLst/>
          </a:prstGeom>
          <a:solidFill>
            <a:srgbClr val="FFFFFF"/>
          </a:solidFill>
          <a:ln>
            <a:noFill/>
          </a:ln>
          <a:extLst/>
        </xdr:spPr>
        <xdr:txBody>
          <a:bodyPr wrap="square" lIns="27432" tIns="2286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Temperatura água do mar</a:t>
            </a:r>
          </a:p>
        </xdr:txBody>
      </xdr:sp>
      <xdr:sp macro="" textlink="">
        <xdr:nvSpPr>
          <xdr:cNvPr id="3107" name="Line 304"/>
          <xdr:cNvSpPr>
            <a:spLocks noChangeShapeType="1"/>
          </xdr:cNvSpPr>
        </xdr:nvSpPr>
        <xdr:spPr bwMode="auto">
          <a:xfrm>
            <a:off x="6524625" y="17373600"/>
            <a:ext cx="114300" cy="0"/>
          </a:xfrm>
          <a:prstGeom prst="line">
            <a:avLst/>
          </a:prstGeom>
          <a:noFill/>
          <a:ln w="19050">
            <a:solidFill>
              <a:srgbClr val="FF66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08" name="Line 2"/>
          <xdr:cNvSpPr>
            <a:spLocks noChangeShapeType="1"/>
          </xdr:cNvSpPr>
        </xdr:nvSpPr>
        <xdr:spPr bwMode="auto">
          <a:xfrm>
            <a:off x="3714750" y="16544925"/>
            <a:ext cx="2705100" cy="0"/>
          </a:xfrm>
          <a:prstGeom prst="line">
            <a:avLst/>
          </a:prstGeom>
          <a:noFill/>
          <a:ln w="19050">
            <a:solidFill>
              <a:srgbClr val="FF66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238125</xdr:colOff>
      <xdr:row>91</xdr:row>
      <xdr:rowOff>123825</xdr:rowOff>
    </xdr:from>
    <xdr:to>
      <xdr:col>2</xdr:col>
      <xdr:colOff>790575</xdr:colOff>
      <xdr:row>94</xdr:row>
      <xdr:rowOff>85725</xdr:rowOff>
    </xdr:to>
    <xdr:pic>
      <xdr:nvPicPr>
        <xdr:cNvPr id="310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2019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92</xdr:row>
      <xdr:rowOff>38100</xdr:rowOff>
    </xdr:from>
    <xdr:to>
      <xdr:col>1</xdr:col>
      <xdr:colOff>333375</xdr:colOff>
      <xdr:row>93</xdr:row>
      <xdr:rowOff>133350</xdr:rowOff>
    </xdr:to>
    <xdr:pic>
      <xdr:nvPicPr>
        <xdr:cNvPr id="310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2876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92</xdr:row>
      <xdr:rowOff>28575</xdr:rowOff>
    </xdr:from>
    <xdr:to>
      <xdr:col>2</xdr:col>
      <xdr:colOff>180975</xdr:colOff>
      <xdr:row>93</xdr:row>
      <xdr:rowOff>133350</xdr:rowOff>
    </xdr:to>
    <xdr:pic>
      <xdr:nvPicPr>
        <xdr:cNvPr id="310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2781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205</xdr:row>
      <xdr:rowOff>152400</xdr:rowOff>
    </xdr:from>
    <xdr:to>
      <xdr:col>10</xdr:col>
      <xdr:colOff>447675</xdr:colOff>
      <xdr:row>217</xdr:row>
      <xdr:rowOff>133350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17</xdr:row>
      <xdr:rowOff>114300</xdr:rowOff>
    </xdr:from>
    <xdr:ext cx="561975" cy="484239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86702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17</xdr:row>
      <xdr:rowOff>114300</xdr:rowOff>
    </xdr:from>
    <xdr:ext cx="571500" cy="48423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867025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66675</xdr:colOff>
      <xdr:row>0</xdr:row>
      <xdr:rowOff>123825</xdr:rowOff>
    </xdr:from>
    <xdr:ext cx="571500" cy="48423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23825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</xdr:colOff>
      <xdr:row>0</xdr:row>
      <xdr:rowOff>95250</xdr:rowOff>
    </xdr:from>
    <xdr:ext cx="571500" cy="484239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5250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33</xdr:row>
      <xdr:rowOff>114300</xdr:rowOff>
    </xdr:from>
    <xdr:ext cx="561975" cy="493763"/>
    <xdr:pic>
      <xdr:nvPicPr>
        <xdr:cNvPr id="19" name="Imagem 7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5457825"/>
          <a:ext cx="561975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33</xdr:row>
      <xdr:rowOff>114300</xdr:rowOff>
    </xdr:from>
    <xdr:ext cx="571500" cy="493763"/>
    <xdr:pic>
      <xdr:nvPicPr>
        <xdr:cNvPr id="20" name="Imagem 7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5457825"/>
          <a:ext cx="571500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52</xdr:row>
      <xdr:rowOff>114300</xdr:rowOff>
    </xdr:from>
    <xdr:ext cx="561975" cy="503288"/>
    <xdr:pic>
      <xdr:nvPicPr>
        <xdr:cNvPr id="25" name="Imagem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8534400"/>
          <a:ext cx="56197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52</xdr:row>
      <xdr:rowOff>114300</xdr:rowOff>
    </xdr:from>
    <xdr:ext cx="571500" cy="503288"/>
    <xdr:pic>
      <xdr:nvPicPr>
        <xdr:cNvPr id="26" name="Imagem 7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8534400"/>
          <a:ext cx="57150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71</xdr:row>
      <xdr:rowOff>114300</xdr:rowOff>
    </xdr:from>
    <xdr:ext cx="561975" cy="512814"/>
    <xdr:pic>
      <xdr:nvPicPr>
        <xdr:cNvPr id="31" name="Imagem 7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1610975"/>
          <a:ext cx="561975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71</xdr:row>
      <xdr:rowOff>114300</xdr:rowOff>
    </xdr:from>
    <xdr:ext cx="571500" cy="512814"/>
    <xdr:pic>
      <xdr:nvPicPr>
        <xdr:cNvPr id="32" name="Imagem 7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610975"/>
          <a:ext cx="571500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95</xdr:row>
      <xdr:rowOff>114300</xdr:rowOff>
    </xdr:from>
    <xdr:ext cx="561975" cy="522339"/>
    <xdr:pic>
      <xdr:nvPicPr>
        <xdr:cNvPr id="37" name="Imagem 7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497175"/>
          <a:ext cx="561975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95</xdr:row>
      <xdr:rowOff>114300</xdr:rowOff>
    </xdr:from>
    <xdr:ext cx="571500" cy="522339"/>
    <xdr:pic>
      <xdr:nvPicPr>
        <xdr:cNvPr id="38" name="Imagem 7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5497175"/>
          <a:ext cx="571500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125</xdr:row>
      <xdr:rowOff>114300</xdr:rowOff>
    </xdr:from>
    <xdr:ext cx="561975" cy="531864"/>
    <xdr:pic>
      <xdr:nvPicPr>
        <xdr:cNvPr id="43" name="Imagem 7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354925"/>
          <a:ext cx="561975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125</xdr:row>
      <xdr:rowOff>114300</xdr:rowOff>
    </xdr:from>
    <xdr:ext cx="571500" cy="531864"/>
    <xdr:pic>
      <xdr:nvPicPr>
        <xdr:cNvPr id="44" name="Imagem 7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0354925"/>
          <a:ext cx="571500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155</xdr:row>
      <xdr:rowOff>114300</xdr:rowOff>
    </xdr:from>
    <xdr:ext cx="561975" cy="541389"/>
    <xdr:pic>
      <xdr:nvPicPr>
        <xdr:cNvPr id="49" name="Imagem 7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5212675"/>
          <a:ext cx="561975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155</xdr:row>
      <xdr:rowOff>114300</xdr:rowOff>
    </xdr:from>
    <xdr:ext cx="571500" cy="541389"/>
    <xdr:pic>
      <xdr:nvPicPr>
        <xdr:cNvPr id="50" name="Imagem 7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5212675"/>
          <a:ext cx="571500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186</xdr:row>
      <xdr:rowOff>114300</xdr:rowOff>
    </xdr:from>
    <xdr:ext cx="561975" cy="550914"/>
    <xdr:pic>
      <xdr:nvPicPr>
        <xdr:cNvPr id="55" name="Imagem 7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0232350"/>
          <a:ext cx="561975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186</xdr:row>
      <xdr:rowOff>114300</xdr:rowOff>
    </xdr:from>
    <xdr:ext cx="571500" cy="550914"/>
    <xdr:pic>
      <xdr:nvPicPr>
        <xdr:cNvPr id="56" name="Imagem 7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0232350"/>
          <a:ext cx="57150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219</xdr:row>
      <xdr:rowOff>114300</xdr:rowOff>
    </xdr:from>
    <xdr:ext cx="561975" cy="560438"/>
    <xdr:pic>
      <xdr:nvPicPr>
        <xdr:cNvPr id="61" name="Imagem 7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5575875"/>
          <a:ext cx="561975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76200</xdr:colOff>
      <xdr:row>219</xdr:row>
      <xdr:rowOff>114300</xdr:rowOff>
    </xdr:from>
    <xdr:ext cx="571500" cy="560438"/>
    <xdr:pic>
      <xdr:nvPicPr>
        <xdr:cNvPr id="62" name="Imagem 7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5575875"/>
          <a:ext cx="571500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206</xdr:row>
      <xdr:rowOff>28575</xdr:rowOff>
    </xdr:from>
    <xdr:to>
      <xdr:col>10</xdr:col>
      <xdr:colOff>438150</xdr:colOff>
      <xdr:row>217</xdr:row>
      <xdr:rowOff>133350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0</xdr:row>
      <xdr:rowOff>114300</xdr:rowOff>
    </xdr:from>
    <xdr:ext cx="561975" cy="484239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4300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95250</xdr:colOff>
      <xdr:row>0</xdr:row>
      <xdr:rowOff>114300</xdr:rowOff>
    </xdr:from>
    <xdr:ext cx="561975" cy="48423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14300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17</xdr:row>
      <xdr:rowOff>123825</xdr:rowOff>
    </xdr:from>
    <xdr:ext cx="571500" cy="48423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876550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17</xdr:row>
      <xdr:rowOff>95250</xdr:rowOff>
    </xdr:from>
    <xdr:ext cx="561975" cy="484239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84797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33</xdr:row>
      <xdr:rowOff>123825</xdr:rowOff>
    </xdr:from>
    <xdr:ext cx="571500" cy="493763"/>
    <xdr:pic>
      <xdr:nvPicPr>
        <xdr:cNvPr id="19" name="Imagem 8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5467350"/>
          <a:ext cx="571500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33</xdr:row>
      <xdr:rowOff>95250</xdr:rowOff>
    </xdr:from>
    <xdr:ext cx="561975" cy="493763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438775"/>
          <a:ext cx="561975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52</xdr:row>
      <xdr:rowOff>123825</xdr:rowOff>
    </xdr:from>
    <xdr:ext cx="571500" cy="503288"/>
    <xdr:pic>
      <xdr:nvPicPr>
        <xdr:cNvPr id="25" name="Imagem 8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8543925"/>
          <a:ext cx="57150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52</xdr:row>
      <xdr:rowOff>95250</xdr:rowOff>
    </xdr:from>
    <xdr:ext cx="561975" cy="503288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8515350"/>
          <a:ext cx="56197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71</xdr:row>
      <xdr:rowOff>123825</xdr:rowOff>
    </xdr:from>
    <xdr:ext cx="571500" cy="512814"/>
    <xdr:pic>
      <xdr:nvPicPr>
        <xdr:cNvPr id="31" name="Imagem 8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620500"/>
          <a:ext cx="571500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71</xdr:row>
      <xdr:rowOff>95250</xdr:rowOff>
    </xdr:from>
    <xdr:ext cx="561975" cy="512814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1591925"/>
          <a:ext cx="561975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95</xdr:row>
      <xdr:rowOff>123825</xdr:rowOff>
    </xdr:from>
    <xdr:ext cx="571500" cy="522339"/>
    <xdr:pic>
      <xdr:nvPicPr>
        <xdr:cNvPr id="37" name="Imagem 8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5506700"/>
          <a:ext cx="571500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95</xdr:row>
      <xdr:rowOff>95250</xdr:rowOff>
    </xdr:from>
    <xdr:ext cx="561975" cy="522339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5478125"/>
          <a:ext cx="561975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125</xdr:row>
      <xdr:rowOff>123825</xdr:rowOff>
    </xdr:from>
    <xdr:ext cx="571500" cy="531864"/>
    <xdr:pic>
      <xdr:nvPicPr>
        <xdr:cNvPr id="43" name="Imagem 8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364450"/>
          <a:ext cx="571500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125</xdr:row>
      <xdr:rowOff>95250</xdr:rowOff>
    </xdr:from>
    <xdr:ext cx="561975" cy="531864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0335875"/>
          <a:ext cx="561975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155</xdr:row>
      <xdr:rowOff>123825</xdr:rowOff>
    </xdr:from>
    <xdr:ext cx="571500" cy="541389"/>
    <xdr:pic>
      <xdr:nvPicPr>
        <xdr:cNvPr id="49" name="Imagem 8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5222200"/>
          <a:ext cx="571500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155</xdr:row>
      <xdr:rowOff>95250</xdr:rowOff>
    </xdr:from>
    <xdr:ext cx="561975" cy="541389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5193625"/>
          <a:ext cx="561975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186</xdr:row>
      <xdr:rowOff>123825</xdr:rowOff>
    </xdr:from>
    <xdr:ext cx="571500" cy="550914"/>
    <xdr:pic>
      <xdr:nvPicPr>
        <xdr:cNvPr id="55" name="Imagem 8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0241875"/>
          <a:ext cx="57150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186</xdr:row>
      <xdr:rowOff>95250</xdr:rowOff>
    </xdr:from>
    <xdr:ext cx="561975" cy="550914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0213300"/>
          <a:ext cx="561975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219</xdr:row>
      <xdr:rowOff>123825</xdr:rowOff>
    </xdr:from>
    <xdr:ext cx="571500" cy="560438"/>
    <xdr:pic>
      <xdr:nvPicPr>
        <xdr:cNvPr id="61" name="Imagem 8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5585400"/>
          <a:ext cx="571500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219</xdr:row>
      <xdr:rowOff>95250</xdr:rowOff>
    </xdr:from>
    <xdr:ext cx="561975" cy="560438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5556825"/>
          <a:ext cx="561975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206</xdr:row>
      <xdr:rowOff>28575</xdr:rowOff>
    </xdr:from>
    <xdr:to>
      <xdr:col>10</xdr:col>
      <xdr:colOff>495300</xdr:colOff>
      <xdr:row>217</xdr:row>
      <xdr:rowOff>161925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0</xdr:row>
      <xdr:rowOff>123825</xdr:rowOff>
    </xdr:from>
    <xdr:ext cx="561975" cy="484239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2382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114300</xdr:colOff>
      <xdr:row>0</xdr:row>
      <xdr:rowOff>104775</xdr:rowOff>
    </xdr:from>
    <xdr:ext cx="561975" cy="48423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0477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17</xdr:row>
      <xdr:rowOff>114300</xdr:rowOff>
    </xdr:from>
    <xdr:ext cx="571500" cy="48423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867025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17</xdr:row>
      <xdr:rowOff>95250</xdr:rowOff>
    </xdr:from>
    <xdr:ext cx="561975" cy="484239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84797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33</xdr:row>
      <xdr:rowOff>114300</xdr:rowOff>
    </xdr:from>
    <xdr:ext cx="571500" cy="493763"/>
    <xdr:pic>
      <xdr:nvPicPr>
        <xdr:cNvPr id="19" name="Imagem 8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5457825"/>
          <a:ext cx="571500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33</xdr:row>
      <xdr:rowOff>95250</xdr:rowOff>
    </xdr:from>
    <xdr:ext cx="561975" cy="493763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438775"/>
          <a:ext cx="561975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52</xdr:row>
      <xdr:rowOff>114300</xdr:rowOff>
    </xdr:from>
    <xdr:ext cx="571500" cy="503288"/>
    <xdr:pic>
      <xdr:nvPicPr>
        <xdr:cNvPr id="25" name="Imagem 8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8534400"/>
          <a:ext cx="57150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52</xdr:row>
      <xdr:rowOff>95250</xdr:rowOff>
    </xdr:from>
    <xdr:ext cx="561975" cy="503288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8515350"/>
          <a:ext cx="56197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71</xdr:row>
      <xdr:rowOff>114300</xdr:rowOff>
    </xdr:from>
    <xdr:ext cx="571500" cy="512814"/>
    <xdr:pic>
      <xdr:nvPicPr>
        <xdr:cNvPr id="31" name="Imagem 8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610975"/>
          <a:ext cx="571500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71</xdr:row>
      <xdr:rowOff>95250</xdr:rowOff>
    </xdr:from>
    <xdr:ext cx="561975" cy="512814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1591925"/>
          <a:ext cx="561975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95</xdr:row>
      <xdr:rowOff>114300</xdr:rowOff>
    </xdr:from>
    <xdr:ext cx="571500" cy="522339"/>
    <xdr:pic>
      <xdr:nvPicPr>
        <xdr:cNvPr id="37" name="Imagem 8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5497175"/>
          <a:ext cx="571500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95</xdr:row>
      <xdr:rowOff>95250</xdr:rowOff>
    </xdr:from>
    <xdr:ext cx="561975" cy="522339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5478125"/>
          <a:ext cx="561975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125</xdr:row>
      <xdr:rowOff>114300</xdr:rowOff>
    </xdr:from>
    <xdr:ext cx="571500" cy="531864"/>
    <xdr:pic>
      <xdr:nvPicPr>
        <xdr:cNvPr id="43" name="Imagem 8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354925"/>
          <a:ext cx="571500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125</xdr:row>
      <xdr:rowOff>95250</xdr:rowOff>
    </xdr:from>
    <xdr:ext cx="561975" cy="531864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0335875"/>
          <a:ext cx="561975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155</xdr:row>
      <xdr:rowOff>114300</xdr:rowOff>
    </xdr:from>
    <xdr:ext cx="571500" cy="541389"/>
    <xdr:pic>
      <xdr:nvPicPr>
        <xdr:cNvPr id="49" name="Imagem 8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5212675"/>
          <a:ext cx="571500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155</xdr:row>
      <xdr:rowOff>95250</xdr:rowOff>
    </xdr:from>
    <xdr:ext cx="561975" cy="541389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5193625"/>
          <a:ext cx="561975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186</xdr:row>
      <xdr:rowOff>114300</xdr:rowOff>
    </xdr:from>
    <xdr:ext cx="571500" cy="550914"/>
    <xdr:pic>
      <xdr:nvPicPr>
        <xdr:cNvPr id="55" name="Imagem 8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0232350"/>
          <a:ext cx="57150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186</xdr:row>
      <xdr:rowOff>95250</xdr:rowOff>
    </xdr:from>
    <xdr:ext cx="561975" cy="550914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0213300"/>
          <a:ext cx="561975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219</xdr:row>
      <xdr:rowOff>114300</xdr:rowOff>
    </xdr:from>
    <xdr:ext cx="571500" cy="560438"/>
    <xdr:pic>
      <xdr:nvPicPr>
        <xdr:cNvPr id="61" name="Imagem 8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5575875"/>
          <a:ext cx="571500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219</xdr:row>
      <xdr:rowOff>95250</xdr:rowOff>
    </xdr:from>
    <xdr:ext cx="561975" cy="560438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5556825"/>
          <a:ext cx="561975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206</xdr:row>
      <xdr:rowOff>152400</xdr:rowOff>
    </xdr:from>
    <xdr:to>
      <xdr:col>10</xdr:col>
      <xdr:colOff>438150</xdr:colOff>
      <xdr:row>217</xdr:row>
      <xdr:rowOff>152400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17</xdr:row>
      <xdr:rowOff>123825</xdr:rowOff>
    </xdr:from>
    <xdr:ext cx="561975" cy="484239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876550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17</xdr:row>
      <xdr:rowOff>114300</xdr:rowOff>
    </xdr:from>
    <xdr:ext cx="561975" cy="48423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867025"/>
          <a:ext cx="561975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0</xdr:row>
      <xdr:rowOff>114300</xdr:rowOff>
    </xdr:from>
    <xdr:ext cx="571500" cy="48423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4300"/>
          <a:ext cx="571500" cy="48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0</xdr:row>
      <xdr:rowOff>104775</xdr:rowOff>
    </xdr:from>
    <xdr:ext cx="571500" cy="493764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04775"/>
          <a:ext cx="571500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33</xdr:row>
      <xdr:rowOff>123825</xdr:rowOff>
    </xdr:from>
    <xdr:ext cx="561975" cy="493763"/>
    <xdr:pic>
      <xdr:nvPicPr>
        <xdr:cNvPr id="19" name="Imagem 7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5467350"/>
          <a:ext cx="561975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33</xdr:row>
      <xdr:rowOff>114300</xdr:rowOff>
    </xdr:from>
    <xdr:ext cx="561975" cy="493763"/>
    <xdr:pic>
      <xdr:nvPicPr>
        <xdr:cNvPr id="20" name="Imagem 7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5457825"/>
          <a:ext cx="561975" cy="493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52</xdr:row>
      <xdr:rowOff>123825</xdr:rowOff>
    </xdr:from>
    <xdr:ext cx="561975" cy="503288"/>
    <xdr:pic>
      <xdr:nvPicPr>
        <xdr:cNvPr id="25" name="Imagem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8543925"/>
          <a:ext cx="56197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52</xdr:row>
      <xdr:rowOff>114300</xdr:rowOff>
    </xdr:from>
    <xdr:ext cx="561975" cy="503288"/>
    <xdr:pic>
      <xdr:nvPicPr>
        <xdr:cNvPr id="26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8534400"/>
          <a:ext cx="56197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71</xdr:row>
      <xdr:rowOff>123825</xdr:rowOff>
    </xdr:from>
    <xdr:ext cx="561975" cy="512814"/>
    <xdr:pic>
      <xdr:nvPicPr>
        <xdr:cNvPr id="31" name="Imagem 7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1620500"/>
          <a:ext cx="561975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71</xdr:row>
      <xdr:rowOff>114300</xdr:rowOff>
    </xdr:from>
    <xdr:ext cx="561975" cy="512814"/>
    <xdr:pic>
      <xdr:nvPicPr>
        <xdr:cNvPr id="32" name="Imagem 7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1610975"/>
          <a:ext cx="561975" cy="512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95</xdr:row>
      <xdr:rowOff>123825</xdr:rowOff>
    </xdr:from>
    <xdr:ext cx="561975" cy="522339"/>
    <xdr:pic>
      <xdr:nvPicPr>
        <xdr:cNvPr id="37" name="Imagem 7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506700"/>
          <a:ext cx="561975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95</xdr:row>
      <xdr:rowOff>114300</xdr:rowOff>
    </xdr:from>
    <xdr:ext cx="561975" cy="522339"/>
    <xdr:pic>
      <xdr:nvPicPr>
        <xdr:cNvPr id="38" name="Imagem 7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5497175"/>
          <a:ext cx="561975" cy="52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125</xdr:row>
      <xdr:rowOff>123825</xdr:rowOff>
    </xdr:from>
    <xdr:ext cx="561975" cy="531864"/>
    <xdr:pic>
      <xdr:nvPicPr>
        <xdr:cNvPr id="43" name="Imagem 7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364450"/>
          <a:ext cx="561975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125</xdr:row>
      <xdr:rowOff>114300</xdr:rowOff>
    </xdr:from>
    <xdr:ext cx="561975" cy="531864"/>
    <xdr:pic>
      <xdr:nvPicPr>
        <xdr:cNvPr id="44" name="Imagem 7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0354925"/>
          <a:ext cx="561975" cy="53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155</xdr:row>
      <xdr:rowOff>123825</xdr:rowOff>
    </xdr:from>
    <xdr:ext cx="561975" cy="541389"/>
    <xdr:pic>
      <xdr:nvPicPr>
        <xdr:cNvPr id="49" name="Imagem 7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5222200"/>
          <a:ext cx="561975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155</xdr:row>
      <xdr:rowOff>114300</xdr:rowOff>
    </xdr:from>
    <xdr:ext cx="561975" cy="541389"/>
    <xdr:pic>
      <xdr:nvPicPr>
        <xdr:cNvPr id="50" name="Imagem 7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5212675"/>
          <a:ext cx="561975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186</xdr:row>
      <xdr:rowOff>123825</xdr:rowOff>
    </xdr:from>
    <xdr:ext cx="561975" cy="550914"/>
    <xdr:pic>
      <xdr:nvPicPr>
        <xdr:cNvPr id="55" name="Imagem 7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0241875"/>
          <a:ext cx="561975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186</xdr:row>
      <xdr:rowOff>114300</xdr:rowOff>
    </xdr:from>
    <xdr:ext cx="561975" cy="550914"/>
    <xdr:pic>
      <xdr:nvPicPr>
        <xdr:cNvPr id="56" name="Imagem 7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0232350"/>
          <a:ext cx="561975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219</xdr:row>
      <xdr:rowOff>123825</xdr:rowOff>
    </xdr:from>
    <xdr:ext cx="561975" cy="560438"/>
    <xdr:pic>
      <xdr:nvPicPr>
        <xdr:cNvPr id="61" name="Imagem 7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5585400"/>
          <a:ext cx="561975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219</xdr:row>
      <xdr:rowOff>114300</xdr:rowOff>
    </xdr:from>
    <xdr:ext cx="561975" cy="560438"/>
    <xdr:pic>
      <xdr:nvPicPr>
        <xdr:cNvPr id="62" name="Imagem 7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5575875"/>
          <a:ext cx="561975" cy="56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206</xdr:row>
      <xdr:rowOff>123825</xdr:rowOff>
    </xdr:from>
    <xdr:to>
      <xdr:col>10</xdr:col>
      <xdr:colOff>438150</xdr:colOff>
      <xdr:row>218</xdr:row>
      <xdr:rowOff>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</xdr:row>
      <xdr:rowOff>38100</xdr:rowOff>
    </xdr:from>
    <xdr:to>
      <xdr:col>11</xdr:col>
      <xdr:colOff>333375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</xdr:row>
      <xdr:rowOff>28575</xdr:rowOff>
    </xdr:from>
    <xdr:to>
      <xdr:col>12</xdr:col>
      <xdr:colOff>19050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18</xdr:row>
      <xdr:rowOff>38100</xdr:rowOff>
    </xdr:from>
    <xdr:to>
      <xdr:col>1</xdr:col>
      <xdr:colOff>333375</xdr:colOff>
      <xdr:row>19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</xdr:row>
      <xdr:rowOff>28575</xdr:rowOff>
    </xdr:from>
    <xdr:to>
      <xdr:col>2</xdr:col>
      <xdr:colOff>19050</xdr:colOff>
      <xdr:row>19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</xdr:row>
      <xdr:rowOff>38100</xdr:rowOff>
    </xdr:from>
    <xdr:to>
      <xdr:col>11</xdr:col>
      <xdr:colOff>333375</xdr:colOff>
      <xdr:row>19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9527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</xdr:row>
      <xdr:rowOff>28575</xdr:rowOff>
    </xdr:from>
    <xdr:to>
      <xdr:col>12</xdr:col>
      <xdr:colOff>19050</xdr:colOff>
      <xdr:row>19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9432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</xdr:colOff>
      <xdr:row>0</xdr:row>
      <xdr:rowOff>104775</xdr:rowOff>
    </xdr:from>
    <xdr:ext cx="561975" cy="476250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04775"/>
          <a:ext cx="5619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17</xdr:row>
      <xdr:rowOff>104775</xdr:rowOff>
    </xdr:from>
    <xdr:ext cx="561975" cy="476250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857500"/>
          <a:ext cx="5619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123825</xdr:colOff>
      <xdr:row>0</xdr:row>
      <xdr:rowOff>95250</xdr:rowOff>
    </xdr:from>
    <xdr:ext cx="561975" cy="485775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95250"/>
          <a:ext cx="561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17</xdr:row>
      <xdr:rowOff>104775</xdr:rowOff>
    </xdr:from>
    <xdr:ext cx="571500" cy="485775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857500"/>
          <a:ext cx="571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34</xdr:row>
      <xdr:rowOff>38100</xdr:rowOff>
    </xdr:from>
    <xdr:to>
      <xdr:col>11</xdr:col>
      <xdr:colOff>333375</xdr:colOff>
      <xdr:row>35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34</xdr:row>
      <xdr:rowOff>28575</xdr:rowOff>
    </xdr:from>
    <xdr:to>
      <xdr:col>12</xdr:col>
      <xdr:colOff>19050</xdr:colOff>
      <xdr:row>35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33</xdr:row>
      <xdr:rowOff>104775</xdr:rowOff>
    </xdr:from>
    <xdr:ext cx="561975" cy="485775"/>
    <xdr:pic>
      <xdr:nvPicPr>
        <xdr:cNvPr id="19" name="Imagem 7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5448300"/>
          <a:ext cx="561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33</xdr:row>
      <xdr:rowOff>104775</xdr:rowOff>
    </xdr:from>
    <xdr:ext cx="571500" cy="495300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5448300"/>
          <a:ext cx="571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53</xdr:row>
      <xdr:rowOff>28575</xdr:rowOff>
    </xdr:from>
    <xdr:to>
      <xdr:col>2</xdr:col>
      <xdr:colOff>19050</xdr:colOff>
      <xdr:row>54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333375</xdr:colOff>
      <xdr:row>54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53</xdr:row>
      <xdr:rowOff>28575</xdr:rowOff>
    </xdr:from>
    <xdr:to>
      <xdr:col>12</xdr:col>
      <xdr:colOff>19050</xdr:colOff>
      <xdr:row>54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6106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52</xdr:row>
      <xdr:rowOff>104775</xdr:rowOff>
    </xdr:from>
    <xdr:ext cx="561975" cy="495300"/>
    <xdr:pic>
      <xdr:nvPicPr>
        <xdr:cNvPr id="25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8524875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52</xdr:row>
      <xdr:rowOff>104775</xdr:rowOff>
    </xdr:from>
    <xdr:ext cx="571500" cy="504825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8524875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72</xdr:row>
      <xdr:rowOff>38100</xdr:rowOff>
    </xdr:from>
    <xdr:to>
      <xdr:col>1</xdr:col>
      <xdr:colOff>333375</xdr:colOff>
      <xdr:row>73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72</xdr:row>
      <xdr:rowOff>28575</xdr:rowOff>
    </xdr:from>
    <xdr:to>
      <xdr:col>2</xdr:col>
      <xdr:colOff>19050</xdr:colOff>
      <xdr:row>73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333375</xdr:colOff>
      <xdr:row>73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6967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72</xdr:row>
      <xdr:rowOff>28575</xdr:rowOff>
    </xdr:from>
    <xdr:to>
      <xdr:col>12</xdr:col>
      <xdr:colOff>19050</xdr:colOff>
      <xdr:row>73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6871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71</xdr:row>
      <xdr:rowOff>104775</xdr:rowOff>
    </xdr:from>
    <xdr:ext cx="561975" cy="495300"/>
    <xdr:pic>
      <xdr:nvPicPr>
        <xdr:cNvPr id="31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60145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71</xdr:row>
      <xdr:rowOff>104775</xdr:rowOff>
    </xdr:from>
    <xdr:ext cx="571500" cy="504825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160145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96</xdr:row>
      <xdr:rowOff>38100</xdr:rowOff>
    </xdr:from>
    <xdr:to>
      <xdr:col>1</xdr:col>
      <xdr:colOff>333375</xdr:colOff>
      <xdr:row>97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96</xdr:row>
      <xdr:rowOff>28575</xdr:rowOff>
    </xdr:from>
    <xdr:to>
      <xdr:col>2</xdr:col>
      <xdr:colOff>19050</xdr:colOff>
      <xdr:row>97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96</xdr:row>
      <xdr:rowOff>38100</xdr:rowOff>
    </xdr:from>
    <xdr:to>
      <xdr:col>11</xdr:col>
      <xdr:colOff>333375</xdr:colOff>
      <xdr:row>97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55829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96</xdr:row>
      <xdr:rowOff>28575</xdr:rowOff>
    </xdr:from>
    <xdr:to>
      <xdr:col>12</xdr:col>
      <xdr:colOff>19050</xdr:colOff>
      <xdr:row>97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55733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95</xdr:row>
      <xdr:rowOff>104775</xdr:rowOff>
    </xdr:from>
    <xdr:ext cx="561975" cy="495300"/>
    <xdr:pic>
      <xdr:nvPicPr>
        <xdr:cNvPr id="37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548765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95</xdr:row>
      <xdr:rowOff>104775</xdr:rowOff>
    </xdr:from>
    <xdr:ext cx="571500" cy="504825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548765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126</xdr:row>
      <xdr:rowOff>38100</xdr:rowOff>
    </xdr:from>
    <xdr:to>
      <xdr:col>1</xdr:col>
      <xdr:colOff>333375</xdr:colOff>
      <xdr:row>127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126</xdr:row>
      <xdr:rowOff>28575</xdr:rowOff>
    </xdr:from>
    <xdr:to>
      <xdr:col>2</xdr:col>
      <xdr:colOff>19050</xdr:colOff>
      <xdr:row>127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126</xdr:row>
      <xdr:rowOff>38100</xdr:rowOff>
    </xdr:from>
    <xdr:to>
      <xdr:col>11</xdr:col>
      <xdr:colOff>333375</xdr:colOff>
      <xdr:row>127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04406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126</xdr:row>
      <xdr:rowOff>28575</xdr:rowOff>
    </xdr:from>
    <xdr:to>
      <xdr:col>12</xdr:col>
      <xdr:colOff>19050</xdr:colOff>
      <xdr:row>127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431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125</xdr:row>
      <xdr:rowOff>104775</xdr:rowOff>
    </xdr:from>
    <xdr:ext cx="561975" cy="495300"/>
    <xdr:pic>
      <xdr:nvPicPr>
        <xdr:cNvPr id="43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34540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125</xdr:row>
      <xdr:rowOff>104775</xdr:rowOff>
    </xdr:from>
    <xdr:ext cx="571500" cy="504825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034540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156</xdr:row>
      <xdr:rowOff>38100</xdr:rowOff>
    </xdr:from>
    <xdr:to>
      <xdr:col>1</xdr:col>
      <xdr:colOff>333375</xdr:colOff>
      <xdr:row>157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156</xdr:row>
      <xdr:rowOff>28575</xdr:rowOff>
    </xdr:from>
    <xdr:to>
      <xdr:col>2</xdr:col>
      <xdr:colOff>19050</xdr:colOff>
      <xdr:row>157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156</xdr:row>
      <xdr:rowOff>38100</xdr:rowOff>
    </xdr:from>
    <xdr:to>
      <xdr:col>11</xdr:col>
      <xdr:colOff>333375</xdr:colOff>
      <xdr:row>157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5298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156</xdr:row>
      <xdr:rowOff>28575</xdr:rowOff>
    </xdr:from>
    <xdr:to>
      <xdr:col>12</xdr:col>
      <xdr:colOff>19050</xdr:colOff>
      <xdr:row>157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288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155</xdr:row>
      <xdr:rowOff>104775</xdr:rowOff>
    </xdr:from>
    <xdr:ext cx="561975" cy="495300"/>
    <xdr:pic>
      <xdr:nvPicPr>
        <xdr:cNvPr id="49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520315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155</xdr:row>
      <xdr:rowOff>104775</xdr:rowOff>
    </xdr:from>
    <xdr:ext cx="571500" cy="504825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520315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187</xdr:row>
      <xdr:rowOff>38100</xdr:rowOff>
    </xdr:from>
    <xdr:to>
      <xdr:col>1</xdr:col>
      <xdr:colOff>333375</xdr:colOff>
      <xdr:row>188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187</xdr:row>
      <xdr:rowOff>28575</xdr:rowOff>
    </xdr:from>
    <xdr:to>
      <xdr:col>2</xdr:col>
      <xdr:colOff>19050</xdr:colOff>
      <xdr:row>188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187</xdr:row>
      <xdr:rowOff>38100</xdr:rowOff>
    </xdr:from>
    <xdr:to>
      <xdr:col>11</xdr:col>
      <xdr:colOff>333375</xdr:colOff>
      <xdr:row>188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0318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187</xdr:row>
      <xdr:rowOff>28575</xdr:rowOff>
    </xdr:from>
    <xdr:to>
      <xdr:col>12</xdr:col>
      <xdr:colOff>19050</xdr:colOff>
      <xdr:row>188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308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186</xdr:row>
      <xdr:rowOff>104775</xdr:rowOff>
    </xdr:from>
    <xdr:ext cx="561975" cy="495300"/>
    <xdr:pic>
      <xdr:nvPicPr>
        <xdr:cNvPr id="55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0222825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186</xdr:row>
      <xdr:rowOff>104775</xdr:rowOff>
    </xdr:from>
    <xdr:ext cx="571500" cy="504825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0222825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220</xdr:row>
      <xdr:rowOff>38100</xdr:rowOff>
    </xdr:from>
    <xdr:to>
      <xdr:col>1</xdr:col>
      <xdr:colOff>333375</xdr:colOff>
      <xdr:row>221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220</xdr:row>
      <xdr:rowOff>28575</xdr:rowOff>
    </xdr:from>
    <xdr:to>
      <xdr:col>2</xdr:col>
      <xdr:colOff>19050</xdr:colOff>
      <xdr:row>221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220</xdr:row>
      <xdr:rowOff>38100</xdr:rowOff>
    </xdr:from>
    <xdr:to>
      <xdr:col>11</xdr:col>
      <xdr:colOff>333375</xdr:colOff>
      <xdr:row>221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5661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220</xdr:row>
      <xdr:rowOff>28575</xdr:rowOff>
    </xdr:from>
    <xdr:to>
      <xdr:col>12</xdr:col>
      <xdr:colOff>19050</xdr:colOff>
      <xdr:row>221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5652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</xdr:colOff>
      <xdr:row>219</xdr:row>
      <xdr:rowOff>104775</xdr:rowOff>
    </xdr:from>
    <xdr:ext cx="561975" cy="495300"/>
    <xdr:pic>
      <xdr:nvPicPr>
        <xdr:cNvPr id="61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556635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104775</xdr:colOff>
      <xdr:row>219</xdr:row>
      <xdr:rowOff>104775</xdr:rowOff>
    </xdr:from>
    <xdr:ext cx="571500" cy="504825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556635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41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1</xdr:row>
      <xdr:rowOff>28575</xdr:rowOff>
    </xdr:from>
    <xdr:to>
      <xdr:col>2</xdr:col>
      <xdr:colOff>161925</xdr:colOff>
      <xdr:row>2</xdr:row>
      <xdr:rowOff>133350</xdr:rowOff>
    </xdr:to>
    <xdr:pic>
      <xdr:nvPicPr>
        <xdr:cNvPr id="41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</xdr:row>
      <xdr:rowOff>38100</xdr:rowOff>
    </xdr:from>
    <xdr:to>
      <xdr:col>1</xdr:col>
      <xdr:colOff>333375</xdr:colOff>
      <xdr:row>18</xdr:row>
      <xdr:rowOff>133350</xdr:rowOff>
    </xdr:to>
    <xdr:pic>
      <xdr:nvPicPr>
        <xdr:cNvPr id="411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6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</xdr:row>
      <xdr:rowOff>28575</xdr:rowOff>
    </xdr:from>
    <xdr:to>
      <xdr:col>2</xdr:col>
      <xdr:colOff>180975</xdr:colOff>
      <xdr:row>18</xdr:row>
      <xdr:rowOff>133350</xdr:rowOff>
    </xdr:to>
    <xdr:pic>
      <xdr:nvPicPr>
        <xdr:cNvPr id="411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5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39</xdr:row>
      <xdr:rowOff>123825</xdr:rowOff>
    </xdr:from>
    <xdr:to>
      <xdr:col>2</xdr:col>
      <xdr:colOff>790575</xdr:colOff>
      <xdr:row>42</xdr:row>
      <xdr:rowOff>85725</xdr:rowOff>
    </xdr:to>
    <xdr:pic>
      <xdr:nvPicPr>
        <xdr:cNvPr id="411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591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40</xdr:row>
      <xdr:rowOff>38100</xdr:rowOff>
    </xdr:from>
    <xdr:to>
      <xdr:col>1</xdr:col>
      <xdr:colOff>333375</xdr:colOff>
      <xdr:row>41</xdr:row>
      <xdr:rowOff>133350</xdr:rowOff>
    </xdr:to>
    <xdr:pic>
      <xdr:nvPicPr>
        <xdr:cNvPr id="411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67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40</xdr:row>
      <xdr:rowOff>28575</xdr:rowOff>
    </xdr:from>
    <xdr:to>
      <xdr:col>2</xdr:col>
      <xdr:colOff>180975</xdr:colOff>
      <xdr:row>41</xdr:row>
      <xdr:rowOff>133350</xdr:rowOff>
    </xdr:to>
    <xdr:pic>
      <xdr:nvPicPr>
        <xdr:cNvPr id="411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80</xdr:row>
      <xdr:rowOff>0</xdr:rowOff>
    </xdr:from>
    <xdr:to>
      <xdr:col>11</xdr:col>
      <xdr:colOff>485775</xdr:colOff>
      <xdr:row>89</xdr:row>
      <xdr:rowOff>152400</xdr:rowOff>
    </xdr:to>
    <xdr:graphicFrame macro="">
      <xdr:nvGraphicFramePr>
        <xdr:cNvPr id="411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238125</xdr:colOff>
      <xdr:row>68</xdr:row>
      <xdr:rowOff>123825</xdr:rowOff>
    </xdr:from>
    <xdr:to>
      <xdr:col>2</xdr:col>
      <xdr:colOff>790575</xdr:colOff>
      <xdr:row>71</xdr:row>
      <xdr:rowOff>85725</xdr:rowOff>
    </xdr:to>
    <xdr:pic>
      <xdr:nvPicPr>
        <xdr:cNvPr id="4119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137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69</xdr:row>
      <xdr:rowOff>38100</xdr:rowOff>
    </xdr:from>
    <xdr:to>
      <xdr:col>1</xdr:col>
      <xdr:colOff>333375</xdr:colOff>
      <xdr:row>70</xdr:row>
      <xdr:rowOff>133350</xdr:rowOff>
    </xdr:to>
    <xdr:pic>
      <xdr:nvPicPr>
        <xdr:cNvPr id="412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45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69</xdr:row>
      <xdr:rowOff>28575</xdr:rowOff>
    </xdr:from>
    <xdr:to>
      <xdr:col>2</xdr:col>
      <xdr:colOff>180975</xdr:colOff>
      <xdr:row>70</xdr:row>
      <xdr:rowOff>133350</xdr:rowOff>
    </xdr:to>
    <xdr:pic>
      <xdr:nvPicPr>
        <xdr:cNvPr id="412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144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91</xdr:row>
      <xdr:rowOff>123825</xdr:rowOff>
    </xdr:from>
    <xdr:to>
      <xdr:col>2</xdr:col>
      <xdr:colOff>790575</xdr:colOff>
      <xdr:row>94</xdr:row>
      <xdr:rowOff>85725</xdr:rowOff>
    </xdr:to>
    <xdr:pic>
      <xdr:nvPicPr>
        <xdr:cNvPr id="4122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18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92</xdr:row>
      <xdr:rowOff>38100</xdr:rowOff>
    </xdr:from>
    <xdr:to>
      <xdr:col>1</xdr:col>
      <xdr:colOff>333375</xdr:colOff>
      <xdr:row>93</xdr:row>
      <xdr:rowOff>133350</xdr:rowOff>
    </xdr:to>
    <xdr:pic>
      <xdr:nvPicPr>
        <xdr:cNvPr id="412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26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92</xdr:row>
      <xdr:rowOff>28575</xdr:rowOff>
    </xdr:from>
    <xdr:to>
      <xdr:col>2</xdr:col>
      <xdr:colOff>180975</xdr:colOff>
      <xdr:row>93</xdr:row>
      <xdr:rowOff>133350</xdr:rowOff>
    </xdr:to>
    <xdr:pic>
      <xdr:nvPicPr>
        <xdr:cNvPr id="412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25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513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1</xdr:row>
      <xdr:rowOff>28575</xdr:rowOff>
    </xdr:from>
    <xdr:to>
      <xdr:col>2</xdr:col>
      <xdr:colOff>161925</xdr:colOff>
      <xdr:row>2</xdr:row>
      <xdr:rowOff>133350</xdr:rowOff>
    </xdr:to>
    <xdr:pic>
      <xdr:nvPicPr>
        <xdr:cNvPr id="513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</xdr:row>
      <xdr:rowOff>38100</xdr:rowOff>
    </xdr:from>
    <xdr:to>
      <xdr:col>1</xdr:col>
      <xdr:colOff>333375</xdr:colOff>
      <xdr:row>18</xdr:row>
      <xdr:rowOff>133350</xdr:rowOff>
    </xdr:to>
    <xdr:pic>
      <xdr:nvPicPr>
        <xdr:cNvPr id="513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6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</xdr:row>
      <xdr:rowOff>28575</xdr:rowOff>
    </xdr:from>
    <xdr:to>
      <xdr:col>2</xdr:col>
      <xdr:colOff>180975</xdr:colOff>
      <xdr:row>18</xdr:row>
      <xdr:rowOff>133350</xdr:rowOff>
    </xdr:to>
    <xdr:pic>
      <xdr:nvPicPr>
        <xdr:cNvPr id="514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5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39</xdr:row>
      <xdr:rowOff>123825</xdr:rowOff>
    </xdr:from>
    <xdr:to>
      <xdr:col>2</xdr:col>
      <xdr:colOff>790575</xdr:colOff>
      <xdr:row>42</xdr:row>
      <xdr:rowOff>85725</xdr:rowOff>
    </xdr:to>
    <xdr:pic>
      <xdr:nvPicPr>
        <xdr:cNvPr id="514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591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40</xdr:row>
      <xdr:rowOff>38100</xdr:rowOff>
    </xdr:from>
    <xdr:to>
      <xdr:col>1</xdr:col>
      <xdr:colOff>333375</xdr:colOff>
      <xdr:row>41</xdr:row>
      <xdr:rowOff>133350</xdr:rowOff>
    </xdr:to>
    <xdr:pic>
      <xdr:nvPicPr>
        <xdr:cNvPr id="514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677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40</xdr:row>
      <xdr:rowOff>28575</xdr:rowOff>
    </xdr:from>
    <xdr:to>
      <xdr:col>2</xdr:col>
      <xdr:colOff>180975</xdr:colOff>
      <xdr:row>41</xdr:row>
      <xdr:rowOff>133350</xdr:rowOff>
    </xdr:to>
    <xdr:pic>
      <xdr:nvPicPr>
        <xdr:cNvPr id="514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79</xdr:row>
      <xdr:rowOff>104775</xdr:rowOff>
    </xdr:from>
    <xdr:to>
      <xdr:col>12</xdr:col>
      <xdr:colOff>190500</xdr:colOff>
      <xdr:row>89</xdr:row>
      <xdr:rowOff>133350</xdr:rowOff>
    </xdr:to>
    <xdr:graphicFrame macro="">
      <xdr:nvGraphicFramePr>
        <xdr:cNvPr id="514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238125</xdr:colOff>
      <xdr:row>68</xdr:row>
      <xdr:rowOff>123825</xdr:rowOff>
    </xdr:from>
    <xdr:to>
      <xdr:col>2</xdr:col>
      <xdr:colOff>790575</xdr:colOff>
      <xdr:row>71</xdr:row>
      <xdr:rowOff>85725</xdr:rowOff>
    </xdr:to>
    <xdr:pic>
      <xdr:nvPicPr>
        <xdr:cNvPr id="5145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137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69</xdr:row>
      <xdr:rowOff>38100</xdr:rowOff>
    </xdr:from>
    <xdr:to>
      <xdr:col>1</xdr:col>
      <xdr:colOff>333375</xdr:colOff>
      <xdr:row>70</xdr:row>
      <xdr:rowOff>133350</xdr:rowOff>
    </xdr:to>
    <xdr:pic>
      <xdr:nvPicPr>
        <xdr:cNvPr id="514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45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69</xdr:row>
      <xdr:rowOff>28575</xdr:rowOff>
    </xdr:from>
    <xdr:to>
      <xdr:col>2</xdr:col>
      <xdr:colOff>180975</xdr:colOff>
      <xdr:row>70</xdr:row>
      <xdr:rowOff>133350</xdr:rowOff>
    </xdr:to>
    <xdr:pic>
      <xdr:nvPicPr>
        <xdr:cNvPr id="514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144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123730</xdr:colOff>
      <xdr:row>84</xdr:row>
      <xdr:rowOff>112913</xdr:rowOff>
    </xdr:from>
    <xdr:to>
      <xdr:col>11</xdr:col>
      <xdr:colOff>609505</xdr:colOff>
      <xdr:row>85</xdr:row>
      <xdr:rowOff>122438</xdr:rowOff>
    </xdr:to>
    <xdr:sp macro="" textlink="">
      <xdr:nvSpPr>
        <xdr:cNvPr id="14" name="Text Box 303"/>
        <xdr:cNvSpPr txBox="1">
          <a:spLocks noChangeArrowheads="1"/>
        </xdr:cNvSpPr>
      </xdr:nvSpPr>
      <xdr:spPr bwMode="auto">
        <a:xfrm>
          <a:off x="6667405" y="17172188"/>
          <a:ext cx="1095375" cy="1714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Salinidade água do mar</a:t>
          </a:r>
        </a:p>
      </xdr:txBody>
    </xdr:sp>
    <xdr:clientData/>
  </xdr:twoCellAnchor>
  <xdr:twoCellAnchor>
    <xdr:from>
      <xdr:col>9</xdr:col>
      <xdr:colOff>581025</xdr:colOff>
      <xdr:row>85</xdr:row>
      <xdr:rowOff>9525</xdr:rowOff>
    </xdr:from>
    <xdr:to>
      <xdr:col>10</xdr:col>
      <xdr:colOff>85725</xdr:colOff>
      <xdr:row>85</xdr:row>
      <xdr:rowOff>9525</xdr:rowOff>
    </xdr:to>
    <xdr:sp macro="" textlink="">
      <xdr:nvSpPr>
        <xdr:cNvPr id="5149" name="Line 304"/>
        <xdr:cNvSpPr>
          <a:spLocks noChangeShapeType="1"/>
        </xdr:cNvSpPr>
      </xdr:nvSpPr>
      <xdr:spPr bwMode="auto">
        <a:xfrm>
          <a:off x="6515100" y="14068425"/>
          <a:ext cx="11430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91</xdr:row>
      <xdr:rowOff>123825</xdr:rowOff>
    </xdr:from>
    <xdr:to>
      <xdr:col>2</xdr:col>
      <xdr:colOff>790575</xdr:colOff>
      <xdr:row>94</xdr:row>
      <xdr:rowOff>85725</xdr:rowOff>
    </xdr:to>
    <xdr:pic>
      <xdr:nvPicPr>
        <xdr:cNvPr id="515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182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92</xdr:row>
      <xdr:rowOff>38100</xdr:rowOff>
    </xdr:from>
    <xdr:to>
      <xdr:col>1</xdr:col>
      <xdr:colOff>333375</xdr:colOff>
      <xdr:row>93</xdr:row>
      <xdr:rowOff>133350</xdr:rowOff>
    </xdr:to>
    <xdr:pic>
      <xdr:nvPicPr>
        <xdr:cNvPr id="515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268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92</xdr:row>
      <xdr:rowOff>28575</xdr:rowOff>
    </xdr:from>
    <xdr:to>
      <xdr:col>2</xdr:col>
      <xdr:colOff>180975</xdr:colOff>
      <xdr:row>93</xdr:row>
      <xdr:rowOff>133350</xdr:rowOff>
    </xdr:to>
    <xdr:pic>
      <xdr:nvPicPr>
        <xdr:cNvPr id="515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259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252</xdr:row>
      <xdr:rowOff>38100</xdr:rowOff>
    </xdr:from>
    <xdr:to>
      <xdr:col>13</xdr:col>
      <xdr:colOff>342900</xdr:colOff>
      <xdr:row>262</xdr:row>
      <xdr:rowOff>142875</xdr:rowOff>
    </xdr:to>
    <xdr:graphicFrame macro="">
      <xdr:nvGraphicFramePr>
        <xdr:cNvPr id="618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581025</xdr:colOff>
      <xdr:row>256</xdr:row>
      <xdr:rowOff>57150</xdr:rowOff>
    </xdr:from>
    <xdr:to>
      <xdr:col>10</xdr:col>
      <xdr:colOff>495300</xdr:colOff>
      <xdr:row>256</xdr:row>
      <xdr:rowOff>66675</xdr:rowOff>
    </xdr:to>
    <xdr:sp macro="" textlink="">
      <xdr:nvSpPr>
        <xdr:cNvPr id="6183" name="Line 2"/>
        <xdr:cNvSpPr>
          <a:spLocks noChangeShapeType="1"/>
        </xdr:cNvSpPr>
      </xdr:nvSpPr>
      <xdr:spPr bwMode="auto">
        <a:xfrm>
          <a:off x="3762375" y="42338625"/>
          <a:ext cx="3171825" cy="9525"/>
        </a:xfrm>
        <a:prstGeom prst="line">
          <a:avLst/>
        </a:prstGeom>
        <a:noFill/>
        <a:ln w="19050">
          <a:solidFill>
            <a:srgbClr val="FF66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552450</xdr:colOff>
      <xdr:row>258</xdr:row>
      <xdr:rowOff>95250</xdr:rowOff>
    </xdr:from>
    <xdr:to>
      <xdr:col>13</xdr:col>
      <xdr:colOff>257175</xdr:colOff>
      <xdr:row>259</xdr:row>
      <xdr:rowOff>114300</xdr:rowOff>
    </xdr:to>
    <xdr:sp macro="" textlink="">
      <xdr:nvSpPr>
        <xdr:cNvPr id="4" name="Text Box 303"/>
        <xdr:cNvSpPr txBox="1">
          <a:spLocks noChangeArrowheads="1"/>
        </xdr:cNvSpPr>
      </xdr:nvSpPr>
      <xdr:spPr bwMode="auto">
        <a:xfrm>
          <a:off x="7258050" y="41871900"/>
          <a:ext cx="9239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xdr:txBody>
    </xdr:sp>
    <xdr:clientData/>
  </xdr:twoCellAnchor>
  <xdr:twoCellAnchor>
    <xdr:from>
      <xdr:col>11</xdr:col>
      <xdr:colOff>428625</xdr:colOff>
      <xdr:row>259</xdr:row>
      <xdr:rowOff>9525</xdr:rowOff>
    </xdr:from>
    <xdr:to>
      <xdr:col>11</xdr:col>
      <xdr:colOff>542925</xdr:colOff>
      <xdr:row>259</xdr:row>
      <xdr:rowOff>9525</xdr:rowOff>
    </xdr:to>
    <xdr:sp macro="" textlink="">
      <xdr:nvSpPr>
        <xdr:cNvPr id="6185" name="Line 304"/>
        <xdr:cNvSpPr>
          <a:spLocks noChangeShapeType="1"/>
        </xdr:cNvSpPr>
      </xdr:nvSpPr>
      <xdr:spPr bwMode="auto">
        <a:xfrm>
          <a:off x="7477125" y="42786300"/>
          <a:ext cx="11430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618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618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618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</xdr:row>
      <xdr:rowOff>123825</xdr:rowOff>
    </xdr:from>
    <xdr:to>
      <xdr:col>2</xdr:col>
      <xdr:colOff>790575</xdr:colOff>
      <xdr:row>29</xdr:row>
      <xdr:rowOff>85725</xdr:rowOff>
    </xdr:to>
    <xdr:pic>
      <xdr:nvPicPr>
        <xdr:cNvPr id="618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19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619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619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52</xdr:row>
      <xdr:rowOff>123825</xdr:rowOff>
    </xdr:from>
    <xdr:to>
      <xdr:col>2</xdr:col>
      <xdr:colOff>790575</xdr:colOff>
      <xdr:row>55</xdr:row>
      <xdr:rowOff>85725</xdr:rowOff>
    </xdr:to>
    <xdr:pic>
      <xdr:nvPicPr>
        <xdr:cNvPr id="619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87153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619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801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53</xdr:row>
      <xdr:rowOff>28575</xdr:rowOff>
    </xdr:from>
    <xdr:to>
      <xdr:col>2</xdr:col>
      <xdr:colOff>180975</xdr:colOff>
      <xdr:row>54</xdr:row>
      <xdr:rowOff>133350</xdr:rowOff>
    </xdr:to>
    <xdr:pic>
      <xdr:nvPicPr>
        <xdr:cNvPr id="619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7915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79</xdr:row>
      <xdr:rowOff>123825</xdr:rowOff>
    </xdr:from>
    <xdr:to>
      <xdr:col>2</xdr:col>
      <xdr:colOff>790575</xdr:colOff>
      <xdr:row>82</xdr:row>
      <xdr:rowOff>85725</xdr:rowOff>
    </xdr:to>
    <xdr:pic>
      <xdr:nvPicPr>
        <xdr:cNvPr id="619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17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80</xdr:row>
      <xdr:rowOff>38100</xdr:rowOff>
    </xdr:from>
    <xdr:to>
      <xdr:col>1</xdr:col>
      <xdr:colOff>333375</xdr:colOff>
      <xdr:row>81</xdr:row>
      <xdr:rowOff>133350</xdr:rowOff>
    </xdr:to>
    <xdr:pic>
      <xdr:nvPicPr>
        <xdr:cNvPr id="619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25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80</xdr:row>
      <xdr:rowOff>28575</xdr:rowOff>
    </xdr:from>
    <xdr:to>
      <xdr:col>2</xdr:col>
      <xdr:colOff>180975</xdr:colOff>
      <xdr:row>81</xdr:row>
      <xdr:rowOff>133350</xdr:rowOff>
    </xdr:to>
    <xdr:pic>
      <xdr:nvPicPr>
        <xdr:cNvPr id="619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24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99</xdr:row>
      <xdr:rowOff>123825</xdr:rowOff>
    </xdr:from>
    <xdr:to>
      <xdr:col>2</xdr:col>
      <xdr:colOff>790575</xdr:colOff>
      <xdr:row>102</xdr:row>
      <xdr:rowOff>85725</xdr:rowOff>
    </xdr:to>
    <xdr:pic>
      <xdr:nvPicPr>
        <xdr:cNvPr id="619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6497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100</xdr:row>
      <xdr:rowOff>38100</xdr:rowOff>
    </xdr:from>
    <xdr:to>
      <xdr:col>1</xdr:col>
      <xdr:colOff>333375</xdr:colOff>
      <xdr:row>101</xdr:row>
      <xdr:rowOff>133350</xdr:rowOff>
    </xdr:to>
    <xdr:pic>
      <xdr:nvPicPr>
        <xdr:cNvPr id="619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6583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100</xdr:row>
      <xdr:rowOff>28575</xdr:rowOff>
    </xdr:from>
    <xdr:to>
      <xdr:col>2</xdr:col>
      <xdr:colOff>180975</xdr:colOff>
      <xdr:row>101</xdr:row>
      <xdr:rowOff>133350</xdr:rowOff>
    </xdr:to>
    <xdr:pic>
      <xdr:nvPicPr>
        <xdr:cNvPr id="620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6573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123</xdr:row>
      <xdr:rowOff>123825</xdr:rowOff>
    </xdr:from>
    <xdr:to>
      <xdr:col>2</xdr:col>
      <xdr:colOff>790575</xdr:colOff>
      <xdr:row>126</xdr:row>
      <xdr:rowOff>85725</xdr:rowOff>
    </xdr:to>
    <xdr:pic>
      <xdr:nvPicPr>
        <xdr:cNvPr id="620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4692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124</xdr:row>
      <xdr:rowOff>38100</xdr:rowOff>
    </xdr:from>
    <xdr:to>
      <xdr:col>1</xdr:col>
      <xdr:colOff>333375</xdr:colOff>
      <xdr:row>125</xdr:row>
      <xdr:rowOff>133350</xdr:rowOff>
    </xdr:to>
    <xdr:pic>
      <xdr:nvPicPr>
        <xdr:cNvPr id="620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554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124</xdr:row>
      <xdr:rowOff>28575</xdr:rowOff>
    </xdr:from>
    <xdr:to>
      <xdr:col>2</xdr:col>
      <xdr:colOff>180975</xdr:colOff>
      <xdr:row>125</xdr:row>
      <xdr:rowOff>133350</xdr:rowOff>
    </xdr:to>
    <xdr:pic>
      <xdr:nvPicPr>
        <xdr:cNvPr id="620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545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144</xdr:row>
      <xdr:rowOff>123825</xdr:rowOff>
    </xdr:from>
    <xdr:to>
      <xdr:col>2</xdr:col>
      <xdr:colOff>790575</xdr:colOff>
      <xdr:row>147</xdr:row>
      <xdr:rowOff>85725</xdr:rowOff>
    </xdr:to>
    <xdr:pic>
      <xdr:nvPicPr>
        <xdr:cNvPr id="620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39553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145</xdr:row>
      <xdr:rowOff>38100</xdr:rowOff>
    </xdr:from>
    <xdr:to>
      <xdr:col>1</xdr:col>
      <xdr:colOff>333375</xdr:colOff>
      <xdr:row>146</xdr:row>
      <xdr:rowOff>133350</xdr:rowOff>
    </xdr:to>
    <xdr:pic>
      <xdr:nvPicPr>
        <xdr:cNvPr id="620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041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145</xdr:row>
      <xdr:rowOff>28575</xdr:rowOff>
    </xdr:from>
    <xdr:to>
      <xdr:col>2</xdr:col>
      <xdr:colOff>180975</xdr:colOff>
      <xdr:row>146</xdr:row>
      <xdr:rowOff>133350</xdr:rowOff>
    </xdr:to>
    <xdr:pic>
      <xdr:nvPicPr>
        <xdr:cNvPr id="620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0315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177</xdr:row>
      <xdr:rowOff>123825</xdr:rowOff>
    </xdr:from>
    <xdr:to>
      <xdr:col>2</xdr:col>
      <xdr:colOff>790575</xdr:colOff>
      <xdr:row>180</xdr:row>
      <xdr:rowOff>85725</xdr:rowOff>
    </xdr:to>
    <xdr:pic>
      <xdr:nvPicPr>
        <xdr:cNvPr id="620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3846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620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470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178</xdr:row>
      <xdr:rowOff>28575</xdr:rowOff>
    </xdr:from>
    <xdr:to>
      <xdr:col>2</xdr:col>
      <xdr:colOff>180975</xdr:colOff>
      <xdr:row>179</xdr:row>
      <xdr:rowOff>133350</xdr:rowOff>
    </xdr:to>
    <xdr:pic>
      <xdr:nvPicPr>
        <xdr:cNvPr id="620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4608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207</xdr:row>
      <xdr:rowOff>123825</xdr:rowOff>
    </xdr:from>
    <xdr:to>
      <xdr:col>2</xdr:col>
      <xdr:colOff>790575</xdr:colOff>
      <xdr:row>210</xdr:row>
      <xdr:rowOff>85725</xdr:rowOff>
    </xdr:to>
    <xdr:pic>
      <xdr:nvPicPr>
        <xdr:cNvPr id="6210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328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208</xdr:row>
      <xdr:rowOff>38100</xdr:rowOff>
    </xdr:from>
    <xdr:to>
      <xdr:col>1</xdr:col>
      <xdr:colOff>333375</xdr:colOff>
      <xdr:row>209</xdr:row>
      <xdr:rowOff>133350</xdr:rowOff>
    </xdr:to>
    <xdr:pic>
      <xdr:nvPicPr>
        <xdr:cNvPr id="62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413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208</xdr:row>
      <xdr:rowOff>28575</xdr:rowOff>
    </xdr:from>
    <xdr:to>
      <xdr:col>2</xdr:col>
      <xdr:colOff>180975</xdr:colOff>
      <xdr:row>209</xdr:row>
      <xdr:rowOff>133350</xdr:rowOff>
    </xdr:to>
    <xdr:pic>
      <xdr:nvPicPr>
        <xdr:cNvPr id="62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404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231</xdr:row>
      <xdr:rowOff>123825</xdr:rowOff>
    </xdr:from>
    <xdr:to>
      <xdr:col>2</xdr:col>
      <xdr:colOff>790575</xdr:colOff>
      <xdr:row>234</xdr:row>
      <xdr:rowOff>85725</xdr:rowOff>
    </xdr:to>
    <xdr:pic>
      <xdr:nvPicPr>
        <xdr:cNvPr id="6213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3000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232</xdr:row>
      <xdr:rowOff>38100</xdr:rowOff>
    </xdr:from>
    <xdr:to>
      <xdr:col>1</xdr:col>
      <xdr:colOff>333375</xdr:colOff>
      <xdr:row>233</xdr:row>
      <xdr:rowOff>133350</xdr:rowOff>
    </xdr:to>
    <xdr:pic>
      <xdr:nvPicPr>
        <xdr:cNvPr id="62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3857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232</xdr:row>
      <xdr:rowOff>28575</xdr:rowOff>
    </xdr:from>
    <xdr:to>
      <xdr:col>2</xdr:col>
      <xdr:colOff>180975</xdr:colOff>
      <xdr:row>233</xdr:row>
      <xdr:rowOff>133350</xdr:rowOff>
    </xdr:to>
    <xdr:pic>
      <xdr:nvPicPr>
        <xdr:cNvPr id="62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83762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265</xdr:row>
      <xdr:rowOff>123825</xdr:rowOff>
    </xdr:from>
    <xdr:to>
      <xdr:col>2</xdr:col>
      <xdr:colOff>790575</xdr:colOff>
      <xdr:row>268</xdr:row>
      <xdr:rowOff>85725</xdr:rowOff>
    </xdr:to>
    <xdr:pic>
      <xdr:nvPicPr>
        <xdr:cNvPr id="621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389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266</xdr:row>
      <xdr:rowOff>38100</xdr:rowOff>
    </xdr:from>
    <xdr:to>
      <xdr:col>1</xdr:col>
      <xdr:colOff>333375</xdr:colOff>
      <xdr:row>267</xdr:row>
      <xdr:rowOff>133350</xdr:rowOff>
    </xdr:to>
    <xdr:pic>
      <xdr:nvPicPr>
        <xdr:cNvPr id="621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397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266</xdr:row>
      <xdr:rowOff>28575</xdr:rowOff>
    </xdr:from>
    <xdr:to>
      <xdr:col>2</xdr:col>
      <xdr:colOff>180975</xdr:colOff>
      <xdr:row>267</xdr:row>
      <xdr:rowOff>133350</xdr:rowOff>
    </xdr:to>
    <xdr:pic>
      <xdr:nvPicPr>
        <xdr:cNvPr id="621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396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220</xdr:row>
      <xdr:rowOff>0</xdr:rowOff>
    </xdr:from>
    <xdr:to>
      <xdr:col>11</xdr:col>
      <xdr:colOff>171450</xdr:colOff>
      <xdr:row>230</xdr:row>
      <xdr:rowOff>152400</xdr:rowOff>
    </xdr:to>
    <xdr:graphicFrame macro="">
      <xdr:nvGraphicFramePr>
        <xdr:cNvPr id="720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720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720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720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</xdr:row>
      <xdr:rowOff>123825</xdr:rowOff>
    </xdr:from>
    <xdr:to>
      <xdr:col>2</xdr:col>
      <xdr:colOff>790575</xdr:colOff>
      <xdr:row>29</xdr:row>
      <xdr:rowOff>85725</xdr:rowOff>
    </xdr:to>
    <xdr:pic>
      <xdr:nvPicPr>
        <xdr:cNvPr id="720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19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720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720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52</xdr:row>
      <xdr:rowOff>123825</xdr:rowOff>
    </xdr:from>
    <xdr:to>
      <xdr:col>2</xdr:col>
      <xdr:colOff>790575</xdr:colOff>
      <xdr:row>55</xdr:row>
      <xdr:rowOff>85725</xdr:rowOff>
    </xdr:to>
    <xdr:pic>
      <xdr:nvPicPr>
        <xdr:cNvPr id="721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87153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721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801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53</xdr:row>
      <xdr:rowOff>28575</xdr:rowOff>
    </xdr:from>
    <xdr:to>
      <xdr:col>2</xdr:col>
      <xdr:colOff>180975</xdr:colOff>
      <xdr:row>54</xdr:row>
      <xdr:rowOff>133350</xdr:rowOff>
    </xdr:to>
    <xdr:pic>
      <xdr:nvPicPr>
        <xdr:cNvPr id="721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7915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79</xdr:row>
      <xdr:rowOff>123825</xdr:rowOff>
    </xdr:from>
    <xdr:to>
      <xdr:col>2</xdr:col>
      <xdr:colOff>790575</xdr:colOff>
      <xdr:row>82</xdr:row>
      <xdr:rowOff>85725</xdr:rowOff>
    </xdr:to>
    <xdr:pic>
      <xdr:nvPicPr>
        <xdr:cNvPr id="721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173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80</xdr:row>
      <xdr:rowOff>38100</xdr:rowOff>
    </xdr:from>
    <xdr:to>
      <xdr:col>1</xdr:col>
      <xdr:colOff>333375</xdr:colOff>
      <xdr:row>81</xdr:row>
      <xdr:rowOff>133350</xdr:rowOff>
    </xdr:to>
    <xdr:pic>
      <xdr:nvPicPr>
        <xdr:cNvPr id="72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258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80</xdr:row>
      <xdr:rowOff>28575</xdr:rowOff>
    </xdr:from>
    <xdr:to>
      <xdr:col>2</xdr:col>
      <xdr:colOff>180975</xdr:colOff>
      <xdr:row>81</xdr:row>
      <xdr:rowOff>133350</xdr:rowOff>
    </xdr:to>
    <xdr:pic>
      <xdr:nvPicPr>
        <xdr:cNvPr id="72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249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99</xdr:row>
      <xdr:rowOff>123825</xdr:rowOff>
    </xdr:from>
    <xdr:to>
      <xdr:col>2</xdr:col>
      <xdr:colOff>790575</xdr:colOff>
      <xdr:row>102</xdr:row>
      <xdr:rowOff>85725</xdr:rowOff>
    </xdr:to>
    <xdr:pic>
      <xdr:nvPicPr>
        <xdr:cNvPr id="7216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6497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100</xdr:row>
      <xdr:rowOff>38100</xdr:rowOff>
    </xdr:from>
    <xdr:to>
      <xdr:col>1</xdr:col>
      <xdr:colOff>333375</xdr:colOff>
      <xdr:row>101</xdr:row>
      <xdr:rowOff>133350</xdr:rowOff>
    </xdr:to>
    <xdr:pic>
      <xdr:nvPicPr>
        <xdr:cNvPr id="721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6583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100</xdr:row>
      <xdr:rowOff>28575</xdr:rowOff>
    </xdr:from>
    <xdr:to>
      <xdr:col>2</xdr:col>
      <xdr:colOff>180975</xdr:colOff>
      <xdr:row>101</xdr:row>
      <xdr:rowOff>133350</xdr:rowOff>
    </xdr:to>
    <xdr:pic>
      <xdr:nvPicPr>
        <xdr:cNvPr id="721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6573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124</xdr:row>
      <xdr:rowOff>123825</xdr:rowOff>
    </xdr:from>
    <xdr:to>
      <xdr:col>2</xdr:col>
      <xdr:colOff>790575</xdr:colOff>
      <xdr:row>127</xdr:row>
      <xdr:rowOff>85725</xdr:rowOff>
    </xdr:to>
    <xdr:pic>
      <xdr:nvPicPr>
        <xdr:cNvPr id="7219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6311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125</xdr:row>
      <xdr:rowOff>38100</xdr:rowOff>
    </xdr:from>
    <xdr:to>
      <xdr:col>1</xdr:col>
      <xdr:colOff>333375</xdr:colOff>
      <xdr:row>126</xdr:row>
      <xdr:rowOff>133350</xdr:rowOff>
    </xdr:to>
    <xdr:pic>
      <xdr:nvPicPr>
        <xdr:cNvPr id="722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716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125</xdr:row>
      <xdr:rowOff>28575</xdr:rowOff>
    </xdr:from>
    <xdr:to>
      <xdr:col>2</xdr:col>
      <xdr:colOff>180975</xdr:colOff>
      <xdr:row>126</xdr:row>
      <xdr:rowOff>133350</xdr:rowOff>
    </xdr:to>
    <xdr:pic>
      <xdr:nvPicPr>
        <xdr:cNvPr id="722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7073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145</xdr:row>
      <xdr:rowOff>123825</xdr:rowOff>
    </xdr:from>
    <xdr:to>
      <xdr:col>2</xdr:col>
      <xdr:colOff>790575</xdr:colOff>
      <xdr:row>148</xdr:row>
      <xdr:rowOff>85725</xdr:rowOff>
    </xdr:to>
    <xdr:pic>
      <xdr:nvPicPr>
        <xdr:cNvPr id="722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41173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146</xdr:row>
      <xdr:rowOff>38100</xdr:rowOff>
    </xdr:from>
    <xdr:to>
      <xdr:col>1</xdr:col>
      <xdr:colOff>333375</xdr:colOff>
      <xdr:row>147</xdr:row>
      <xdr:rowOff>133350</xdr:rowOff>
    </xdr:to>
    <xdr:pic>
      <xdr:nvPicPr>
        <xdr:cNvPr id="722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203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146</xdr:row>
      <xdr:rowOff>28575</xdr:rowOff>
    </xdr:from>
    <xdr:to>
      <xdr:col>2</xdr:col>
      <xdr:colOff>180975</xdr:colOff>
      <xdr:row>147</xdr:row>
      <xdr:rowOff>133350</xdr:rowOff>
    </xdr:to>
    <xdr:pic>
      <xdr:nvPicPr>
        <xdr:cNvPr id="722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193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178</xdr:row>
      <xdr:rowOff>123825</xdr:rowOff>
    </xdr:from>
    <xdr:to>
      <xdr:col>2</xdr:col>
      <xdr:colOff>790575</xdr:colOff>
      <xdr:row>181</xdr:row>
      <xdr:rowOff>85725</xdr:rowOff>
    </xdr:to>
    <xdr:pic>
      <xdr:nvPicPr>
        <xdr:cNvPr id="722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5465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179</xdr:row>
      <xdr:rowOff>38100</xdr:rowOff>
    </xdr:from>
    <xdr:to>
      <xdr:col>1</xdr:col>
      <xdr:colOff>333375</xdr:colOff>
      <xdr:row>180</xdr:row>
      <xdr:rowOff>133350</xdr:rowOff>
    </xdr:to>
    <xdr:pic>
      <xdr:nvPicPr>
        <xdr:cNvPr id="722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6322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179</xdr:row>
      <xdr:rowOff>28575</xdr:rowOff>
    </xdr:from>
    <xdr:to>
      <xdr:col>2</xdr:col>
      <xdr:colOff>180975</xdr:colOff>
      <xdr:row>180</xdr:row>
      <xdr:rowOff>133350</xdr:rowOff>
    </xdr:to>
    <xdr:pic>
      <xdr:nvPicPr>
        <xdr:cNvPr id="722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6227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208</xdr:row>
      <xdr:rowOff>123825</xdr:rowOff>
    </xdr:from>
    <xdr:to>
      <xdr:col>2</xdr:col>
      <xdr:colOff>790575</xdr:colOff>
      <xdr:row>211</xdr:row>
      <xdr:rowOff>85725</xdr:rowOff>
    </xdr:to>
    <xdr:pic>
      <xdr:nvPicPr>
        <xdr:cNvPr id="722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4900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209</xdr:row>
      <xdr:rowOff>38100</xdr:rowOff>
    </xdr:from>
    <xdr:to>
      <xdr:col>1</xdr:col>
      <xdr:colOff>333375</xdr:colOff>
      <xdr:row>210</xdr:row>
      <xdr:rowOff>133350</xdr:rowOff>
    </xdr:to>
    <xdr:pic>
      <xdr:nvPicPr>
        <xdr:cNvPr id="722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5757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209</xdr:row>
      <xdr:rowOff>28575</xdr:rowOff>
    </xdr:from>
    <xdr:to>
      <xdr:col>2</xdr:col>
      <xdr:colOff>180975</xdr:colOff>
      <xdr:row>210</xdr:row>
      <xdr:rowOff>133350</xdr:rowOff>
    </xdr:to>
    <xdr:pic>
      <xdr:nvPicPr>
        <xdr:cNvPr id="723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5662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232</xdr:row>
      <xdr:rowOff>123825</xdr:rowOff>
    </xdr:from>
    <xdr:to>
      <xdr:col>2</xdr:col>
      <xdr:colOff>790575</xdr:colOff>
      <xdr:row>235</xdr:row>
      <xdr:rowOff>85725</xdr:rowOff>
    </xdr:to>
    <xdr:pic>
      <xdr:nvPicPr>
        <xdr:cNvPr id="7231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4619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233</xdr:row>
      <xdr:rowOff>38100</xdr:rowOff>
    </xdr:from>
    <xdr:to>
      <xdr:col>1</xdr:col>
      <xdr:colOff>333375</xdr:colOff>
      <xdr:row>234</xdr:row>
      <xdr:rowOff>133350</xdr:rowOff>
    </xdr:to>
    <xdr:pic>
      <xdr:nvPicPr>
        <xdr:cNvPr id="72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5476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233</xdr:row>
      <xdr:rowOff>28575</xdr:rowOff>
    </xdr:from>
    <xdr:to>
      <xdr:col>2</xdr:col>
      <xdr:colOff>180975</xdr:colOff>
      <xdr:row>234</xdr:row>
      <xdr:rowOff>133350</xdr:rowOff>
    </xdr:to>
    <xdr:pic>
      <xdr:nvPicPr>
        <xdr:cNvPr id="72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85381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265</xdr:row>
      <xdr:rowOff>123825</xdr:rowOff>
    </xdr:from>
    <xdr:to>
      <xdr:col>2</xdr:col>
      <xdr:colOff>790575</xdr:colOff>
      <xdr:row>268</xdr:row>
      <xdr:rowOff>85725</xdr:rowOff>
    </xdr:to>
    <xdr:pic>
      <xdr:nvPicPr>
        <xdr:cNvPr id="7234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38912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266</xdr:row>
      <xdr:rowOff>38100</xdr:rowOff>
    </xdr:from>
    <xdr:to>
      <xdr:col>1</xdr:col>
      <xdr:colOff>333375</xdr:colOff>
      <xdr:row>267</xdr:row>
      <xdr:rowOff>133350</xdr:rowOff>
    </xdr:to>
    <xdr:pic>
      <xdr:nvPicPr>
        <xdr:cNvPr id="723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3976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266</xdr:row>
      <xdr:rowOff>28575</xdr:rowOff>
    </xdr:from>
    <xdr:to>
      <xdr:col>2</xdr:col>
      <xdr:colOff>180975</xdr:colOff>
      <xdr:row>267</xdr:row>
      <xdr:rowOff>133350</xdr:rowOff>
    </xdr:to>
    <xdr:pic>
      <xdr:nvPicPr>
        <xdr:cNvPr id="723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39674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252</xdr:row>
      <xdr:rowOff>133350</xdr:rowOff>
    </xdr:from>
    <xdr:to>
      <xdr:col>11</xdr:col>
      <xdr:colOff>76200</xdr:colOff>
      <xdr:row>263</xdr:row>
      <xdr:rowOff>123825</xdr:rowOff>
    </xdr:to>
    <xdr:graphicFrame macro="">
      <xdr:nvGraphicFramePr>
        <xdr:cNvPr id="82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0</xdr:row>
      <xdr:rowOff>123825</xdr:rowOff>
    </xdr:from>
    <xdr:to>
      <xdr:col>2</xdr:col>
      <xdr:colOff>790575</xdr:colOff>
      <xdr:row>3</xdr:row>
      <xdr:rowOff>85725</xdr:rowOff>
    </xdr:to>
    <xdr:pic>
      <xdr:nvPicPr>
        <xdr:cNvPr id="822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23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822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823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</xdr:row>
      <xdr:rowOff>123825</xdr:rowOff>
    </xdr:from>
    <xdr:to>
      <xdr:col>2</xdr:col>
      <xdr:colOff>790575</xdr:colOff>
      <xdr:row>29</xdr:row>
      <xdr:rowOff>85725</xdr:rowOff>
    </xdr:to>
    <xdr:pic>
      <xdr:nvPicPr>
        <xdr:cNvPr id="823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19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82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82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52</xdr:row>
      <xdr:rowOff>123825</xdr:rowOff>
    </xdr:from>
    <xdr:to>
      <xdr:col>2</xdr:col>
      <xdr:colOff>790575</xdr:colOff>
      <xdr:row>55</xdr:row>
      <xdr:rowOff>85725</xdr:rowOff>
    </xdr:to>
    <xdr:pic>
      <xdr:nvPicPr>
        <xdr:cNvPr id="823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87153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823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801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53</xdr:row>
      <xdr:rowOff>28575</xdr:rowOff>
    </xdr:from>
    <xdr:to>
      <xdr:col>2</xdr:col>
      <xdr:colOff>180975</xdr:colOff>
      <xdr:row>54</xdr:row>
      <xdr:rowOff>133350</xdr:rowOff>
    </xdr:to>
    <xdr:pic>
      <xdr:nvPicPr>
        <xdr:cNvPr id="823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7915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78</xdr:row>
      <xdr:rowOff>123825</xdr:rowOff>
    </xdr:from>
    <xdr:to>
      <xdr:col>2</xdr:col>
      <xdr:colOff>790575</xdr:colOff>
      <xdr:row>81</xdr:row>
      <xdr:rowOff>85725</xdr:rowOff>
    </xdr:to>
    <xdr:pic>
      <xdr:nvPicPr>
        <xdr:cNvPr id="823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0111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79</xdr:row>
      <xdr:rowOff>38100</xdr:rowOff>
    </xdr:from>
    <xdr:to>
      <xdr:col>1</xdr:col>
      <xdr:colOff>333375</xdr:colOff>
      <xdr:row>80</xdr:row>
      <xdr:rowOff>133350</xdr:rowOff>
    </xdr:to>
    <xdr:pic>
      <xdr:nvPicPr>
        <xdr:cNvPr id="823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096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79</xdr:row>
      <xdr:rowOff>28575</xdr:rowOff>
    </xdr:from>
    <xdr:to>
      <xdr:col>2</xdr:col>
      <xdr:colOff>180975</xdr:colOff>
      <xdr:row>80</xdr:row>
      <xdr:rowOff>133350</xdr:rowOff>
    </xdr:to>
    <xdr:pic>
      <xdr:nvPicPr>
        <xdr:cNvPr id="823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0873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98</xdr:row>
      <xdr:rowOff>123825</xdr:rowOff>
    </xdr:from>
    <xdr:to>
      <xdr:col>2</xdr:col>
      <xdr:colOff>790575</xdr:colOff>
      <xdr:row>101</xdr:row>
      <xdr:rowOff>85725</xdr:rowOff>
    </xdr:to>
    <xdr:pic>
      <xdr:nvPicPr>
        <xdr:cNvPr id="824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6325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99</xdr:row>
      <xdr:rowOff>38100</xdr:rowOff>
    </xdr:from>
    <xdr:to>
      <xdr:col>1</xdr:col>
      <xdr:colOff>333375</xdr:colOff>
      <xdr:row>100</xdr:row>
      <xdr:rowOff>133350</xdr:rowOff>
    </xdr:to>
    <xdr:pic>
      <xdr:nvPicPr>
        <xdr:cNvPr id="824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6411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99</xdr:row>
      <xdr:rowOff>28575</xdr:rowOff>
    </xdr:from>
    <xdr:to>
      <xdr:col>2</xdr:col>
      <xdr:colOff>180975</xdr:colOff>
      <xdr:row>100</xdr:row>
      <xdr:rowOff>133350</xdr:rowOff>
    </xdr:to>
    <xdr:pic>
      <xdr:nvPicPr>
        <xdr:cNvPr id="824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6402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123</xdr:row>
      <xdr:rowOff>123825</xdr:rowOff>
    </xdr:from>
    <xdr:to>
      <xdr:col>2</xdr:col>
      <xdr:colOff>790575</xdr:colOff>
      <xdr:row>126</xdr:row>
      <xdr:rowOff>85725</xdr:rowOff>
    </xdr:to>
    <xdr:pic>
      <xdr:nvPicPr>
        <xdr:cNvPr id="824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4597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124</xdr:row>
      <xdr:rowOff>38100</xdr:rowOff>
    </xdr:from>
    <xdr:to>
      <xdr:col>1</xdr:col>
      <xdr:colOff>333375</xdr:colOff>
      <xdr:row>125</xdr:row>
      <xdr:rowOff>133350</xdr:rowOff>
    </xdr:to>
    <xdr:pic>
      <xdr:nvPicPr>
        <xdr:cNvPr id="824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545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124</xdr:row>
      <xdr:rowOff>28575</xdr:rowOff>
    </xdr:from>
    <xdr:to>
      <xdr:col>2</xdr:col>
      <xdr:colOff>180975</xdr:colOff>
      <xdr:row>125</xdr:row>
      <xdr:rowOff>133350</xdr:rowOff>
    </xdr:to>
    <xdr:pic>
      <xdr:nvPicPr>
        <xdr:cNvPr id="824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5359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144</xdr:row>
      <xdr:rowOff>123825</xdr:rowOff>
    </xdr:from>
    <xdr:to>
      <xdr:col>2</xdr:col>
      <xdr:colOff>790575</xdr:colOff>
      <xdr:row>147</xdr:row>
      <xdr:rowOff>85725</xdr:rowOff>
    </xdr:to>
    <xdr:pic>
      <xdr:nvPicPr>
        <xdr:cNvPr id="824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39458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145</xdr:row>
      <xdr:rowOff>38100</xdr:rowOff>
    </xdr:from>
    <xdr:to>
      <xdr:col>1</xdr:col>
      <xdr:colOff>333375</xdr:colOff>
      <xdr:row>146</xdr:row>
      <xdr:rowOff>133350</xdr:rowOff>
    </xdr:to>
    <xdr:pic>
      <xdr:nvPicPr>
        <xdr:cNvPr id="824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031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145</xdr:row>
      <xdr:rowOff>28575</xdr:rowOff>
    </xdr:from>
    <xdr:to>
      <xdr:col>2</xdr:col>
      <xdr:colOff>180975</xdr:colOff>
      <xdr:row>146</xdr:row>
      <xdr:rowOff>133350</xdr:rowOff>
    </xdr:to>
    <xdr:pic>
      <xdr:nvPicPr>
        <xdr:cNvPr id="824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022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177</xdr:row>
      <xdr:rowOff>123825</xdr:rowOff>
    </xdr:from>
    <xdr:to>
      <xdr:col>2</xdr:col>
      <xdr:colOff>790575</xdr:colOff>
      <xdr:row>180</xdr:row>
      <xdr:rowOff>85725</xdr:rowOff>
    </xdr:to>
    <xdr:pic>
      <xdr:nvPicPr>
        <xdr:cNvPr id="824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3751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825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460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178</xdr:row>
      <xdr:rowOff>28575</xdr:rowOff>
    </xdr:from>
    <xdr:to>
      <xdr:col>2</xdr:col>
      <xdr:colOff>180975</xdr:colOff>
      <xdr:row>179</xdr:row>
      <xdr:rowOff>133350</xdr:rowOff>
    </xdr:to>
    <xdr:pic>
      <xdr:nvPicPr>
        <xdr:cNvPr id="825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451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207</xdr:row>
      <xdr:rowOff>123825</xdr:rowOff>
    </xdr:from>
    <xdr:to>
      <xdr:col>2</xdr:col>
      <xdr:colOff>790575</xdr:colOff>
      <xdr:row>210</xdr:row>
      <xdr:rowOff>85725</xdr:rowOff>
    </xdr:to>
    <xdr:pic>
      <xdr:nvPicPr>
        <xdr:cNvPr id="825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318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208</xdr:row>
      <xdr:rowOff>38100</xdr:rowOff>
    </xdr:from>
    <xdr:to>
      <xdr:col>1</xdr:col>
      <xdr:colOff>333375</xdr:colOff>
      <xdr:row>209</xdr:row>
      <xdr:rowOff>133350</xdr:rowOff>
    </xdr:to>
    <xdr:pic>
      <xdr:nvPicPr>
        <xdr:cNvPr id="825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404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208</xdr:row>
      <xdr:rowOff>28575</xdr:rowOff>
    </xdr:from>
    <xdr:to>
      <xdr:col>2</xdr:col>
      <xdr:colOff>180975</xdr:colOff>
      <xdr:row>209</xdr:row>
      <xdr:rowOff>133350</xdr:rowOff>
    </xdr:to>
    <xdr:pic>
      <xdr:nvPicPr>
        <xdr:cNvPr id="825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394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232</xdr:row>
      <xdr:rowOff>123825</xdr:rowOff>
    </xdr:from>
    <xdr:to>
      <xdr:col>2</xdr:col>
      <xdr:colOff>790575</xdr:colOff>
      <xdr:row>235</xdr:row>
      <xdr:rowOff>85725</xdr:rowOff>
    </xdr:to>
    <xdr:pic>
      <xdr:nvPicPr>
        <xdr:cNvPr id="825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4524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233</xdr:row>
      <xdr:rowOff>38100</xdr:rowOff>
    </xdr:from>
    <xdr:to>
      <xdr:col>1</xdr:col>
      <xdr:colOff>333375</xdr:colOff>
      <xdr:row>234</xdr:row>
      <xdr:rowOff>133350</xdr:rowOff>
    </xdr:to>
    <xdr:pic>
      <xdr:nvPicPr>
        <xdr:cNvPr id="825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5381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233</xdr:row>
      <xdr:rowOff>28575</xdr:rowOff>
    </xdr:from>
    <xdr:to>
      <xdr:col>2</xdr:col>
      <xdr:colOff>180975</xdr:colOff>
      <xdr:row>234</xdr:row>
      <xdr:rowOff>133350</xdr:rowOff>
    </xdr:to>
    <xdr:pic>
      <xdr:nvPicPr>
        <xdr:cNvPr id="825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85286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266</xdr:row>
      <xdr:rowOff>123825</xdr:rowOff>
    </xdr:from>
    <xdr:to>
      <xdr:col>2</xdr:col>
      <xdr:colOff>790575</xdr:colOff>
      <xdr:row>269</xdr:row>
      <xdr:rowOff>85725</xdr:rowOff>
    </xdr:to>
    <xdr:pic>
      <xdr:nvPicPr>
        <xdr:cNvPr id="825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04360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267</xdr:row>
      <xdr:rowOff>38100</xdr:rowOff>
    </xdr:from>
    <xdr:to>
      <xdr:col>1</xdr:col>
      <xdr:colOff>333375</xdr:colOff>
      <xdr:row>268</xdr:row>
      <xdr:rowOff>133350</xdr:rowOff>
    </xdr:to>
    <xdr:pic>
      <xdr:nvPicPr>
        <xdr:cNvPr id="825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129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267</xdr:row>
      <xdr:rowOff>28575</xdr:rowOff>
    </xdr:from>
    <xdr:to>
      <xdr:col>2</xdr:col>
      <xdr:colOff>180975</xdr:colOff>
      <xdr:row>268</xdr:row>
      <xdr:rowOff>133350</xdr:rowOff>
    </xdr:to>
    <xdr:pic>
      <xdr:nvPicPr>
        <xdr:cNvPr id="826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119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253</xdr:row>
      <xdr:rowOff>123825</xdr:rowOff>
    </xdr:from>
    <xdr:to>
      <xdr:col>11</xdr:col>
      <xdr:colOff>476250</xdr:colOff>
      <xdr:row>264</xdr:row>
      <xdr:rowOff>57150</xdr:rowOff>
    </xdr:to>
    <xdr:graphicFrame macro="">
      <xdr:nvGraphicFramePr>
        <xdr:cNvPr id="925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504825</xdr:colOff>
      <xdr:row>256</xdr:row>
      <xdr:rowOff>104775</xdr:rowOff>
    </xdr:from>
    <xdr:to>
      <xdr:col>9</xdr:col>
      <xdr:colOff>419100</xdr:colOff>
      <xdr:row>256</xdr:row>
      <xdr:rowOff>104775</xdr:rowOff>
    </xdr:to>
    <xdr:sp macro="" textlink="">
      <xdr:nvSpPr>
        <xdr:cNvPr id="9255" name="Line 2"/>
        <xdr:cNvSpPr>
          <a:spLocks noChangeShapeType="1"/>
        </xdr:cNvSpPr>
      </xdr:nvSpPr>
      <xdr:spPr bwMode="auto">
        <a:xfrm>
          <a:off x="3657600" y="42367200"/>
          <a:ext cx="2695575" cy="0"/>
        </a:xfrm>
        <a:prstGeom prst="line">
          <a:avLst/>
        </a:prstGeom>
        <a:noFill/>
        <a:ln w="19050">
          <a:solidFill>
            <a:srgbClr val="FF66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561880</xdr:colOff>
      <xdr:row>260</xdr:row>
      <xdr:rowOff>65288</xdr:rowOff>
    </xdr:from>
    <xdr:to>
      <xdr:col>11</xdr:col>
      <xdr:colOff>438055</xdr:colOff>
      <xdr:row>261</xdr:row>
      <xdr:rowOff>65288</xdr:rowOff>
    </xdr:to>
    <xdr:sp macro="" textlink="">
      <xdr:nvSpPr>
        <xdr:cNvPr id="4" name="Text Box 303"/>
        <xdr:cNvSpPr txBox="1">
          <a:spLocks noChangeArrowheads="1"/>
        </xdr:cNvSpPr>
      </xdr:nvSpPr>
      <xdr:spPr bwMode="auto">
        <a:xfrm>
          <a:off x="6048280" y="42165788"/>
          <a:ext cx="1095375" cy="1619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Salinidade água do mar</a:t>
          </a:r>
        </a:p>
      </xdr:txBody>
    </xdr:sp>
    <xdr:clientData/>
  </xdr:twoCellAnchor>
  <xdr:twoCellAnchor>
    <xdr:from>
      <xdr:col>9</xdr:col>
      <xdr:colOff>447675</xdr:colOff>
      <xdr:row>260</xdr:row>
      <xdr:rowOff>152400</xdr:rowOff>
    </xdr:from>
    <xdr:to>
      <xdr:col>9</xdr:col>
      <xdr:colOff>561975</xdr:colOff>
      <xdr:row>260</xdr:row>
      <xdr:rowOff>152400</xdr:rowOff>
    </xdr:to>
    <xdr:sp macro="" textlink="">
      <xdr:nvSpPr>
        <xdr:cNvPr id="9257" name="Line 304"/>
        <xdr:cNvSpPr>
          <a:spLocks noChangeShapeType="1"/>
        </xdr:cNvSpPr>
      </xdr:nvSpPr>
      <xdr:spPr bwMode="auto">
        <a:xfrm>
          <a:off x="6381750" y="43062525"/>
          <a:ext cx="114300" cy="0"/>
        </a:xfrm>
        <a:prstGeom prst="line">
          <a:avLst/>
        </a:prstGeom>
        <a:noFill/>
        <a:ln w="19050">
          <a:solidFill>
            <a:srgbClr val="FF66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238125</xdr:colOff>
      <xdr:row>1</xdr:row>
      <xdr:rowOff>0</xdr:rowOff>
    </xdr:from>
    <xdr:to>
      <xdr:col>2</xdr:col>
      <xdr:colOff>790575</xdr:colOff>
      <xdr:row>3</xdr:row>
      <xdr:rowOff>85725</xdr:rowOff>
    </xdr:to>
    <xdr:pic>
      <xdr:nvPicPr>
        <xdr:cNvPr id="9258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714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925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9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</xdr:row>
      <xdr:rowOff>28575</xdr:rowOff>
    </xdr:from>
    <xdr:to>
      <xdr:col>2</xdr:col>
      <xdr:colOff>180975</xdr:colOff>
      <xdr:row>2</xdr:row>
      <xdr:rowOff>133350</xdr:rowOff>
    </xdr:to>
    <xdr:pic>
      <xdr:nvPicPr>
        <xdr:cNvPr id="926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0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27</xdr:row>
      <xdr:rowOff>0</xdr:rowOff>
    </xdr:from>
    <xdr:to>
      <xdr:col>2</xdr:col>
      <xdr:colOff>790575</xdr:colOff>
      <xdr:row>29</xdr:row>
      <xdr:rowOff>85725</xdr:rowOff>
    </xdr:to>
    <xdr:pic>
      <xdr:nvPicPr>
        <xdr:cNvPr id="9261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672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27</xdr:row>
      <xdr:rowOff>38100</xdr:rowOff>
    </xdr:from>
    <xdr:to>
      <xdr:col>1</xdr:col>
      <xdr:colOff>333375</xdr:colOff>
      <xdr:row>28</xdr:row>
      <xdr:rowOff>133350</xdr:rowOff>
    </xdr:to>
    <xdr:pic>
      <xdr:nvPicPr>
        <xdr:cNvPr id="92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5053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27</xdr:row>
      <xdr:rowOff>28575</xdr:rowOff>
    </xdr:from>
    <xdr:to>
      <xdr:col>2</xdr:col>
      <xdr:colOff>180975</xdr:colOff>
      <xdr:row>28</xdr:row>
      <xdr:rowOff>133350</xdr:rowOff>
    </xdr:to>
    <xdr:pic>
      <xdr:nvPicPr>
        <xdr:cNvPr id="92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958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53</xdr:row>
      <xdr:rowOff>0</xdr:rowOff>
    </xdr:from>
    <xdr:to>
      <xdr:col>2</xdr:col>
      <xdr:colOff>790575</xdr:colOff>
      <xdr:row>55</xdr:row>
      <xdr:rowOff>85725</xdr:rowOff>
    </xdr:to>
    <xdr:pic>
      <xdr:nvPicPr>
        <xdr:cNvPr id="9264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875347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</xdr:row>
      <xdr:rowOff>38100</xdr:rowOff>
    </xdr:from>
    <xdr:to>
      <xdr:col>1</xdr:col>
      <xdr:colOff>333375</xdr:colOff>
      <xdr:row>54</xdr:row>
      <xdr:rowOff>133350</xdr:rowOff>
    </xdr:to>
    <xdr:pic>
      <xdr:nvPicPr>
        <xdr:cNvPr id="926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7915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53</xdr:row>
      <xdr:rowOff>28575</xdr:rowOff>
    </xdr:from>
    <xdr:to>
      <xdr:col>2</xdr:col>
      <xdr:colOff>180975</xdr:colOff>
      <xdr:row>54</xdr:row>
      <xdr:rowOff>133350</xdr:rowOff>
    </xdr:to>
    <xdr:pic>
      <xdr:nvPicPr>
        <xdr:cNvPr id="926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7820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79</xdr:row>
      <xdr:rowOff>0</xdr:rowOff>
    </xdr:from>
    <xdr:to>
      <xdr:col>2</xdr:col>
      <xdr:colOff>790575</xdr:colOff>
      <xdr:row>81</xdr:row>
      <xdr:rowOff>85725</xdr:rowOff>
    </xdr:to>
    <xdr:pic>
      <xdr:nvPicPr>
        <xdr:cNvPr id="9267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3039725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79</xdr:row>
      <xdr:rowOff>38100</xdr:rowOff>
    </xdr:from>
    <xdr:to>
      <xdr:col>1</xdr:col>
      <xdr:colOff>333375</xdr:colOff>
      <xdr:row>80</xdr:row>
      <xdr:rowOff>133350</xdr:rowOff>
    </xdr:to>
    <xdr:pic>
      <xdr:nvPicPr>
        <xdr:cNvPr id="9268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077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79</xdr:row>
      <xdr:rowOff>28575</xdr:rowOff>
    </xdr:from>
    <xdr:to>
      <xdr:col>2</xdr:col>
      <xdr:colOff>180975</xdr:colOff>
      <xdr:row>80</xdr:row>
      <xdr:rowOff>133350</xdr:rowOff>
    </xdr:to>
    <xdr:pic>
      <xdr:nvPicPr>
        <xdr:cNvPr id="9269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0683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99</xdr:row>
      <xdr:rowOff>0</xdr:rowOff>
    </xdr:from>
    <xdr:to>
      <xdr:col>2</xdr:col>
      <xdr:colOff>790575</xdr:colOff>
      <xdr:row>101</xdr:row>
      <xdr:rowOff>85725</xdr:rowOff>
    </xdr:to>
    <xdr:pic>
      <xdr:nvPicPr>
        <xdr:cNvPr id="9270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636395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99</xdr:row>
      <xdr:rowOff>38100</xdr:rowOff>
    </xdr:from>
    <xdr:to>
      <xdr:col>1</xdr:col>
      <xdr:colOff>333375</xdr:colOff>
      <xdr:row>100</xdr:row>
      <xdr:rowOff>133350</xdr:rowOff>
    </xdr:to>
    <xdr:pic>
      <xdr:nvPicPr>
        <xdr:cNvPr id="9271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6402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99</xdr:row>
      <xdr:rowOff>28575</xdr:rowOff>
    </xdr:from>
    <xdr:to>
      <xdr:col>2</xdr:col>
      <xdr:colOff>180975</xdr:colOff>
      <xdr:row>100</xdr:row>
      <xdr:rowOff>133350</xdr:rowOff>
    </xdr:to>
    <xdr:pic>
      <xdr:nvPicPr>
        <xdr:cNvPr id="9272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6392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124</xdr:row>
      <xdr:rowOff>0</xdr:rowOff>
    </xdr:from>
    <xdr:to>
      <xdr:col>2</xdr:col>
      <xdr:colOff>790575</xdr:colOff>
      <xdr:row>126</xdr:row>
      <xdr:rowOff>85725</xdr:rowOff>
    </xdr:to>
    <xdr:pic>
      <xdr:nvPicPr>
        <xdr:cNvPr id="9273" name="Picture 5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0497800"/>
          <a:ext cx="5524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124</xdr:row>
      <xdr:rowOff>38100</xdr:rowOff>
    </xdr:from>
    <xdr:to>
      <xdr:col>1</xdr:col>
      <xdr:colOff>333375</xdr:colOff>
      <xdr:row>125</xdr:row>
      <xdr:rowOff>133350</xdr:rowOff>
    </xdr:to>
    <xdr:pic>
      <xdr:nvPicPr>
        <xdr:cNvPr id="927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5359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124</xdr:row>
      <xdr:rowOff>28575</xdr:rowOff>
    </xdr:from>
    <xdr:to>
      <xdr:col>2</xdr:col>
      <xdr:colOff>180975</xdr:colOff>
      <xdr:row>125</xdr:row>
      <xdr:rowOff>133350</xdr:rowOff>
    </xdr:to>
    <xdr:pic>
      <xdr:nvPicPr>
        <xdr:cNvPr id="927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5263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144</xdr:row>
      <xdr:rowOff>123825</xdr:rowOff>
    </xdr:from>
    <xdr:to>
      <xdr:col>2</xdr:col>
      <xdr:colOff>790575</xdr:colOff>
      <xdr:row>147</xdr:row>
      <xdr:rowOff>85725</xdr:rowOff>
    </xdr:to>
    <xdr:pic>
      <xdr:nvPicPr>
        <xdr:cNvPr id="9276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39363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145</xdr:row>
      <xdr:rowOff>38100</xdr:rowOff>
    </xdr:from>
    <xdr:to>
      <xdr:col>1</xdr:col>
      <xdr:colOff>333375</xdr:colOff>
      <xdr:row>146</xdr:row>
      <xdr:rowOff>133350</xdr:rowOff>
    </xdr:to>
    <xdr:pic>
      <xdr:nvPicPr>
        <xdr:cNvPr id="927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40220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145</xdr:row>
      <xdr:rowOff>28575</xdr:rowOff>
    </xdr:from>
    <xdr:to>
      <xdr:col>2</xdr:col>
      <xdr:colOff>180975</xdr:colOff>
      <xdr:row>146</xdr:row>
      <xdr:rowOff>133350</xdr:rowOff>
    </xdr:to>
    <xdr:pic>
      <xdr:nvPicPr>
        <xdr:cNvPr id="927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0125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177</xdr:row>
      <xdr:rowOff>123825</xdr:rowOff>
    </xdr:from>
    <xdr:to>
      <xdr:col>2</xdr:col>
      <xdr:colOff>790575</xdr:colOff>
      <xdr:row>180</xdr:row>
      <xdr:rowOff>85725</xdr:rowOff>
    </xdr:to>
    <xdr:pic>
      <xdr:nvPicPr>
        <xdr:cNvPr id="9279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93655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178</xdr:row>
      <xdr:rowOff>38100</xdr:rowOff>
    </xdr:from>
    <xdr:to>
      <xdr:col>1</xdr:col>
      <xdr:colOff>333375</xdr:colOff>
      <xdr:row>179</xdr:row>
      <xdr:rowOff>133350</xdr:rowOff>
    </xdr:to>
    <xdr:pic>
      <xdr:nvPicPr>
        <xdr:cNvPr id="928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94513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178</xdr:row>
      <xdr:rowOff>28575</xdr:rowOff>
    </xdr:from>
    <xdr:to>
      <xdr:col>2</xdr:col>
      <xdr:colOff>180975</xdr:colOff>
      <xdr:row>179</xdr:row>
      <xdr:rowOff>133350</xdr:rowOff>
    </xdr:to>
    <xdr:pic>
      <xdr:nvPicPr>
        <xdr:cNvPr id="928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4417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207</xdr:row>
      <xdr:rowOff>123825</xdr:rowOff>
    </xdr:from>
    <xdr:to>
      <xdr:col>2</xdr:col>
      <xdr:colOff>790575</xdr:colOff>
      <xdr:row>210</xdr:row>
      <xdr:rowOff>85725</xdr:rowOff>
    </xdr:to>
    <xdr:pic>
      <xdr:nvPicPr>
        <xdr:cNvPr id="9282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4309050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208</xdr:row>
      <xdr:rowOff>38100</xdr:rowOff>
    </xdr:from>
    <xdr:to>
      <xdr:col>1</xdr:col>
      <xdr:colOff>333375</xdr:colOff>
      <xdr:row>209</xdr:row>
      <xdr:rowOff>133350</xdr:rowOff>
    </xdr:to>
    <xdr:pic>
      <xdr:nvPicPr>
        <xdr:cNvPr id="928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3947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208</xdr:row>
      <xdr:rowOff>28575</xdr:rowOff>
    </xdr:from>
    <xdr:to>
      <xdr:col>2</xdr:col>
      <xdr:colOff>180975</xdr:colOff>
      <xdr:row>209</xdr:row>
      <xdr:rowOff>133350</xdr:rowOff>
    </xdr:to>
    <xdr:pic>
      <xdr:nvPicPr>
        <xdr:cNvPr id="928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43852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233</xdr:row>
      <xdr:rowOff>123825</xdr:rowOff>
    </xdr:from>
    <xdr:to>
      <xdr:col>2</xdr:col>
      <xdr:colOff>790575</xdr:colOff>
      <xdr:row>236</xdr:row>
      <xdr:rowOff>85725</xdr:rowOff>
    </xdr:to>
    <xdr:pic>
      <xdr:nvPicPr>
        <xdr:cNvPr id="9285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6048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234</xdr:row>
      <xdr:rowOff>38100</xdr:rowOff>
    </xdr:from>
    <xdr:to>
      <xdr:col>1</xdr:col>
      <xdr:colOff>333375</xdr:colOff>
      <xdr:row>235</xdr:row>
      <xdr:rowOff>133350</xdr:rowOff>
    </xdr:to>
    <xdr:pic>
      <xdr:nvPicPr>
        <xdr:cNvPr id="9286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690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234</xdr:row>
      <xdr:rowOff>28575</xdr:rowOff>
    </xdr:from>
    <xdr:to>
      <xdr:col>2</xdr:col>
      <xdr:colOff>180975</xdr:colOff>
      <xdr:row>235</xdr:row>
      <xdr:rowOff>133350</xdr:rowOff>
    </xdr:to>
    <xdr:pic>
      <xdr:nvPicPr>
        <xdr:cNvPr id="9287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86810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266</xdr:row>
      <xdr:rowOff>123825</xdr:rowOff>
    </xdr:from>
    <xdr:to>
      <xdr:col>2</xdr:col>
      <xdr:colOff>790575</xdr:colOff>
      <xdr:row>269</xdr:row>
      <xdr:rowOff>85725</xdr:rowOff>
    </xdr:to>
    <xdr:pic>
      <xdr:nvPicPr>
        <xdr:cNvPr id="9288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03407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267</xdr:row>
      <xdr:rowOff>38100</xdr:rowOff>
    </xdr:from>
    <xdr:to>
      <xdr:col>1</xdr:col>
      <xdr:colOff>333375</xdr:colOff>
      <xdr:row>268</xdr:row>
      <xdr:rowOff>133350</xdr:rowOff>
    </xdr:to>
    <xdr:pic>
      <xdr:nvPicPr>
        <xdr:cNvPr id="9289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119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267</xdr:row>
      <xdr:rowOff>28575</xdr:rowOff>
    </xdr:from>
    <xdr:to>
      <xdr:col>2</xdr:col>
      <xdr:colOff>180975</xdr:colOff>
      <xdr:row>268</xdr:row>
      <xdr:rowOff>133350</xdr:rowOff>
    </xdr:to>
    <xdr:pic>
      <xdr:nvPicPr>
        <xdr:cNvPr id="9290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41102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7"/>
  <sheetViews>
    <sheetView tabSelected="1" workbookViewId="0"/>
  </sheetViews>
  <sheetFormatPr defaultRowHeight="12.75"/>
  <cols>
    <col min="2" max="2" width="9.140625" style="30"/>
    <col min="3" max="4" width="13.140625" style="31" customWidth="1"/>
    <col min="5" max="5" width="2.7109375" style="30" customWidth="1"/>
    <col min="6" max="6" width="9.140625" style="30"/>
    <col min="7" max="8" width="10.7109375" style="31" customWidth="1"/>
  </cols>
  <sheetData>
    <row r="1" spans="2:10" ht="13.5" thickBot="1">
      <c r="G1" s="43"/>
      <c r="H1" s="43"/>
    </row>
    <row r="2" spans="2:10" ht="13.5" customHeight="1" thickBot="1">
      <c r="B2" s="335"/>
      <c r="C2" s="336"/>
      <c r="D2" s="339" t="s">
        <v>15</v>
      </c>
      <c r="G2" s="332" t="s">
        <v>11</v>
      </c>
      <c r="H2" s="332"/>
    </row>
    <row r="3" spans="2:10" ht="13.5" thickBot="1">
      <c r="B3" s="337"/>
      <c r="C3" s="338"/>
      <c r="D3" s="340"/>
      <c r="G3" s="42">
        <v>1</v>
      </c>
      <c r="H3" s="42">
        <v>2</v>
      </c>
    </row>
    <row r="4" spans="2:10" ht="13.5" thickBot="1">
      <c r="B4" s="341" t="s">
        <v>5</v>
      </c>
      <c r="C4" s="336"/>
      <c r="D4" s="32" t="s">
        <v>4</v>
      </c>
      <c r="F4" s="39" t="s">
        <v>1</v>
      </c>
      <c r="G4" s="31">
        <f t="shared" ref="G4:H6" si="0">C13</f>
        <v>8.57</v>
      </c>
      <c r="H4" s="31">
        <f t="shared" si="0"/>
        <v>8.8099999999999987</v>
      </c>
    </row>
    <row r="5" spans="2:10">
      <c r="B5" s="333" t="s">
        <v>6</v>
      </c>
      <c r="C5" s="342" t="s">
        <v>27</v>
      </c>
      <c r="D5" s="343"/>
      <c r="F5" s="40" t="s">
        <v>7</v>
      </c>
      <c r="G5" s="45">
        <f t="shared" si="0"/>
        <v>0.30767948691238234</v>
      </c>
      <c r="H5" s="45">
        <f t="shared" si="0"/>
        <v>0.4307551508687969</v>
      </c>
      <c r="I5" s="20"/>
      <c r="J5" s="48"/>
    </row>
    <row r="6" spans="2:10">
      <c r="B6" s="334"/>
      <c r="C6" s="33">
        <v>1</v>
      </c>
      <c r="D6" s="3">
        <v>2</v>
      </c>
      <c r="F6" s="40" t="s">
        <v>3</v>
      </c>
      <c r="G6" s="46">
        <f t="shared" si="0"/>
        <v>0.30152035656501608</v>
      </c>
      <c r="H6" s="46">
        <f t="shared" si="0"/>
        <v>0.37756659920596641</v>
      </c>
      <c r="I6" s="21"/>
      <c r="J6" s="47"/>
    </row>
    <row r="7" spans="2:10">
      <c r="B7" s="4">
        <v>26</v>
      </c>
      <c r="C7" s="16"/>
      <c r="D7" s="1">
        <v>9.5</v>
      </c>
      <c r="F7" s="40" t="s">
        <v>8</v>
      </c>
      <c r="G7" s="23">
        <f>MAX(C7:C11)</f>
        <v>8.75</v>
      </c>
      <c r="H7" s="23">
        <f>MAX(D7:D11)</f>
        <v>9.5</v>
      </c>
      <c r="I7" s="10"/>
      <c r="J7" s="9"/>
    </row>
    <row r="8" spans="2:10">
      <c r="B8" s="4">
        <v>27</v>
      </c>
      <c r="C8" s="16">
        <v>8.73</v>
      </c>
      <c r="D8" s="1">
        <v>8.89</v>
      </c>
      <c r="F8" s="40" t="s">
        <v>9</v>
      </c>
      <c r="G8" s="23">
        <f>MIN(C7:C11)</f>
        <v>8.11</v>
      </c>
      <c r="H8" s="23">
        <f>MIN(D7:D11)</f>
        <v>8.41</v>
      </c>
      <c r="I8" s="10"/>
      <c r="J8" s="9"/>
    </row>
    <row r="9" spans="2:10" ht="13.5" thickBot="1">
      <c r="B9" s="4">
        <v>28</v>
      </c>
      <c r="C9" s="16">
        <v>8.69</v>
      </c>
      <c r="D9" s="1">
        <v>8.75</v>
      </c>
      <c r="F9" s="41" t="s">
        <v>10</v>
      </c>
      <c r="G9" s="44">
        <f>G7-G8</f>
        <v>0.64000000000000057</v>
      </c>
      <c r="H9" s="44">
        <f>H7-H8</f>
        <v>1.0899999999999999</v>
      </c>
      <c r="I9" s="10"/>
      <c r="J9" s="9"/>
    </row>
    <row r="10" spans="2:10">
      <c r="B10" s="4">
        <v>29</v>
      </c>
      <c r="C10" s="16">
        <v>8.75</v>
      </c>
      <c r="D10" s="1">
        <v>8.41</v>
      </c>
      <c r="G10" s="23"/>
      <c r="H10" s="23"/>
      <c r="I10" s="10"/>
      <c r="J10" s="11"/>
    </row>
    <row r="11" spans="2:10" ht="12.75" customHeight="1" thickBot="1">
      <c r="B11" s="13">
        <v>30</v>
      </c>
      <c r="C11" s="35">
        <v>8.11</v>
      </c>
      <c r="D11" s="8">
        <v>8.5</v>
      </c>
      <c r="G11" s="23"/>
      <c r="H11" s="23"/>
      <c r="I11" s="10"/>
      <c r="J11" s="11"/>
    </row>
    <row r="12" spans="2:10" ht="13.5" thickBot="1">
      <c r="B12" s="36" t="s">
        <v>0</v>
      </c>
      <c r="C12" s="37">
        <f>COUNTIF(C7:C11,"&gt;0")</f>
        <v>4</v>
      </c>
      <c r="D12" s="38">
        <f>COUNTIF(D7:D11,"&gt;0")</f>
        <v>5</v>
      </c>
      <c r="E12" s="34"/>
      <c r="G12" s="23"/>
      <c r="H12" s="23"/>
    </row>
    <row r="13" spans="2:10">
      <c r="B13" s="7" t="s">
        <v>1</v>
      </c>
      <c r="C13" s="15">
        <f>AVERAGE(C7:C11)</f>
        <v>8.57</v>
      </c>
      <c r="D13" s="5">
        <f>AVERAGE(D7:D11)</f>
        <v>8.8099999999999987</v>
      </c>
      <c r="G13" s="23"/>
      <c r="H13" s="23"/>
    </row>
    <row r="14" spans="2:10">
      <c r="B14" s="4" t="s">
        <v>2</v>
      </c>
      <c r="C14" s="16">
        <f>STDEV(C7:C11)</f>
        <v>0.30767948691238234</v>
      </c>
      <c r="D14" s="1">
        <f>STDEV(D7:D11)</f>
        <v>0.4307551508687969</v>
      </c>
      <c r="G14" s="23"/>
      <c r="H14" s="23"/>
    </row>
    <row r="15" spans="2:10" ht="13.5" thickBot="1">
      <c r="B15" s="13" t="s">
        <v>3</v>
      </c>
      <c r="C15" s="19">
        <f>CONFIDENCE(0.05,C14,C12)</f>
        <v>0.30152035656501608</v>
      </c>
      <c r="D15" s="12">
        <f>CONFIDENCE(0.05,D14,D12)</f>
        <v>0.37756659920596641</v>
      </c>
      <c r="G15" s="23"/>
      <c r="H15" s="23"/>
    </row>
    <row r="16" spans="2:10">
      <c r="G16" s="23"/>
      <c r="H16" s="49"/>
      <c r="I16" s="2"/>
    </row>
    <row r="17" spans="2:9" ht="13.5" thickBot="1">
      <c r="G17" s="23"/>
      <c r="H17" s="49"/>
      <c r="I17" s="2"/>
    </row>
    <row r="18" spans="2:9" ht="13.5" thickBot="1">
      <c r="B18" s="335"/>
      <c r="C18" s="336"/>
      <c r="D18" s="339" t="s">
        <v>15</v>
      </c>
      <c r="G18" s="332" t="s">
        <v>20</v>
      </c>
      <c r="H18" s="332"/>
      <c r="I18" s="2"/>
    </row>
    <row r="19" spans="2:9" ht="13.5" thickBot="1">
      <c r="B19" s="337"/>
      <c r="C19" s="338"/>
      <c r="D19" s="340"/>
      <c r="G19" s="42">
        <v>1</v>
      </c>
      <c r="H19" s="42">
        <v>2</v>
      </c>
      <c r="I19" s="2"/>
    </row>
    <row r="20" spans="2:9" ht="13.5" thickBot="1">
      <c r="B20" s="341" t="s">
        <v>5</v>
      </c>
      <c r="C20" s="336"/>
      <c r="D20" s="32" t="s">
        <v>19</v>
      </c>
      <c r="F20" s="39" t="s">
        <v>1</v>
      </c>
      <c r="G20" s="58">
        <f t="shared" ref="G20:H22" si="1">C36</f>
        <v>8.5418181818181811</v>
      </c>
      <c r="H20" s="58">
        <f t="shared" si="1"/>
        <v>8.7283333333333335</v>
      </c>
      <c r="I20" s="2"/>
    </row>
    <row r="21" spans="2:9">
      <c r="B21" s="333" t="s">
        <v>6</v>
      </c>
      <c r="C21" s="342" t="s">
        <v>27</v>
      </c>
      <c r="D21" s="343"/>
      <c r="F21" s="40" t="s">
        <v>7</v>
      </c>
      <c r="G21" s="45">
        <f t="shared" si="1"/>
        <v>0.42859813769586508</v>
      </c>
      <c r="H21" s="45">
        <f t="shared" si="1"/>
        <v>0.22566400338610137</v>
      </c>
      <c r="I21" s="2"/>
    </row>
    <row r="22" spans="2:9" ht="13.5" thickBot="1">
      <c r="B22" s="334"/>
      <c r="C22" s="33">
        <v>1</v>
      </c>
      <c r="D22" s="3">
        <v>2</v>
      </c>
      <c r="F22" s="40" t="s">
        <v>3</v>
      </c>
      <c r="G22" s="46">
        <f t="shared" si="1"/>
        <v>0.25328065935212957</v>
      </c>
      <c r="H22" s="46">
        <f t="shared" si="1"/>
        <v>0.12767908346311457</v>
      </c>
      <c r="I22" s="2"/>
    </row>
    <row r="23" spans="2:9">
      <c r="B23" s="14">
        <v>2</v>
      </c>
      <c r="C23" s="15">
        <v>8.27</v>
      </c>
      <c r="D23" s="5">
        <v>8.58</v>
      </c>
      <c r="F23" s="40" t="s">
        <v>8</v>
      </c>
      <c r="G23" s="23">
        <f>MAX(C23:C34)</f>
        <v>9.43</v>
      </c>
      <c r="H23" s="23">
        <f>MAX(D23:D34)</f>
        <v>9.07</v>
      </c>
      <c r="I23" s="2"/>
    </row>
    <row r="24" spans="2:9">
      <c r="B24" s="6">
        <v>3</v>
      </c>
      <c r="C24" s="16">
        <v>7.87</v>
      </c>
      <c r="D24" s="1">
        <v>8.5500000000000007</v>
      </c>
      <c r="F24" s="40" t="s">
        <v>9</v>
      </c>
      <c r="G24" s="23">
        <f>MIN(C23:C34)</f>
        <v>7.87</v>
      </c>
      <c r="H24" s="23">
        <f>MIN(D23:D34)</f>
        <v>8.4</v>
      </c>
      <c r="I24" s="2"/>
    </row>
    <row r="25" spans="2:9" ht="13.5" thickBot="1">
      <c r="B25" s="6">
        <v>11</v>
      </c>
      <c r="C25" s="16"/>
      <c r="D25" s="1">
        <v>8.82</v>
      </c>
      <c r="F25" s="41" t="s">
        <v>10</v>
      </c>
      <c r="G25" s="44">
        <f>G23-G24</f>
        <v>1.5599999999999996</v>
      </c>
      <c r="H25" s="44">
        <f>H23-H24</f>
        <v>0.66999999999999993</v>
      </c>
      <c r="I25" s="2"/>
    </row>
    <row r="26" spans="2:9">
      <c r="B26" s="6">
        <v>12</v>
      </c>
      <c r="C26" s="16">
        <v>8.2899999999999991</v>
      </c>
      <c r="D26" s="1">
        <v>8.8000000000000007</v>
      </c>
      <c r="H26" s="22"/>
      <c r="I26" s="2"/>
    </row>
    <row r="27" spans="2:9">
      <c r="B27" s="6">
        <v>13</v>
      </c>
      <c r="C27" s="16">
        <v>8.39</v>
      </c>
      <c r="D27" s="1">
        <v>8.49</v>
      </c>
      <c r="H27" s="22"/>
      <c r="I27" s="2"/>
    </row>
    <row r="28" spans="2:9">
      <c r="B28" s="6">
        <v>16</v>
      </c>
      <c r="C28" s="16">
        <v>8.49</v>
      </c>
      <c r="D28" s="1">
        <v>8.61</v>
      </c>
      <c r="H28" s="22"/>
      <c r="I28" s="2"/>
    </row>
    <row r="29" spans="2:9">
      <c r="B29" s="6">
        <v>17</v>
      </c>
      <c r="C29" s="16">
        <v>8.25</v>
      </c>
      <c r="D29" s="1">
        <v>8.4</v>
      </c>
      <c r="H29" s="22"/>
      <c r="I29" s="2"/>
    </row>
    <row r="30" spans="2:9">
      <c r="B30" s="6">
        <v>19</v>
      </c>
      <c r="C30" s="16">
        <v>8.43</v>
      </c>
      <c r="D30" s="1">
        <v>8.58</v>
      </c>
      <c r="H30" s="22"/>
      <c r="I30" s="2"/>
    </row>
    <row r="31" spans="2:9">
      <c r="B31" s="17">
        <v>25</v>
      </c>
      <c r="C31" s="16">
        <v>9.43</v>
      </c>
      <c r="D31" s="1">
        <v>9.0299999999999994</v>
      </c>
      <c r="H31" s="22"/>
      <c r="I31" s="2"/>
    </row>
    <row r="32" spans="2:9">
      <c r="B32" s="17">
        <v>26</v>
      </c>
      <c r="C32" s="16">
        <v>8.89</v>
      </c>
      <c r="D32" s="1">
        <v>9.01</v>
      </c>
      <c r="H32" s="22"/>
      <c r="I32" s="2"/>
    </row>
    <row r="33" spans="2:9">
      <c r="B33" s="17">
        <v>27</v>
      </c>
      <c r="C33" s="16">
        <v>8.99</v>
      </c>
      <c r="D33" s="1">
        <v>9.07</v>
      </c>
      <c r="H33" s="23"/>
      <c r="I33" s="2"/>
    </row>
    <row r="34" spans="2:9" ht="13.5" thickBot="1">
      <c r="B34" s="18">
        <v>30</v>
      </c>
      <c r="C34" s="19">
        <v>8.66</v>
      </c>
      <c r="D34" s="12">
        <v>8.8000000000000007</v>
      </c>
      <c r="H34" s="23"/>
      <c r="I34" s="2"/>
    </row>
    <row r="35" spans="2:9" ht="13.5" thickBot="1">
      <c r="B35" s="36" t="s">
        <v>0</v>
      </c>
      <c r="C35" s="37">
        <f>COUNTIF(C23:C34,"&gt;0")</f>
        <v>11</v>
      </c>
      <c r="D35" s="38">
        <f>COUNTIF(D23:D34,"&gt;0")</f>
        <v>12</v>
      </c>
      <c r="H35" s="23"/>
      <c r="I35" s="2"/>
    </row>
    <row r="36" spans="2:9">
      <c r="B36" s="7" t="s">
        <v>1</v>
      </c>
      <c r="C36" s="15">
        <f>AVERAGE(C23:C34)</f>
        <v>8.5418181818181811</v>
      </c>
      <c r="D36" s="5">
        <f>AVERAGE(D23:D34)</f>
        <v>8.7283333333333335</v>
      </c>
      <c r="H36" s="23"/>
      <c r="I36" s="2"/>
    </row>
    <row r="37" spans="2:9">
      <c r="B37" s="4" t="s">
        <v>2</v>
      </c>
      <c r="C37" s="16">
        <f>STDEV(C23:C34)</f>
        <v>0.42859813769586508</v>
      </c>
      <c r="D37" s="1">
        <f>STDEV(D23:D34)</f>
        <v>0.22566400338610137</v>
      </c>
      <c r="H37" s="23"/>
      <c r="I37" s="2"/>
    </row>
    <row r="38" spans="2:9" ht="13.5" thickBot="1">
      <c r="B38" s="13" t="s">
        <v>3</v>
      </c>
      <c r="C38" s="19">
        <f>CONFIDENCE(0.05,C37,C35)</f>
        <v>0.25328065935212957</v>
      </c>
      <c r="D38" s="12">
        <f>CONFIDENCE(0.05,D37,D35)</f>
        <v>0.12767908346311457</v>
      </c>
      <c r="H38" s="23"/>
      <c r="I38" s="2"/>
    </row>
    <row r="39" spans="2:9">
      <c r="H39" s="23"/>
      <c r="I39" s="2"/>
    </row>
    <row r="40" spans="2:9" ht="13.5" thickBot="1">
      <c r="H40" s="23"/>
      <c r="I40" s="2"/>
    </row>
    <row r="41" spans="2:9" ht="13.5" thickBot="1">
      <c r="B41" s="335"/>
      <c r="C41" s="336"/>
      <c r="D41" s="339" t="s">
        <v>15</v>
      </c>
      <c r="G41" s="332" t="s">
        <v>29</v>
      </c>
      <c r="H41" s="332"/>
      <c r="I41" s="2"/>
    </row>
    <row r="42" spans="2:9" ht="13.5" thickBot="1">
      <c r="B42" s="337"/>
      <c r="C42" s="338"/>
      <c r="D42" s="340"/>
      <c r="G42" s="42">
        <v>1</v>
      </c>
      <c r="H42" s="42">
        <v>2</v>
      </c>
      <c r="I42" s="2"/>
    </row>
    <row r="43" spans="2:9" ht="13.5" thickBot="1">
      <c r="B43" s="341" t="s">
        <v>5</v>
      </c>
      <c r="C43" s="336"/>
      <c r="D43" s="32" t="s">
        <v>28</v>
      </c>
      <c r="F43" s="39" t="s">
        <v>1</v>
      </c>
      <c r="G43" s="58">
        <f t="shared" ref="G43:H45" si="2">C65</f>
        <v>8.4533333333333349</v>
      </c>
      <c r="H43" s="58">
        <f t="shared" si="2"/>
        <v>8.629999999999999</v>
      </c>
      <c r="I43" s="2"/>
    </row>
    <row r="44" spans="2:9">
      <c r="B44" s="333" t="s">
        <v>6</v>
      </c>
      <c r="C44" s="342" t="s">
        <v>27</v>
      </c>
      <c r="D44" s="343"/>
      <c r="F44" s="40" t="s">
        <v>7</v>
      </c>
      <c r="G44" s="45">
        <f t="shared" si="2"/>
        <v>0.5306599664568642</v>
      </c>
      <c r="H44" s="45">
        <f t="shared" si="2"/>
        <v>0.38752204238382781</v>
      </c>
      <c r="I44" s="2"/>
    </row>
    <row r="45" spans="2:9" ht="13.5" thickBot="1">
      <c r="B45" s="334"/>
      <c r="C45" s="33">
        <v>1</v>
      </c>
      <c r="D45" s="3">
        <v>2</v>
      </c>
      <c r="F45" s="40" t="s">
        <v>3</v>
      </c>
      <c r="G45" s="46">
        <f t="shared" si="2"/>
        <v>0.34669147409756229</v>
      </c>
      <c r="H45" s="46">
        <f t="shared" si="2"/>
        <v>0.18988231157192667</v>
      </c>
      <c r="I45" s="2"/>
    </row>
    <row r="46" spans="2:9">
      <c r="B46" s="7">
        <v>1</v>
      </c>
      <c r="C46" s="15">
        <v>8.4700000000000006</v>
      </c>
      <c r="D46" s="5"/>
      <c r="F46" s="40" t="s">
        <v>8</v>
      </c>
      <c r="G46" s="23">
        <f>MAX(C46:C63)</f>
        <v>9.8000000000000007</v>
      </c>
      <c r="H46" s="23">
        <f>MAX(D46:D63)</f>
        <v>9.1999999999999993</v>
      </c>
      <c r="I46" s="2"/>
    </row>
    <row r="47" spans="2:9">
      <c r="B47" s="4">
        <v>2</v>
      </c>
      <c r="C47" s="16">
        <v>8.48</v>
      </c>
      <c r="D47" s="1">
        <v>8.8000000000000007</v>
      </c>
      <c r="F47" s="40" t="s">
        <v>9</v>
      </c>
      <c r="G47" s="23">
        <f>MIN(C46:C63)</f>
        <v>8</v>
      </c>
      <c r="H47" s="23">
        <f>MIN(D46:D63)</f>
        <v>8.15</v>
      </c>
      <c r="I47" s="2"/>
    </row>
    <row r="48" spans="2:9" ht="13.5" thickBot="1">
      <c r="B48" s="4">
        <v>3</v>
      </c>
      <c r="C48" s="16"/>
      <c r="D48" s="1">
        <v>8.77</v>
      </c>
      <c r="F48" s="41" t="s">
        <v>10</v>
      </c>
      <c r="G48" s="44">
        <f>G46-G47</f>
        <v>1.8000000000000007</v>
      </c>
      <c r="H48" s="44">
        <f>H46-H47</f>
        <v>1.0499999999999989</v>
      </c>
      <c r="I48" s="2"/>
    </row>
    <row r="49" spans="2:6">
      <c r="B49" s="4">
        <v>10</v>
      </c>
      <c r="C49" s="16"/>
      <c r="D49" s="1">
        <v>8.2899999999999991</v>
      </c>
    </row>
    <row r="50" spans="2:6">
      <c r="B50" s="4">
        <v>11</v>
      </c>
      <c r="C50" s="16">
        <v>8.23</v>
      </c>
      <c r="D50" s="1"/>
    </row>
    <row r="51" spans="2:6">
      <c r="B51" s="4">
        <v>14</v>
      </c>
      <c r="C51" s="16">
        <v>8.14</v>
      </c>
      <c r="D51" s="1">
        <v>8.5</v>
      </c>
    </row>
    <row r="52" spans="2:6">
      <c r="B52" s="4">
        <v>16</v>
      </c>
      <c r="C52" s="16"/>
      <c r="D52" s="1">
        <v>8.32</v>
      </c>
      <c r="F52" s="30" t="s">
        <v>34</v>
      </c>
    </row>
    <row r="53" spans="2:6">
      <c r="B53" s="4">
        <v>17</v>
      </c>
      <c r="C53" s="16">
        <v>8</v>
      </c>
      <c r="D53" s="1">
        <v>8.25</v>
      </c>
    </row>
    <row r="54" spans="2:6">
      <c r="B54" s="28">
        <v>18</v>
      </c>
      <c r="C54" s="16">
        <v>8.1999999999999993</v>
      </c>
      <c r="D54" s="1">
        <v>8.24</v>
      </c>
    </row>
    <row r="55" spans="2:6">
      <c r="B55" s="28">
        <v>21</v>
      </c>
      <c r="C55" s="16"/>
      <c r="D55" s="1">
        <v>8.24</v>
      </c>
    </row>
    <row r="56" spans="2:6">
      <c r="B56" s="28">
        <v>22</v>
      </c>
      <c r="C56" s="16"/>
      <c r="D56" s="1">
        <v>8.15</v>
      </c>
    </row>
    <row r="57" spans="2:6">
      <c r="B57" s="28">
        <v>23</v>
      </c>
      <c r="C57" s="16"/>
      <c r="D57" s="1">
        <v>8.36</v>
      </c>
    </row>
    <row r="58" spans="2:6">
      <c r="B58" s="28">
        <v>24</v>
      </c>
      <c r="C58" s="16"/>
      <c r="D58" s="1">
        <v>9.19</v>
      </c>
    </row>
    <row r="59" spans="2:6">
      <c r="B59" s="28">
        <v>25</v>
      </c>
      <c r="C59" s="16"/>
      <c r="D59" s="1">
        <v>9.11</v>
      </c>
    </row>
    <row r="60" spans="2:6">
      <c r="B60" s="28">
        <v>28</v>
      </c>
      <c r="C60" s="16">
        <v>9.8000000000000007</v>
      </c>
      <c r="D60" s="1">
        <v>9.1999999999999993</v>
      </c>
    </row>
    <row r="61" spans="2:6">
      <c r="B61" s="28">
        <v>29</v>
      </c>
      <c r="C61" s="16"/>
      <c r="D61" s="1">
        <v>9.16</v>
      </c>
    </row>
    <row r="62" spans="2:6">
      <c r="B62" s="28">
        <v>30</v>
      </c>
      <c r="C62" s="16">
        <v>8.4499999999999993</v>
      </c>
      <c r="D62" s="1">
        <v>8.9</v>
      </c>
    </row>
    <row r="63" spans="2:6" ht="13.5" thickBot="1">
      <c r="B63" s="29">
        <v>31</v>
      </c>
      <c r="C63" s="19">
        <v>8.31</v>
      </c>
      <c r="D63" s="12">
        <v>8.6</v>
      </c>
    </row>
    <row r="64" spans="2:6" ht="13.5" thickBot="1">
      <c r="B64" s="36" t="s">
        <v>0</v>
      </c>
      <c r="C64" s="54">
        <f>COUNTIF(C46:C63,"&gt;0")</f>
        <v>9</v>
      </c>
      <c r="D64" s="55">
        <f>COUNTIF(D46:D63,"&gt;0")</f>
        <v>16</v>
      </c>
    </row>
    <row r="65" spans="2:8">
      <c r="B65" s="7" t="s">
        <v>1</v>
      </c>
      <c r="C65" s="15">
        <f>AVERAGE(C46:C63)</f>
        <v>8.4533333333333349</v>
      </c>
      <c r="D65" s="5">
        <f>AVERAGE(D46:D63)</f>
        <v>8.629999999999999</v>
      </c>
    </row>
    <row r="66" spans="2:8">
      <c r="B66" s="4" t="s">
        <v>2</v>
      </c>
      <c r="C66" s="16">
        <f>STDEV(C46:C63)</f>
        <v>0.5306599664568642</v>
      </c>
      <c r="D66" s="1">
        <f>STDEV(D46:D63)</f>
        <v>0.38752204238382781</v>
      </c>
    </row>
    <row r="67" spans="2:8" ht="13.5" thickBot="1">
      <c r="B67" s="13" t="s">
        <v>3</v>
      </c>
      <c r="C67" s="19">
        <f>CONFIDENCE(0.05,C66,C64)</f>
        <v>0.34669147409756229</v>
      </c>
      <c r="D67" s="12">
        <f>CONFIDENCE(0.05,D66,D64)</f>
        <v>0.18988231157192667</v>
      </c>
    </row>
    <row r="69" spans="2:8" ht="13.5" thickBot="1"/>
    <row r="70" spans="2:8" ht="13.5" thickBot="1">
      <c r="B70" s="335"/>
      <c r="C70" s="336"/>
      <c r="D70" s="339" t="s">
        <v>15</v>
      </c>
      <c r="G70" s="332" t="s">
        <v>36</v>
      </c>
      <c r="H70" s="332"/>
    </row>
    <row r="71" spans="2:8" ht="13.5" thickBot="1">
      <c r="B71" s="337"/>
      <c r="C71" s="338"/>
      <c r="D71" s="340"/>
      <c r="G71" s="42">
        <v>1</v>
      </c>
      <c r="H71" s="42">
        <v>2</v>
      </c>
    </row>
    <row r="72" spans="2:8" ht="13.5" thickBot="1">
      <c r="B72" s="341" t="s">
        <v>5</v>
      </c>
      <c r="C72" s="336"/>
      <c r="D72" s="32" t="s">
        <v>35</v>
      </c>
      <c r="F72" s="39" t="s">
        <v>1</v>
      </c>
      <c r="G72" s="58">
        <f t="shared" ref="G72:H74" si="3">C88</f>
        <v>8.2977777777777781</v>
      </c>
      <c r="H72" s="58">
        <f t="shared" si="3"/>
        <v>8.8227272727272705</v>
      </c>
    </row>
    <row r="73" spans="2:8">
      <c r="B73" s="333" t="s">
        <v>6</v>
      </c>
      <c r="C73" s="342" t="s">
        <v>27</v>
      </c>
      <c r="D73" s="343"/>
      <c r="F73" s="40" t="s">
        <v>7</v>
      </c>
      <c r="G73" s="45">
        <f t="shared" si="3"/>
        <v>1.2009348210641746</v>
      </c>
      <c r="H73" s="45">
        <f t="shared" si="3"/>
        <v>1.12655306940323</v>
      </c>
    </row>
    <row r="74" spans="2:8" ht="13.5" thickBot="1">
      <c r="B74" s="334"/>
      <c r="C74" s="33">
        <v>1</v>
      </c>
      <c r="D74" s="3">
        <v>2</v>
      </c>
      <c r="F74" s="40" t="s">
        <v>3</v>
      </c>
      <c r="G74" s="46">
        <f t="shared" si="3"/>
        <v>0.78459633235527859</v>
      </c>
      <c r="H74" s="46">
        <f t="shared" si="3"/>
        <v>0.66573808684182778</v>
      </c>
    </row>
    <row r="75" spans="2:8">
      <c r="B75" s="14">
        <v>1</v>
      </c>
      <c r="C75" s="15">
        <v>8.34</v>
      </c>
      <c r="D75" s="5">
        <v>8.4</v>
      </c>
      <c r="F75" s="40" t="s">
        <v>8</v>
      </c>
      <c r="G75" s="23">
        <f>MAX(C75:C86)</f>
        <v>9.84</v>
      </c>
      <c r="H75" s="23">
        <f>MAX(D75:D86)</f>
        <v>9.9700000000000006</v>
      </c>
    </row>
    <row r="76" spans="2:8">
      <c r="B76" s="6">
        <v>6</v>
      </c>
      <c r="C76" s="50">
        <v>7.19</v>
      </c>
      <c r="D76" s="51"/>
      <c r="F76" s="40" t="s">
        <v>9</v>
      </c>
      <c r="G76" s="23">
        <f>MIN(C75:C86)</f>
        <v>7.15</v>
      </c>
      <c r="H76" s="23">
        <f>MIN(D75:D86)</f>
        <v>7.35</v>
      </c>
    </row>
    <row r="77" spans="2:8" ht="13.5" thickBot="1">
      <c r="B77" s="6">
        <v>7</v>
      </c>
      <c r="C77" s="16">
        <v>7.26</v>
      </c>
      <c r="D77" s="1">
        <v>7.35</v>
      </c>
      <c r="F77" s="41" t="s">
        <v>10</v>
      </c>
      <c r="G77" s="44">
        <f>G75-G76</f>
        <v>2.6899999999999995</v>
      </c>
      <c r="H77" s="44">
        <f>H75-H76</f>
        <v>2.620000000000001</v>
      </c>
    </row>
    <row r="78" spans="2:8">
      <c r="B78" s="6">
        <v>11</v>
      </c>
      <c r="C78" s="16">
        <v>7.7</v>
      </c>
      <c r="D78" s="1">
        <v>7.51</v>
      </c>
    </row>
    <row r="79" spans="2:8">
      <c r="B79" s="6">
        <v>12</v>
      </c>
      <c r="C79" s="16">
        <v>7.15</v>
      </c>
      <c r="D79" s="1">
        <v>7.4</v>
      </c>
    </row>
    <row r="80" spans="2:8">
      <c r="B80" s="6">
        <v>15</v>
      </c>
      <c r="C80" s="16">
        <v>7.56</v>
      </c>
      <c r="D80" s="1">
        <v>7.79</v>
      </c>
    </row>
    <row r="81" spans="2:8">
      <c r="B81" s="17">
        <v>22</v>
      </c>
      <c r="C81" s="16"/>
      <c r="D81" s="1">
        <v>9.64</v>
      </c>
    </row>
    <row r="82" spans="2:8">
      <c r="B82" s="17">
        <v>25</v>
      </c>
      <c r="C82" s="16"/>
      <c r="D82" s="1">
        <v>9.6999999999999993</v>
      </c>
    </row>
    <row r="83" spans="2:8">
      <c r="B83" s="17">
        <v>26</v>
      </c>
      <c r="C83" s="16" t="s">
        <v>44</v>
      </c>
      <c r="D83" s="1">
        <v>9.48</v>
      </c>
    </row>
    <row r="84" spans="2:8">
      <c r="B84" s="17">
        <v>27</v>
      </c>
      <c r="C84" s="16">
        <v>9.83</v>
      </c>
      <c r="D84" s="1">
        <v>9.8800000000000008</v>
      </c>
    </row>
    <row r="85" spans="2:8">
      <c r="B85" s="17">
        <v>28</v>
      </c>
      <c r="C85" s="16">
        <v>9.81</v>
      </c>
      <c r="D85" s="1">
        <v>9.9700000000000006</v>
      </c>
    </row>
    <row r="86" spans="2:8" ht="13.5" thickBot="1">
      <c r="B86" s="18">
        <v>29</v>
      </c>
      <c r="C86" s="19">
        <v>9.84</v>
      </c>
      <c r="D86" s="12">
        <v>9.93</v>
      </c>
    </row>
    <row r="87" spans="2:8" ht="13.5" thickBot="1">
      <c r="B87" s="59" t="s">
        <v>0</v>
      </c>
      <c r="C87" s="54">
        <f>COUNTIF(C75:C86,"&gt;0")</f>
        <v>9</v>
      </c>
      <c r="D87" s="55">
        <f>COUNTIF(D75:D86,"&gt;0")</f>
        <v>11</v>
      </c>
    </row>
    <row r="88" spans="2:8">
      <c r="B88" s="7" t="s">
        <v>1</v>
      </c>
      <c r="C88" s="15">
        <f>AVERAGE(C75:C86)</f>
        <v>8.2977777777777781</v>
      </c>
      <c r="D88" s="5">
        <f>AVERAGE(D75:D86)</f>
        <v>8.8227272727272705</v>
      </c>
    </row>
    <row r="89" spans="2:8">
      <c r="B89" s="4" t="s">
        <v>2</v>
      </c>
      <c r="C89" s="16">
        <f>STDEV(C75:C86)</f>
        <v>1.2009348210641746</v>
      </c>
      <c r="D89" s="1">
        <f>STDEV(D75:D86)</f>
        <v>1.12655306940323</v>
      </c>
    </row>
    <row r="90" spans="2:8" ht="13.5" thickBot="1">
      <c r="B90" s="13" t="s">
        <v>3</v>
      </c>
      <c r="C90" s="19">
        <f>CONFIDENCE(0.05,C89,C87)</f>
        <v>0.78459633235527859</v>
      </c>
      <c r="D90" s="12">
        <f>CONFIDENCE(0.05,D89,D87)</f>
        <v>0.66573808684182778</v>
      </c>
    </row>
    <row r="92" spans="2:8" ht="13.5" thickBot="1"/>
    <row r="93" spans="2:8" ht="13.5" thickBot="1">
      <c r="B93" s="335"/>
      <c r="C93" s="336"/>
      <c r="D93" s="339" t="s">
        <v>15</v>
      </c>
      <c r="G93" s="332" t="s">
        <v>46</v>
      </c>
      <c r="H93" s="332"/>
    </row>
    <row r="94" spans="2:8" ht="13.5" thickBot="1">
      <c r="B94" s="337"/>
      <c r="C94" s="338"/>
      <c r="D94" s="340"/>
      <c r="G94" s="42">
        <v>1</v>
      </c>
      <c r="H94" s="42">
        <v>2</v>
      </c>
    </row>
    <row r="95" spans="2:8" ht="13.5" thickBot="1">
      <c r="B95" s="341" t="s">
        <v>5</v>
      </c>
      <c r="C95" s="336"/>
      <c r="D95" s="32" t="s">
        <v>45</v>
      </c>
      <c r="F95" s="39" t="s">
        <v>1</v>
      </c>
      <c r="G95" s="58">
        <f t="shared" ref="G95:H97" si="4">C105</f>
        <v>9.870000000000001</v>
      </c>
      <c r="H95" s="58">
        <f t="shared" si="4"/>
        <v>9.8650000000000002</v>
      </c>
    </row>
    <row r="96" spans="2:8">
      <c r="B96" s="333" t="s">
        <v>6</v>
      </c>
      <c r="C96" s="342" t="s">
        <v>27</v>
      </c>
      <c r="D96" s="343"/>
      <c r="F96" s="40" t="s">
        <v>7</v>
      </c>
      <c r="G96" s="45">
        <f t="shared" si="4"/>
        <v>0.42492352253081966</v>
      </c>
      <c r="H96" s="45">
        <f t="shared" si="4"/>
        <v>0.34541279652033724</v>
      </c>
    </row>
    <row r="97" spans="2:8">
      <c r="B97" s="334"/>
      <c r="C97" s="33">
        <v>1</v>
      </c>
      <c r="D97" s="3">
        <v>2</v>
      </c>
      <c r="F97" s="40" t="s">
        <v>3</v>
      </c>
      <c r="G97" s="46">
        <f t="shared" si="4"/>
        <v>0.34000338347937342</v>
      </c>
      <c r="H97" s="46">
        <f t="shared" si="4"/>
        <v>0.27638272132950459</v>
      </c>
    </row>
    <row r="98" spans="2:8">
      <c r="B98" s="4">
        <v>9</v>
      </c>
      <c r="C98" s="16">
        <v>10.5</v>
      </c>
      <c r="D98" s="1">
        <v>10.35</v>
      </c>
      <c r="F98" s="40" t="s">
        <v>8</v>
      </c>
      <c r="G98" s="23">
        <f>MAX(C98:C103)</f>
        <v>10.5</v>
      </c>
      <c r="H98" s="23">
        <f>MAX(D98:D103)</f>
        <v>10.35</v>
      </c>
    </row>
    <row r="99" spans="2:8">
      <c r="B99" s="4">
        <v>10</v>
      </c>
      <c r="C99" s="16">
        <v>9.8800000000000008</v>
      </c>
      <c r="D99" s="1">
        <v>9.68</v>
      </c>
      <c r="F99" s="40" t="s">
        <v>9</v>
      </c>
      <c r="G99" s="23">
        <f>MIN(C98:C103)</f>
        <v>9.17</v>
      </c>
      <c r="H99" s="23">
        <f>MIN(D98:D103)</f>
        <v>9.33</v>
      </c>
    </row>
    <row r="100" spans="2:8" ht="13.5" thickBot="1">
      <c r="B100" s="4">
        <v>11</v>
      </c>
      <c r="C100" s="16">
        <v>9.8000000000000007</v>
      </c>
      <c r="D100" s="1">
        <v>9.83</v>
      </c>
      <c r="F100" s="41" t="s">
        <v>10</v>
      </c>
      <c r="G100" s="44">
        <f>G98-G99</f>
        <v>1.33</v>
      </c>
      <c r="H100" s="44">
        <f>H98-H99</f>
        <v>1.0199999999999996</v>
      </c>
    </row>
    <row r="101" spans="2:8">
      <c r="B101" s="4">
        <v>13</v>
      </c>
      <c r="C101" s="16">
        <v>9.9</v>
      </c>
      <c r="D101" s="1">
        <v>9.9600000000000009</v>
      </c>
    </row>
    <row r="102" spans="2:8">
      <c r="B102" s="4">
        <v>16</v>
      </c>
      <c r="C102" s="16">
        <v>9.9700000000000006</v>
      </c>
      <c r="D102" s="1">
        <v>10.039999999999999</v>
      </c>
    </row>
    <row r="103" spans="2:8" ht="13.5" thickBot="1">
      <c r="B103" s="76">
        <v>30</v>
      </c>
      <c r="C103" s="19">
        <v>9.17</v>
      </c>
      <c r="D103" s="12">
        <v>9.33</v>
      </c>
    </row>
    <row r="104" spans="2:8" ht="13.5" thickBot="1">
      <c r="B104" s="73" t="s">
        <v>0</v>
      </c>
      <c r="C104" s="52">
        <f>COUNTIF(C98:C103,"&gt;0")</f>
        <v>6</v>
      </c>
      <c r="D104" s="53">
        <f>COUNTIF(D98:D103,"&gt;0")</f>
        <v>6</v>
      </c>
    </row>
    <row r="105" spans="2:8">
      <c r="B105" s="7" t="s">
        <v>1</v>
      </c>
      <c r="C105" s="15">
        <f>AVERAGE(C98:C103)</f>
        <v>9.870000000000001</v>
      </c>
      <c r="D105" s="5">
        <f>AVERAGE(D98:D103)</f>
        <v>9.8650000000000002</v>
      </c>
    </row>
    <row r="106" spans="2:8">
      <c r="B106" s="4" t="s">
        <v>2</v>
      </c>
      <c r="C106" s="16">
        <f>STDEV(C98:C103)</f>
        <v>0.42492352253081966</v>
      </c>
      <c r="D106" s="1">
        <f>STDEV(D98:D103)</f>
        <v>0.34541279652033724</v>
      </c>
    </row>
    <row r="107" spans="2:8" ht="13.5" thickBot="1">
      <c r="B107" s="13" t="s">
        <v>3</v>
      </c>
      <c r="C107" s="19">
        <f>CONFIDENCE(0.05,C106,C104)</f>
        <v>0.34000338347937342</v>
      </c>
      <c r="D107" s="12">
        <f>CONFIDENCE(0.05,D106,D104)</f>
        <v>0.27638272132950459</v>
      </c>
    </row>
  </sheetData>
  <mergeCells count="30">
    <mergeCell ref="G2:H2"/>
    <mergeCell ref="B41:C42"/>
    <mergeCell ref="D41:D42"/>
    <mergeCell ref="B21:B22"/>
    <mergeCell ref="C21:D21"/>
    <mergeCell ref="B5:B6"/>
    <mergeCell ref="C5:D5"/>
    <mergeCell ref="G18:H18"/>
    <mergeCell ref="B20:C20"/>
    <mergeCell ref="D2:D3"/>
    <mergeCell ref="B18:C19"/>
    <mergeCell ref="D18:D19"/>
    <mergeCell ref="B2:C3"/>
    <mergeCell ref="B4:C4"/>
    <mergeCell ref="B95:C95"/>
    <mergeCell ref="B96:B97"/>
    <mergeCell ref="C96:D96"/>
    <mergeCell ref="B70:C71"/>
    <mergeCell ref="D70:D71"/>
    <mergeCell ref="G93:H93"/>
    <mergeCell ref="G70:H70"/>
    <mergeCell ref="G41:H41"/>
    <mergeCell ref="B44:B45"/>
    <mergeCell ref="B93:C94"/>
    <mergeCell ref="D93:D94"/>
    <mergeCell ref="B72:C72"/>
    <mergeCell ref="B73:B74"/>
    <mergeCell ref="C73:D73"/>
    <mergeCell ref="C44:D44"/>
    <mergeCell ref="B43:C43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1"/>
  <sheetViews>
    <sheetView topLeftCell="A268" zoomScaleNormal="100" workbookViewId="0">
      <selection activeCell="H257" sqref="H257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28515625" style="78" customWidth="1"/>
    <col min="9" max="16384" width="9.140625" style="77"/>
  </cols>
  <sheetData>
    <row r="1" spans="2:15" ht="13.5" thickBot="1"/>
    <row r="2" spans="2:15" ht="13.5" thickBot="1">
      <c r="B2" s="347"/>
      <c r="C2" s="348"/>
      <c r="D2" s="363" t="s">
        <v>15</v>
      </c>
      <c r="G2" s="346" t="s">
        <v>127</v>
      </c>
      <c r="H2" s="346"/>
      <c r="N2" s="423" t="s">
        <v>42</v>
      </c>
      <c r="O2" s="424"/>
    </row>
    <row r="3" spans="2:15" ht="13.5" thickBot="1">
      <c r="B3" s="349"/>
      <c r="C3" s="350"/>
      <c r="D3" s="364"/>
      <c r="G3" s="112">
        <v>1</v>
      </c>
      <c r="H3" s="112">
        <v>2</v>
      </c>
      <c r="N3" s="164" t="s">
        <v>6</v>
      </c>
      <c r="O3" s="177" t="s">
        <v>43</v>
      </c>
    </row>
    <row r="4" spans="2:15" ht="13.5" thickBot="1">
      <c r="B4" s="355" t="s">
        <v>13</v>
      </c>
      <c r="C4" s="348"/>
      <c r="D4" s="111" t="s">
        <v>77</v>
      </c>
      <c r="F4" s="110" t="s">
        <v>1</v>
      </c>
      <c r="G4" s="108">
        <f t="shared" ref="G4:H6" si="0">C23</f>
        <v>14.133333333333333</v>
      </c>
      <c r="H4" s="108">
        <f t="shared" si="0"/>
        <v>14.366666666666667</v>
      </c>
      <c r="N4" s="172">
        <v>2</v>
      </c>
      <c r="O4" s="162">
        <v>17</v>
      </c>
    </row>
    <row r="5" spans="2:15">
      <c r="B5" s="373" t="s">
        <v>6</v>
      </c>
      <c r="C5" s="356" t="s">
        <v>27</v>
      </c>
      <c r="D5" s="357"/>
      <c r="F5" s="102" t="s">
        <v>7</v>
      </c>
      <c r="G5" s="108">
        <f t="shared" si="0"/>
        <v>2.2501851775650228</v>
      </c>
      <c r="H5" s="108">
        <f t="shared" si="0"/>
        <v>1.9347695814575283</v>
      </c>
      <c r="N5" s="170">
        <v>3</v>
      </c>
      <c r="O5" s="156">
        <v>17</v>
      </c>
    </row>
    <row r="6" spans="2:15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2.5462774459622368</v>
      </c>
      <c r="H6" s="105">
        <f t="shared" si="0"/>
        <v>2.1893576571018643</v>
      </c>
      <c r="N6" s="170">
        <v>6</v>
      </c>
      <c r="O6" s="156">
        <v>16</v>
      </c>
    </row>
    <row r="7" spans="2:15">
      <c r="B7" s="124">
        <v>2</v>
      </c>
      <c r="C7" s="365" t="s">
        <v>51</v>
      </c>
      <c r="D7" s="366"/>
      <c r="F7" s="102" t="s">
        <v>8</v>
      </c>
      <c r="G7" s="101">
        <f>MAX(C7:C21)</f>
        <v>16.7</v>
      </c>
      <c r="H7" s="101">
        <f>MAX(D7:D21)</f>
        <v>16.600000000000001</v>
      </c>
      <c r="N7" s="170">
        <v>8</v>
      </c>
      <c r="O7" s="156">
        <v>16</v>
      </c>
    </row>
    <row r="8" spans="2:15">
      <c r="B8" s="122">
        <v>3</v>
      </c>
      <c r="C8" s="365" t="s">
        <v>51</v>
      </c>
      <c r="D8" s="366"/>
      <c r="F8" s="102" t="s">
        <v>9</v>
      </c>
      <c r="G8" s="101">
        <f>MIN(C7:C21)</f>
        <v>12.5</v>
      </c>
      <c r="H8" s="101">
        <f>MIN(D7:D21)</f>
        <v>13.2</v>
      </c>
      <c r="N8" s="170">
        <v>9</v>
      </c>
      <c r="O8" s="156">
        <v>16</v>
      </c>
    </row>
    <row r="9" spans="2:15" ht="13.5" thickBot="1">
      <c r="B9" s="122">
        <v>6</v>
      </c>
      <c r="C9" s="365" t="s">
        <v>51</v>
      </c>
      <c r="D9" s="366"/>
      <c r="F9" s="98" t="s">
        <v>10</v>
      </c>
      <c r="G9" s="97">
        <f>G7-G8</f>
        <v>4.1999999999999993</v>
      </c>
      <c r="H9" s="97">
        <f>H7-H8</f>
        <v>3.4000000000000021</v>
      </c>
      <c r="N9" s="170">
        <v>10</v>
      </c>
      <c r="O9" s="156">
        <v>16</v>
      </c>
    </row>
    <row r="10" spans="2:15">
      <c r="B10" s="122">
        <v>8</v>
      </c>
      <c r="C10" s="84">
        <v>13.2</v>
      </c>
      <c r="D10" s="83">
        <v>13.2</v>
      </c>
      <c r="N10" s="170">
        <v>13</v>
      </c>
      <c r="O10" s="156">
        <v>16</v>
      </c>
    </row>
    <row r="11" spans="2:15">
      <c r="B11" s="122">
        <v>9</v>
      </c>
      <c r="C11" s="84">
        <v>12.5</v>
      </c>
      <c r="D11" s="83">
        <v>13.3</v>
      </c>
      <c r="N11" s="170">
        <v>15</v>
      </c>
      <c r="O11" s="156">
        <v>16</v>
      </c>
    </row>
    <row r="12" spans="2:15">
      <c r="B12" s="122">
        <v>10</v>
      </c>
      <c r="C12" s="365" t="s">
        <v>51</v>
      </c>
      <c r="D12" s="366"/>
      <c r="N12" s="170">
        <v>16</v>
      </c>
      <c r="O12" s="156">
        <v>16</v>
      </c>
    </row>
    <row r="13" spans="2:15">
      <c r="B13" s="122">
        <v>13</v>
      </c>
      <c r="C13" s="84">
        <v>16.7</v>
      </c>
      <c r="D13" s="83">
        <v>16.600000000000001</v>
      </c>
      <c r="N13" s="170">
        <v>20</v>
      </c>
      <c r="O13" s="156">
        <v>16</v>
      </c>
    </row>
    <row r="14" spans="2:15">
      <c r="B14" s="122">
        <v>15</v>
      </c>
      <c r="C14" s="365" t="s">
        <v>51</v>
      </c>
      <c r="D14" s="366"/>
      <c r="N14" s="170">
        <v>21</v>
      </c>
      <c r="O14" s="156">
        <v>15</v>
      </c>
    </row>
    <row r="15" spans="2:15">
      <c r="B15" s="122">
        <v>16</v>
      </c>
      <c r="C15" s="365" t="s">
        <v>51</v>
      </c>
      <c r="D15" s="366"/>
      <c r="N15" s="170">
        <v>22</v>
      </c>
      <c r="O15" s="156">
        <v>15</v>
      </c>
    </row>
    <row r="16" spans="2:15">
      <c r="B16" s="125">
        <v>20</v>
      </c>
      <c r="C16" s="365" t="s">
        <v>51</v>
      </c>
      <c r="D16" s="366"/>
      <c r="N16" s="170">
        <v>23</v>
      </c>
      <c r="O16" s="156">
        <v>15</v>
      </c>
    </row>
    <row r="17" spans="2:15">
      <c r="B17" s="125">
        <v>21</v>
      </c>
      <c r="C17" s="365" t="s">
        <v>51</v>
      </c>
      <c r="D17" s="366"/>
      <c r="N17" s="170">
        <v>28</v>
      </c>
      <c r="O17" s="156">
        <v>15</v>
      </c>
    </row>
    <row r="18" spans="2:15" ht="13.5" thickBot="1">
      <c r="B18" s="125">
        <v>22</v>
      </c>
      <c r="C18" s="365" t="s">
        <v>51</v>
      </c>
      <c r="D18" s="366"/>
      <c r="N18" s="170">
        <v>29</v>
      </c>
      <c r="O18" s="156">
        <v>15</v>
      </c>
    </row>
    <row r="19" spans="2:15" ht="13.5" thickBot="1">
      <c r="B19" s="125">
        <v>23</v>
      </c>
      <c r="C19" s="365" t="s">
        <v>51</v>
      </c>
      <c r="D19" s="366"/>
      <c r="N19" s="159" t="s">
        <v>0</v>
      </c>
      <c r="O19" s="175">
        <f>COUNTIF(O4:O18,"&gt;0")</f>
        <v>15</v>
      </c>
    </row>
    <row r="20" spans="2:15">
      <c r="B20" s="125">
        <v>28</v>
      </c>
      <c r="C20" s="365" t="s">
        <v>51</v>
      </c>
      <c r="D20" s="366"/>
      <c r="N20" s="88" t="s">
        <v>1</v>
      </c>
      <c r="O20" s="157">
        <f>AVERAGE(O4:O18)</f>
        <v>15.8</v>
      </c>
    </row>
    <row r="21" spans="2:15" ht="13.5" thickBot="1">
      <c r="B21" s="125">
        <v>29</v>
      </c>
      <c r="C21" s="365" t="s">
        <v>51</v>
      </c>
      <c r="D21" s="366"/>
      <c r="N21" s="85" t="s">
        <v>2</v>
      </c>
      <c r="O21" s="156">
        <f>STDEV(O4:O18)</f>
        <v>0.67612340378281333</v>
      </c>
    </row>
    <row r="22" spans="2:15" ht="13.5" thickBot="1">
      <c r="B22" s="135" t="s">
        <v>0</v>
      </c>
      <c r="C22" s="140">
        <f>COUNTIF(C7:C21,"&gt;0")</f>
        <v>3</v>
      </c>
      <c r="D22" s="139">
        <f>COUNTIF(D7:D21,"&gt;0")</f>
        <v>3</v>
      </c>
      <c r="N22" s="82" t="s">
        <v>3</v>
      </c>
      <c r="O22" s="155">
        <f>CONFIDENCE(0.05,O21,O19)</f>
        <v>0.34215936451588774</v>
      </c>
    </row>
    <row r="23" spans="2:15">
      <c r="B23" s="88" t="s">
        <v>1</v>
      </c>
      <c r="C23" s="87">
        <f>AVERAGE(C7:C21)</f>
        <v>14.133333333333333</v>
      </c>
      <c r="D23" s="86">
        <f>AVERAGE(D7:D21)</f>
        <v>14.366666666666667</v>
      </c>
    </row>
    <row r="24" spans="2:15">
      <c r="B24" s="85" t="s">
        <v>2</v>
      </c>
      <c r="C24" s="84">
        <f>STDEV(C7:C21)</f>
        <v>2.2501851775650228</v>
      </c>
      <c r="D24" s="83">
        <f>STDEV(D7:D21)</f>
        <v>1.9347695814575283</v>
      </c>
    </row>
    <row r="25" spans="2:15" ht="13.5" thickBot="1">
      <c r="B25" s="82" t="s">
        <v>3</v>
      </c>
      <c r="C25" s="81">
        <f>CONFIDENCE(0.05,C24,C22)</f>
        <v>2.5462774459622368</v>
      </c>
      <c r="D25" s="80">
        <f>CONFIDENCE(0.05,D24,D22)</f>
        <v>2.1893576571018643</v>
      </c>
    </row>
    <row r="27" spans="2:15" ht="13.5" thickBot="1"/>
    <row r="28" spans="2:15" ht="13.5" thickBot="1">
      <c r="B28" s="347"/>
      <c r="C28" s="348"/>
      <c r="D28" s="363" t="s">
        <v>15</v>
      </c>
      <c r="G28" s="346" t="s">
        <v>126</v>
      </c>
      <c r="H28" s="346"/>
      <c r="N28" s="423" t="s">
        <v>42</v>
      </c>
      <c r="O28" s="424"/>
    </row>
    <row r="29" spans="2:15" ht="13.5" thickBot="1">
      <c r="B29" s="349"/>
      <c r="C29" s="350"/>
      <c r="D29" s="364"/>
      <c r="G29" s="112">
        <v>1</v>
      </c>
      <c r="H29" s="112">
        <v>2</v>
      </c>
      <c r="N29" s="164" t="s">
        <v>6</v>
      </c>
      <c r="O29" s="177" t="s">
        <v>43</v>
      </c>
    </row>
    <row r="30" spans="2:15" ht="13.5" thickBot="1">
      <c r="B30" s="355" t="s">
        <v>13</v>
      </c>
      <c r="C30" s="348"/>
      <c r="D30" s="111" t="s">
        <v>75</v>
      </c>
      <c r="F30" s="110" t="s">
        <v>1</v>
      </c>
      <c r="G30" s="108">
        <f t="shared" ref="G30:H32" si="1">C49</f>
        <v>15.549999999999999</v>
      </c>
      <c r="H30" s="108">
        <f t="shared" si="1"/>
        <v>15.887499999999999</v>
      </c>
      <c r="N30" s="172">
        <v>3</v>
      </c>
      <c r="O30" s="162">
        <v>15</v>
      </c>
    </row>
    <row r="31" spans="2:15">
      <c r="B31" s="373" t="s">
        <v>6</v>
      </c>
      <c r="C31" s="356" t="s">
        <v>27</v>
      </c>
      <c r="D31" s="357"/>
      <c r="F31" s="102" t="s">
        <v>7</v>
      </c>
      <c r="G31" s="108">
        <f t="shared" si="1"/>
        <v>1.0597169433391156</v>
      </c>
      <c r="H31" s="108">
        <f t="shared" si="1"/>
        <v>1.8357073373965267</v>
      </c>
      <c r="N31" s="170">
        <v>4</v>
      </c>
      <c r="O31" s="156">
        <v>15</v>
      </c>
    </row>
    <row r="32" spans="2:15">
      <c r="B32" s="374"/>
      <c r="C32" s="107">
        <v>1</v>
      </c>
      <c r="D32" s="106">
        <v>2</v>
      </c>
      <c r="F32" s="102" t="s">
        <v>3</v>
      </c>
      <c r="G32" s="105">
        <f t="shared" si="1"/>
        <v>0.84793457448471965</v>
      </c>
      <c r="H32" s="105">
        <f t="shared" si="1"/>
        <v>1.2720569096423049</v>
      </c>
      <c r="N32" s="170">
        <v>6</v>
      </c>
      <c r="O32" s="156">
        <v>15</v>
      </c>
    </row>
    <row r="33" spans="2:15">
      <c r="B33" s="122">
        <v>4</v>
      </c>
      <c r="C33" s="365" t="s">
        <v>51</v>
      </c>
      <c r="D33" s="366"/>
      <c r="F33" s="102" t="s">
        <v>8</v>
      </c>
      <c r="G33" s="101">
        <f>MAX(C33:C47)</f>
        <v>16.899999999999999</v>
      </c>
      <c r="H33" s="101">
        <f>MAX(D33:D47)</f>
        <v>18.5</v>
      </c>
      <c r="N33" s="170">
        <v>7</v>
      </c>
      <c r="O33" s="156">
        <v>15</v>
      </c>
    </row>
    <row r="34" spans="2:15">
      <c r="B34" s="122">
        <v>6</v>
      </c>
      <c r="C34" s="137" t="s">
        <v>51</v>
      </c>
      <c r="D34" s="136">
        <v>13.3</v>
      </c>
      <c r="F34" s="102" t="s">
        <v>9</v>
      </c>
      <c r="G34" s="101">
        <f>MIN(C33:C47)</f>
        <v>13.9</v>
      </c>
      <c r="H34" s="101">
        <f>MIN(D33:D47)</f>
        <v>13.3</v>
      </c>
      <c r="N34" s="170">
        <v>10</v>
      </c>
      <c r="O34" s="156">
        <v>15</v>
      </c>
    </row>
    <row r="35" spans="2:15" ht="13.5" thickBot="1">
      <c r="B35" s="122">
        <v>10</v>
      </c>
      <c r="C35" s="137">
        <v>13.9</v>
      </c>
      <c r="D35" s="136">
        <v>14</v>
      </c>
      <c r="F35" s="98" t="s">
        <v>10</v>
      </c>
      <c r="G35" s="97">
        <f>G33-G34</f>
        <v>2.9999999999999982</v>
      </c>
      <c r="H35" s="97">
        <f>H33-H34</f>
        <v>5.1999999999999993</v>
      </c>
      <c r="N35" s="170">
        <v>11</v>
      </c>
      <c r="O35" s="156">
        <v>15</v>
      </c>
    </row>
    <row r="36" spans="2:15">
      <c r="B36" s="122">
        <v>11</v>
      </c>
      <c r="C36" s="137">
        <v>15.4</v>
      </c>
      <c r="D36" s="136">
        <v>17.7</v>
      </c>
      <c r="N36" s="170">
        <v>12</v>
      </c>
      <c r="O36" s="156">
        <v>15</v>
      </c>
    </row>
    <row r="37" spans="2:15">
      <c r="B37" s="122">
        <v>12</v>
      </c>
      <c r="C37" s="137">
        <v>16.399999999999999</v>
      </c>
      <c r="D37" s="136">
        <v>18.5</v>
      </c>
      <c r="N37" s="170">
        <v>13</v>
      </c>
      <c r="O37" s="156">
        <v>15</v>
      </c>
    </row>
    <row r="38" spans="2:15">
      <c r="B38" s="122">
        <v>13</v>
      </c>
      <c r="C38" s="137">
        <v>16.899999999999999</v>
      </c>
      <c r="D38" s="136">
        <v>17.3</v>
      </c>
      <c r="N38" s="170">
        <v>14</v>
      </c>
      <c r="O38" s="156">
        <v>15</v>
      </c>
    </row>
    <row r="39" spans="2:15">
      <c r="B39" s="122">
        <v>14</v>
      </c>
      <c r="C39" s="365" t="s">
        <v>51</v>
      </c>
      <c r="D39" s="366"/>
      <c r="N39" s="170">
        <v>19</v>
      </c>
      <c r="O39" s="156">
        <v>15</v>
      </c>
    </row>
    <row r="40" spans="2:15">
      <c r="B40" s="122">
        <v>19</v>
      </c>
      <c r="C40" s="365" t="s">
        <v>51</v>
      </c>
      <c r="D40" s="366"/>
      <c r="N40" s="170">
        <v>20</v>
      </c>
      <c r="O40" s="156">
        <v>15</v>
      </c>
    </row>
    <row r="41" spans="2:15">
      <c r="B41" s="122">
        <v>20</v>
      </c>
      <c r="C41" s="365" t="s">
        <v>51</v>
      </c>
      <c r="D41" s="366"/>
      <c r="N41" s="170">
        <v>21</v>
      </c>
      <c r="O41" s="156">
        <v>15</v>
      </c>
    </row>
    <row r="42" spans="2:15">
      <c r="B42" s="125">
        <v>21</v>
      </c>
      <c r="C42" s="365" t="s">
        <v>51</v>
      </c>
      <c r="D42" s="366"/>
      <c r="N42" s="170">
        <v>24</v>
      </c>
      <c r="O42" s="156">
        <v>15</v>
      </c>
    </row>
    <row r="43" spans="2:15">
      <c r="B43" s="125">
        <v>24</v>
      </c>
      <c r="C43" s="137">
        <v>15</v>
      </c>
      <c r="D43" s="136">
        <v>14.8</v>
      </c>
      <c r="N43" s="170">
        <v>25</v>
      </c>
      <c r="O43" s="156">
        <v>15</v>
      </c>
    </row>
    <row r="44" spans="2:15">
      <c r="B44" s="125">
        <v>25</v>
      </c>
      <c r="C44" s="137" t="s">
        <v>51</v>
      </c>
      <c r="D44" s="136">
        <v>15.7</v>
      </c>
      <c r="N44" s="170">
        <v>26</v>
      </c>
      <c r="O44" s="156">
        <v>15</v>
      </c>
    </row>
    <row r="45" spans="2:15">
      <c r="B45" s="125">
        <v>26</v>
      </c>
      <c r="C45" s="137">
        <v>15.7</v>
      </c>
      <c r="D45" s="136">
        <v>15.8</v>
      </c>
      <c r="N45" s="170">
        <v>27</v>
      </c>
      <c r="O45" s="156">
        <v>15</v>
      </c>
    </row>
    <row r="46" spans="2:15" ht="13.5" thickBot="1">
      <c r="B46" s="125">
        <v>27</v>
      </c>
      <c r="C46" s="365" t="s">
        <v>51</v>
      </c>
      <c r="D46" s="366"/>
      <c r="N46" s="178">
        <v>28</v>
      </c>
      <c r="O46" s="156">
        <v>15</v>
      </c>
    </row>
    <row r="47" spans="2:15" ht="13.5" thickBot="1">
      <c r="B47" s="126">
        <v>28</v>
      </c>
      <c r="C47" s="365" t="s">
        <v>51</v>
      </c>
      <c r="D47" s="366"/>
      <c r="N47" s="159" t="s">
        <v>0</v>
      </c>
      <c r="O47" s="175">
        <f>COUNTIF(O30:O46,"&gt;0")</f>
        <v>17</v>
      </c>
    </row>
    <row r="48" spans="2:15" ht="13.5" thickBot="1">
      <c r="B48" s="135" t="s">
        <v>0</v>
      </c>
      <c r="C48" s="140">
        <f>COUNTIF(C33:C47,"&gt;0")</f>
        <v>6</v>
      </c>
      <c r="D48" s="139">
        <f>COUNTIF(D33:D47,"&gt;0")</f>
        <v>8</v>
      </c>
      <c r="N48" s="88" t="s">
        <v>1</v>
      </c>
      <c r="O48" s="157">
        <f>AVERAGE(O30:O46)</f>
        <v>15</v>
      </c>
    </row>
    <row r="49" spans="2:15">
      <c r="B49" s="88" t="s">
        <v>1</v>
      </c>
      <c r="C49" s="87">
        <f>AVERAGE(C33:C47)</f>
        <v>15.549999999999999</v>
      </c>
      <c r="D49" s="86">
        <f>AVERAGE(D33:D47)</f>
        <v>15.887499999999999</v>
      </c>
      <c r="N49" s="85" t="s">
        <v>2</v>
      </c>
      <c r="O49" s="156">
        <f>STDEV(O30:O46)</f>
        <v>0</v>
      </c>
    </row>
    <row r="50" spans="2:15" ht="13.5" thickBot="1">
      <c r="B50" s="85" t="s">
        <v>2</v>
      </c>
      <c r="C50" s="84">
        <f>STDEV(C33:C47)</f>
        <v>1.0597169433391156</v>
      </c>
      <c r="D50" s="83">
        <f>STDEV(D33:D47)</f>
        <v>1.8357073373965267</v>
      </c>
      <c r="N50" s="82" t="s">
        <v>3</v>
      </c>
      <c r="O50" s="155" t="e">
        <f>CONFIDENCE(0.05,O49,O47)</f>
        <v>#NUM!</v>
      </c>
    </row>
    <row r="51" spans="2:15" ht="13.5" thickBot="1">
      <c r="B51" s="82" t="s">
        <v>3</v>
      </c>
      <c r="C51" s="81">
        <f>CONFIDENCE(0.05,C50,C48)</f>
        <v>0.84793457448471965</v>
      </c>
      <c r="D51" s="80">
        <f>CONFIDENCE(0.05,D50,D48)</f>
        <v>1.2720569096423049</v>
      </c>
    </row>
    <row r="53" spans="2:15" ht="13.5" thickBot="1"/>
    <row r="54" spans="2:15" ht="13.5" thickBot="1">
      <c r="B54" s="347"/>
      <c r="C54" s="348"/>
      <c r="D54" s="363" t="s">
        <v>15</v>
      </c>
      <c r="G54" s="346" t="s">
        <v>125</v>
      </c>
      <c r="H54" s="346"/>
      <c r="N54" s="423" t="s">
        <v>42</v>
      </c>
      <c r="O54" s="424"/>
    </row>
    <row r="55" spans="2:15" ht="13.5" thickBot="1">
      <c r="B55" s="349"/>
      <c r="C55" s="350"/>
      <c r="D55" s="364"/>
      <c r="G55" s="112">
        <v>1</v>
      </c>
      <c r="H55" s="112">
        <v>2</v>
      </c>
      <c r="N55" s="164" t="s">
        <v>6</v>
      </c>
      <c r="O55" s="177" t="s">
        <v>43</v>
      </c>
    </row>
    <row r="56" spans="2:15" ht="13.5" thickBot="1">
      <c r="B56" s="355" t="s">
        <v>13</v>
      </c>
      <c r="C56" s="348"/>
      <c r="D56" s="111" t="s">
        <v>73</v>
      </c>
      <c r="F56" s="110" t="s">
        <v>1</v>
      </c>
      <c r="G56" s="108">
        <f t="shared" ref="G56:H58" si="2">C75</f>
        <v>17.824999999999999</v>
      </c>
      <c r="H56" s="108">
        <f t="shared" si="2"/>
        <v>18.383333333333333</v>
      </c>
      <c r="N56" s="168">
        <v>3</v>
      </c>
      <c r="O56" s="162">
        <v>15</v>
      </c>
    </row>
    <row r="57" spans="2:15">
      <c r="B57" s="373" t="s">
        <v>6</v>
      </c>
      <c r="C57" s="356" t="s">
        <v>27</v>
      </c>
      <c r="D57" s="357"/>
      <c r="F57" s="102" t="s">
        <v>7</v>
      </c>
      <c r="G57" s="108">
        <f t="shared" si="2"/>
        <v>1.8874586088176883</v>
      </c>
      <c r="H57" s="108">
        <f t="shared" si="2"/>
        <v>2.9714755032923734</v>
      </c>
      <c r="N57" s="168">
        <v>5</v>
      </c>
      <c r="O57" s="156">
        <v>15</v>
      </c>
    </row>
    <row r="58" spans="2:15">
      <c r="B58" s="374"/>
      <c r="C58" s="107">
        <v>1</v>
      </c>
      <c r="D58" s="106">
        <v>2</v>
      </c>
      <c r="F58" s="102" t="s">
        <v>3</v>
      </c>
      <c r="G58" s="105">
        <f t="shared" si="2"/>
        <v>1.8496754477963715</v>
      </c>
      <c r="H58" s="105">
        <f t="shared" si="2"/>
        <v>2.3776319066266871</v>
      </c>
      <c r="N58" s="168">
        <v>6</v>
      </c>
      <c r="O58" s="156">
        <v>15</v>
      </c>
    </row>
    <row r="59" spans="2:15">
      <c r="B59" s="85">
        <v>3</v>
      </c>
      <c r="C59" s="388" t="s">
        <v>51</v>
      </c>
      <c r="D59" s="389"/>
      <c r="F59" s="102" t="s">
        <v>8</v>
      </c>
      <c r="G59" s="101">
        <f>MAX(C59:C73)</f>
        <v>20.6</v>
      </c>
      <c r="H59" s="101">
        <f>MAX(D59:D73)</f>
        <v>22.4</v>
      </c>
      <c r="N59" s="168">
        <v>7</v>
      </c>
      <c r="O59" s="156">
        <v>15</v>
      </c>
    </row>
    <row r="60" spans="2:15">
      <c r="B60" s="85">
        <v>5</v>
      </c>
      <c r="C60" s="427"/>
      <c r="D60" s="428"/>
      <c r="F60" s="102" t="s">
        <v>9</v>
      </c>
      <c r="G60" s="101">
        <f>MIN(C59:C73)</f>
        <v>16.5</v>
      </c>
      <c r="H60" s="101">
        <f>MIN(D59:D73)</f>
        <v>16</v>
      </c>
      <c r="N60" s="168">
        <v>10</v>
      </c>
      <c r="O60" s="156">
        <v>15</v>
      </c>
    </row>
    <row r="61" spans="2:15" ht="13.5" thickBot="1">
      <c r="B61" s="85">
        <v>6</v>
      </c>
      <c r="C61" s="429" t="s">
        <v>51</v>
      </c>
      <c r="D61" s="136">
        <v>16.100000000000001</v>
      </c>
      <c r="F61" s="98" t="s">
        <v>10</v>
      </c>
      <c r="G61" s="97">
        <f>G59-G60</f>
        <v>4.1000000000000014</v>
      </c>
      <c r="H61" s="97">
        <f>H59-H60</f>
        <v>6.3999999999999986</v>
      </c>
      <c r="N61" s="168">
        <v>11</v>
      </c>
      <c r="O61" s="156">
        <v>15</v>
      </c>
    </row>
    <row r="62" spans="2:15">
      <c r="B62" s="85">
        <v>7</v>
      </c>
      <c r="C62" s="430"/>
      <c r="D62" s="136">
        <v>16.100000000000001</v>
      </c>
      <c r="N62" s="168">
        <v>12</v>
      </c>
      <c r="O62" s="156">
        <v>15</v>
      </c>
    </row>
    <row r="63" spans="2:15">
      <c r="B63" s="85">
        <v>10</v>
      </c>
      <c r="C63" s="137">
        <v>16.5</v>
      </c>
      <c r="D63" s="136">
        <v>16</v>
      </c>
      <c r="N63" s="168">
        <v>14</v>
      </c>
      <c r="O63" s="156">
        <v>15</v>
      </c>
    </row>
    <row r="64" spans="2:15">
      <c r="B64" s="85">
        <v>11</v>
      </c>
      <c r="C64" s="137">
        <v>16.8</v>
      </c>
      <c r="D64" s="136">
        <v>17.899999999999999</v>
      </c>
      <c r="N64" s="168">
        <v>17</v>
      </c>
      <c r="O64" s="156">
        <v>15</v>
      </c>
    </row>
    <row r="65" spans="2:15">
      <c r="B65" s="85">
        <v>12</v>
      </c>
      <c r="C65" s="425" t="s">
        <v>102</v>
      </c>
      <c r="D65" s="426"/>
      <c r="N65" s="168">
        <v>18</v>
      </c>
      <c r="O65" s="156">
        <v>15</v>
      </c>
    </row>
    <row r="66" spans="2:15">
      <c r="B66" s="85">
        <v>14</v>
      </c>
      <c r="C66" s="137">
        <v>20.6</v>
      </c>
      <c r="D66" s="136">
        <v>22.4</v>
      </c>
      <c r="N66" s="168">
        <v>20</v>
      </c>
      <c r="O66" s="156">
        <v>15</v>
      </c>
    </row>
    <row r="67" spans="2:15">
      <c r="B67" s="85">
        <v>17</v>
      </c>
      <c r="C67" s="137">
        <v>17.399999999999999</v>
      </c>
      <c r="D67" s="136">
        <v>21.8</v>
      </c>
      <c r="N67" s="168">
        <v>21</v>
      </c>
      <c r="O67" s="156">
        <v>15</v>
      </c>
    </row>
    <row r="68" spans="2:15">
      <c r="B68" s="85">
        <v>18</v>
      </c>
      <c r="C68" s="353" t="s">
        <v>71</v>
      </c>
      <c r="D68" s="387"/>
      <c r="N68" s="168">
        <v>24</v>
      </c>
      <c r="O68" s="156">
        <v>15</v>
      </c>
    </row>
    <row r="69" spans="2:15">
      <c r="B69" s="85">
        <v>20</v>
      </c>
      <c r="C69" s="365" t="s">
        <v>51</v>
      </c>
      <c r="D69" s="366"/>
      <c r="N69" s="168">
        <v>25</v>
      </c>
      <c r="O69" s="156">
        <v>15</v>
      </c>
    </row>
    <row r="70" spans="2:15" ht="13.5" thickBot="1">
      <c r="B70" s="85">
        <v>21</v>
      </c>
      <c r="C70" s="365" t="s">
        <v>51</v>
      </c>
      <c r="D70" s="366"/>
      <c r="N70" s="168">
        <v>27</v>
      </c>
      <c r="O70" s="156">
        <v>15</v>
      </c>
    </row>
    <row r="71" spans="2:15" ht="13.5" thickBot="1">
      <c r="B71" s="92">
        <v>24</v>
      </c>
      <c r="C71" s="365" t="s">
        <v>51</v>
      </c>
      <c r="D71" s="366"/>
      <c r="N71" s="159" t="s">
        <v>0</v>
      </c>
      <c r="O71" s="175">
        <f>COUNTIF(O56:O70,"&gt;0")</f>
        <v>15</v>
      </c>
    </row>
    <row r="72" spans="2:15">
      <c r="B72" s="92">
        <v>25</v>
      </c>
      <c r="C72" s="365" t="s">
        <v>51</v>
      </c>
      <c r="D72" s="366"/>
      <c r="N72" s="88" t="s">
        <v>1</v>
      </c>
      <c r="O72" s="157">
        <f>AVERAGE(O56:O70)</f>
        <v>15</v>
      </c>
    </row>
    <row r="73" spans="2:15" ht="13.5" thickBot="1">
      <c r="B73" s="92">
        <v>27</v>
      </c>
      <c r="C73" s="365" t="s">
        <v>51</v>
      </c>
      <c r="D73" s="366"/>
      <c r="N73" s="85" t="s">
        <v>2</v>
      </c>
      <c r="O73" s="156">
        <f>STDEV(O56:O70)</f>
        <v>0</v>
      </c>
    </row>
    <row r="74" spans="2:15" ht="13.5" thickBot="1">
      <c r="B74" s="135" t="s">
        <v>0</v>
      </c>
      <c r="C74" s="140">
        <f>COUNTIF(C59:C73,"&gt;0")</f>
        <v>4</v>
      </c>
      <c r="D74" s="139">
        <f>COUNTIF(D59:D73,"&gt;0")</f>
        <v>6</v>
      </c>
      <c r="N74" s="82" t="s">
        <v>3</v>
      </c>
      <c r="O74" s="155" t="e">
        <f>CONFIDENCE(0.05,O73,O71)</f>
        <v>#NUM!</v>
      </c>
    </row>
    <row r="75" spans="2:15">
      <c r="B75" s="88" t="s">
        <v>1</v>
      </c>
      <c r="C75" s="87">
        <f>AVERAGE(C59:C73)</f>
        <v>17.824999999999999</v>
      </c>
      <c r="D75" s="86">
        <f>AVERAGE(D59:D73)</f>
        <v>18.383333333333333</v>
      </c>
    </row>
    <row r="76" spans="2:15">
      <c r="B76" s="85" t="s">
        <v>2</v>
      </c>
      <c r="C76" s="84">
        <f>STDEV(C59:C73)</f>
        <v>1.8874586088176883</v>
      </c>
      <c r="D76" s="83">
        <f>STDEV(D59:D73)</f>
        <v>2.9714755032923734</v>
      </c>
    </row>
    <row r="77" spans="2:15" ht="13.5" thickBot="1">
      <c r="B77" s="82" t="s">
        <v>3</v>
      </c>
      <c r="C77" s="81">
        <f>CONFIDENCE(0.05,C76,C74)</f>
        <v>1.8496754477963715</v>
      </c>
      <c r="D77" s="80">
        <f>CONFIDENCE(0.05,D76,D74)</f>
        <v>2.3776319066266871</v>
      </c>
    </row>
    <row r="79" spans="2:15" ht="13.5" thickBot="1"/>
    <row r="80" spans="2:15" ht="13.5" thickBot="1">
      <c r="B80" s="347"/>
      <c r="C80" s="348"/>
      <c r="D80" s="363" t="s">
        <v>15</v>
      </c>
      <c r="G80" s="346" t="s">
        <v>124</v>
      </c>
      <c r="H80" s="346"/>
    </row>
    <row r="81" spans="2:15" ht="13.5" thickBot="1">
      <c r="B81" s="349"/>
      <c r="C81" s="350"/>
      <c r="D81" s="364"/>
      <c r="G81" s="112">
        <v>1</v>
      </c>
      <c r="H81" s="112">
        <v>2</v>
      </c>
    </row>
    <row r="82" spans="2:15" ht="13.5" thickBot="1">
      <c r="B82" s="355" t="s">
        <v>13</v>
      </c>
      <c r="C82" s="348"/>
      <c r="D82" s="111" t="s">
        <v>69</v>
      </c>
      <c r="F82" s="110" t="s">
        <v>1</v>
      </c>
      <c r="G82" s="108">
        <f t="shared" ref="G82:H84" si="3">C95</f>
        <v>23.9</v>
      </c>
      <c r="H82" s="108">
        <f t="shared" si="3"/>
        <v>22.4</v>
      </c>
    </row>
    <row r="83" spans="2:15" ht="13.5" thickBot="1">
      <c r="B83" s="373" t="s">
        <v>6</v>
      </c>
      <c r="C83" s="356" t="s">
        <v>27</v>
      </c>
      <c r="D83" s="357"/>
      <c r="F83" s="102" t="s">
        <v>7</v>
      </c>
      <c r="G83" s="108" t="e">
        <f t="shared" si="3"/>
        <v>#DIV/0!</v>
      </c>
      <c r="H83" s="108" t="e">
        <f t="shared" si="3"/>
        <v>#DIV/0!</v>
      </c>
      <c r="N83" s="423" t="s">
        <v>42</v>
      </c>
      <c r="O83" s="424"/>
    </row>
    <row r="84" spans="2:15" ht="13.5" thickBot="1">
      <c r="B84" s="374"/>
      <c r="C84" s="107">
        <v>1</v>
      </c>
      <c r="D84" s="106">
        <v>2</v>
      </c>
      <c r="F84" s="102" t="s">
        <v>3</v>
      </c>
      <c r="G84" s="105" t="e">
        <f t="shared" si="3"/>
        <v>#DIV/0!</v>
      </c>
      <c r="H84" s="105" t="e">
        <f t="shared" si="3"/>
        <v>#DIV/0!</v>
      </c>
      <c r="N84" s="164" t="s">
        <v>6</v>
      </c>
      <c r="O84" s="177" t="s">
        <v>43</v>
      </c>
    </row>
    <row r="85" spans="2:15">
      <c r="B85" s="85">
        <v>7</v>
      </c>
      <c r="C85" s="351" t="s">
        <v>51</v>
      </c>
      <c r="D85" s="352"/>
      <c r="F85" s="102" t="s">
        <v>8</v>
      </c>
      <c r="G85" s="101">
        <f>MAX(C85:C93)</f>
        <v>23.9</v>
      </c>
      <c r="H85" s="101">
        <f>MAX(D85:D93)</f>
        <v>22.4</v>
      </c>
      <c r="N85" s="172">
        <v>7</v>
      </c>
      <c r="O85" s="176">
        <v>15</v>
      </c>
    </row>
    <row r="86" spans="2:15">
      <c r="B86" s="85">
        <v>8</v>
      </c>
      <c r="C86" s="351" t="s">
        <v>51</v>
      </c>
      <c r="D86" s="352"/>
      <c r="F86" s="102" t="s">
        <v>9</v>
      </c>
      <c r="G86" s="101">
        <f>MIN(C85:C93)</f>
        <v>23.9</v>
      </c>
      <c r="H86" s="101">
        <f>MIN(D85:D93)</f>
        <v>22.4</v>
      </c>
      <c r="N86" s="170">
        <v>8</v>
      </c>
      <c r="O86" s="176">
        <v>15</v>
      </c>
    </row>
    <row r="87" spans="2:15" ht="13.5" thickBot="1">
      <c r="B87" s="85">
        <v>9</v>
      </c>
      <c r="C87" s="179">
        <v>23.9</v>
      </c>
      <c r="D87" s="144">
        <v>22.4</v>
      </c>
      <c r="F87" s="98" t="s">
        <v>10</v>
      </c>
      <c r="G87" s="97">
        <f>G85-G86</f>
        <v>0</v>
      </c>
      <c r="H87" s="97">
        <f>H85-H86</f>
        <v>0</v>
      </c>
      <c r="N87" s="170">
        <v>9</v>
      </c>
      <c r="O87" s="176">
        <v>15</v>
      </c>
    </row>
    <row r="88" spans="2:15">
      <c r="B88" s="85">
        <v>10</v>
      </c>
      <c r="C88" s="351" t="s">
        <v>51</v>
      </c>
      <c r="D88" s="352"/>
      <c r="N88" s="170">
        <v>10</v>
      </c>
      <c r="O88" s="176">
        <v>15</v>
      </c>
    </row>
    <row r="89" spans="2:15">
      <c r="B89" s="85">
        <v>11</v>
      </c>
      <c r="C89" s="351" t="s">
        <v>51</v>
      </c>
      <c r="D89" s="352"/>
      <c r="N89" s="170">
        <v>11</v>
      </c>
      <c r="O89" s="176">
        <v>15</v>
      </c>
    </row>
    <row r="90" spans="2:15">
      <c r="B90" s="85">
        <v>14</v>
      </c>
      <c r="C90" s="351" t="s">
        <v>51</v>
      </c>
      <c r="D90" s="352"/>
      <c r="N90" s="170">
        <v>14</v>
      </c>
      <c r="O90" s="176">
        <v>15</v>
      </c>
    </row>
    <row r="91" spans="2:15">
      <c r="B91" s="85">
        <v>15</v>
      </c>
      <c r="C91" s="351" t="s">
        <v>51</v>
      </c>
      <c r="D91" s="352"/>
      <c r="N91" s="170">
        <v>15</v>
      </c>
      <c r="O91" s="176">
        <v>15</v>
      </c>
    </row>
    <row r="92" spans="2:15">
      <c r="B92" s="85">
        <v>16</v>
      </c>
      <c r="C92" s="351" t="s">
        <v>51</v>
      </c>
      <c r="D92" s="352"/>
      <c r="N92" s="170">
        <v>17</v>
      </c>
      <c r="O92" s="176">
        <v>15</v>
      </c>
    </row>
    <row r="93" spans="2:15" ht="13.5" thickBot="1">
      <c r="B93" s="85">
        <v>21</v>
      </c>
      <c r="C93" s="351" t="s">
        <v>51</v>
      </c>
      <c r="D93" s="352"/>
      <c r="N93" s="170">
        <v>22</v>
      </c>
      <c r="O93" s="176">
        <v>15</v>
      </c>
    </row>
    <row r="94" spans="2:15" ht="13.5" thickBot="1">
      <c r="B94" s="135" t="s">
        <v>0</v>
      </c>
      <c r="C94" s="143">
        <f>COUNTIF(C85:C93,"&gt;0")</f>
        <v>1</v>
      </c>
      <c r="D94" s="142">
        <f>COUNTIF(D85:D93,"&gt;0")</f>
        <v>1</v>
      </c>
      <c r="N94" s="159" t="s">
        <v>0</v>
      </c>
      <c r="O94" s="175">
        <f>COUNTIF(O85:O93,"&gt;0")</f>
        <v>9</v>
      </c>
    </row>
    <row r="95" spans="2:15">
      <c r="B95" s="88" t="s">
        <v>1</v>
      </c>
      <c r="C95" s="87">
        <f>AVERAGE(C85:C93)</f>
        <v>23.9</v>
      </c>
      <c r="D95" s="86">
        <f>AVERAGE(D85:D93)</f>
        <v>22.4</v>
      </c>
      <c r="N95" s="88" t="s">
        <v>1</v>
      </c>
      <c r="O95" s="157">
        <f>AVERAGE(O85:O93)</f>
        <v>15</v>
      </c>
    </row>
    <row r="96" spans="2:15">
      <c r="B96" s="85" t="s">
        <v>2</v>
      </c>
      <c r="C96" s="84" t="e">
        <f>STDEV(C85:C93)</f>
        <v>#DIV/0!</v>
      </c>
      <c r="D96" s="83" t="e">
        <f>STDEV(D85:D93)</f>
        <v>#DIV/0!</v>
      </c>
      <c r="N96" s="85" t="s">
        <v>2</v>
      </c>
      <c r="O96" s="156">
        <f>STDEV(O85:O93)</f>
        <v>0</v>
      </c>
    </row>
    <row r="97" spans="2:15" ht="13.5" thickBot="1">
      <c r="B97" s="82" t="s">
        <v>3</v>
      </c>
      <c r="C97" s="81" t="e">
        <f>CONFIDENCE(0.05,C96,C94)</f>
        <v>#DIV/0!</v>
      </c>
      <c r="D97" s="80" t="e">
        <f>CONFIDENCE(0.05,D96,D94)</f>
        <v>#DIV/0!</v>
      </c>
      <c r="N97" s="82" t="s">
        <v>3</v>
      </c>
      <c r="O97" s="155" t="e">
        <f>CONFIDENCE(0.05,O96,O94)</f>
        <v>#NUM!</v>
      </c>
    </row>
    <row r="99" spans="2:15" ht="13.5" thickBot="1"/>
    <row r="100" spans="2:15" ht="13.5" thickBot="1">
      <c r="B100" s="347"/>
      <c r="C100" s="348"/>
      <c r="D100" s="363" t="s">
        <v>15</v>
      </c>
      <c r="G100" s="346" t="s">
        <v>123</v>
      </c>
      <c r="H100" s="346"/>
    </row>
    <row r="101" spans="2:15" ht="13.5" thickBot="1">
      <c r="B101" s="349"/>
      <c r="C101" s="350"/>
      <c r="D101" s="364"/>
      <c r="G101" s="112">
        <v>1</v>
      </c>
      <c r="H101" s="112">
        <v>2</v>
      </c>
    </row>
    <row r="102" spans="2:15" ht="13.5" thickBot="1">
      <c r="B102" s="355" t="s">
        <v>13</v>
      </c>
      <c r="C102" s="348"/>
      <c r="D102" s="111" t="s">
        <v>66</v>
      </c>
      <c r="F102" s="110" t="s">
        <v>1</v>
      </c>
      <c r="G102" s="108" t="e">
        <f t="shared" ref="G102:H104" si="4">C120</f>
        <v>#DIV/0!</v>
      </c>
      <c r="H102" s="108" t="e">
        <f t="shared" si="4"/>
        <v>#DIV/0!</v>
      </c>
    </row>
    <row r="103" spans="2:15" ht="13.5" thickBot="1">
      <c r="B103" s="373" t="s">
        <v>6</v>
      </c>
      <c r="C103" s="356" t="s">
        <v>27</v>
      </c>
      <c r="D103" s="357"/>
      <c r="F103" s="102" t="s">
        <v>7</v>
      </c>
      <c r="G103" s="108" t="e">
        <f t="shared" si="4"/>
        <v>#DIV/0!</v>
      </c>
      <c r="H103" s="108" t="e">
        <f t="shared" si="4"/>
        <v>#DIV/0!</v>
      </c>
      <c r="N103" s="423" t="s">
        <v>42</v>
      </c>
      <c r="O103" s="424"/>
    </row>
    <row r="104" spans="2:15" ht="13.5" thickBot="1">
      <c r="B104" s="374"/>
      <c r="C104" s="107">
        <v>1</v>
      </c>
      <c r="D104" s="106">
        <v>2</v>
      </c>
      <c r="F104" s="102" t="s">
        <v>3</v>
      </c>
      <c r="G104" s="105" t="e">
        <f t="shared" si="4"/>
        <v>#DIV/0!</v>
      </c>
      <c r="H104" s="105" t="e">
        <f t="shared" si="4"/>
        <v>#DIV/0!</v>
      </c>
      <c r="N104" s="164" t="s">
        <v>6</v>
      </c>
      <c r="O104" s="177" t="s">
        <v>43</v>
      </c>
    </row>
    <row r="105" spans="2:15">
      <c r="B105" s="124">
        <v>2</v>
      </c>
      <c r="C105" s="351" t="s">
        <v>51</v>
      </c>
      <c r="D105" s="352"/>
      <c r="F105" s="102" t="s">
        <v>8</v>
      </c>
      <c r="G105" s="101">
        <f>MAX(C105:C118)</f>
        <v>0</v>
      </c>
      <c r="H105" s="101">
        <f>MAX(D105:D118)</f>
        <v>0</v>
      </c>
      <c r="N105" s="172">
        <v>2</v>
      </c>
      <c r="O105" s="162">
        <v>15</v>
      </c>
    </row>
    <row r="106" spans="2:15">
      <c r="B106" s="122">
        <v>5</v>
      </c>
      <c r="C106" s="351" t="s">
        <v>51</v>
      </c>
      <c r="D106" s="352"/>
      <c r="F106" s="102" t="s">
        <v>9</v>
      </c>
      <c r="G106" s="101">
        <f>MIN(C105:C118)</f>
        <v>0</v>
      </c>
      <c r="H106" s="101">
        <f>MIN(D105:D118)</f>
        <v>0</v>
      </c>
      <c r="N106" s="170">
        <v>5</v>
      </c>
      <c r="O106" s="156">
        <v>16</v>
      </c>
    </row>
    <row r="107" spans="2:15" ht="13.5" thickBot="1">
      <c r="B107" s="122">
        <v>6</v>
      </c>
      <c r="C107" s="351" t="s">
        <v>51</v>
      </c>
      <c r="D107" s="352"/>
      <c r="F107" s="98" t="s">
        <v>10</v>
      </c>
      <c r="G107" s="97">
        <f>G105-G106</f>
        <v>0</v>
      </c>
      <c r="H107" s="97">
        <f>H105-H106</f>
        <v>0</v>
      </c>
      <c r="N107" s="170">
        <v>6</v>
      </c>
      <c r="O107" s="156">
        <v>16</v>
      </c>
    </row>
    <row r="108" spans="2:15">
      <c r="B108" s="122">
        <v>7</v>
      </c>
      <c r="C108" s="351" t="s">
        <v>51</v>
      </c>
      <c r="D108" s="352"/>
      <c r="N108" s="170">
        <v>7</v>
      </c>
      <c r="O108" s="156">
        <v>16</v>
      </c>
    </row>
    <row r="109" spans="2:15">
      <c r="B109" s="122">
        <v>8</v>
      </c>
      <c r="C109" s="351" t="s">
        <v>51</v>
      </c>
      <c r="D109" s="352"/>
      <c r="N109" s="170">
        <v>8</v>
      </c>
      <c r="O109" s="156">
        <v>16</v>
      </c>
    </row>
    <row r="110" spans="2:15">
      <c r="B110" s="122">
        <v>13</v>
      </c>
      <c r="C110" s="351" t="s">
        <v>51</v>
      </c>
      <c r="D110" s="352"/>
      <c r="N110" s="170">
        <v>13</v>
      </c>
      <c r="O110" s="156">
        <v>17</v>
      </c>
    </row>
    <row r="111" spans="2:15">
      <c r="B111" s="122">
        <v>14</v>
      </c>
      <c r="C111" s="351" t="s">
        <v>57</v>
      </c>
      <c r="D111" s="352"/>
      <c r="N111" s="170">
        <v>14</v>
      </c>
      <c r="O111" s="156">
        <v>17</v>
      </c>
    </row>
    <row r="112" spans="2:15">
      <c r="B112" s="122">
        <v>16</v>
      </c>
      <c r="C112" s="351" t="s">
        <v>51</v>
      </c>
      <c r="D112" s="352"/>
      <c r="N112" s="170">
        <v>16</v>
      </c>
      <c r="O112" s="156">
        <v>17</v>
      </c>
    </row>
    <row r="113" spans="2:15">
      <c r="B113" s="122">
        <v>19</v>
      </c>
      <c r="C113" s="351" t="s">
        <v>51</v>
      </c>
      <c r="D113" s="352"/>
      <c r="N113" s="170">
        <v>19</v>
      </c>
      <c r="O113" s="156">
        <v>17</v>
      </c>
    </row>
    <row r="114" spans="2:15">
      <c r="B114" s="122">
        <v>20</v>
      </c>
      <c r="C114" s="351" t="s">
        <v>51</v>
      </c>
      <c r="D114" s="352"/>
      <c r="N114" s="170">
        <v>20</v>
      </c>
      <c r="O114" s="156">
        <v>17</v>
      </c>
    </row>
    <row r="115" spans="2:15">
      <c r="B115" s="125">
        <v>23</v>
      </c>
      <c r="C115" s="351" t="s">
        <v>51</v>
      </c>
      <c r="D115" s="352"/>
      <c r="N115" s="170">
        <v>23</v>
      </c>
      <c r="O115" s="156">
        <v>15</v>
      </c>
    </row>
    <row r="116" spans="2:15">
      <c r="B116" s="125">
        <v>28</v>
      </c>
      <c r="C116" s="351" t="s">
        <v>51</v>
      </c>
      <c r="D116" s="352"/>
      <c r="N116" s="170">
        <v>28</v>
      </c>
      <c r="O116" s="156">
        <v>17</v>
      </c>
    </row>
    <row r="117" spans="2:15" ht="12.75" customHeight="1" thickBot="1">
      <c r="B117" s="125">
        <v>29</v>
      </c>
      <c r="C117" s="351" t="s">
        <v>51</v>
      </c>
      <c r="D117" s="352"/>
      <c r="N117" s="178">
        <v>30</v>
      </c>
      <c r="O117" s="155">
        <v>17</v>
      </c>
    </row>
    <row r="118" spans="2:15" ht="13.5" thickBot="1">
      <c r="B118" s="126">
        <v>30</v>
      </c>
      <c r="C118" s="351" t="s">
        <v>51</v>
      </c>
      <c r="D118" s="352"/>
      <c r="N118" s="159" t="s">
        <v>0</v>
      </c>
      <c r="O118" s="175">
        <f>COUNTIF(O105:O117,"&gt;0")</f>
        <v>13</v>
      </c>
    </row>
    <row r="119" spans="2:15" ht="13.5" thickBot="1">
      <c r="B119" s="135" t="s">
        <v>0</v>
      </c>
      <c r="C119" s="140">
        <f>COUNTIF(C105:C118,"&gt;0")</f>
        <v>0</v>
      </c>
      <c r="D119" s="139">
        <f>COUNTIF(D105:D118,"&gt;0")</f>
        <v>0</v>
      </c>
      <c r="N119" s="88" t="s">
        <v>1</v>
      </c>
      <c r="O119" s="157">
        <f>AVERAGE(O105:O117)</f>
        <v>16.384615384615383</v>
      </c>
    </row>
    <row r="120" spans="2:15">
      <c r="B120" s="88" t="s">
        <v>1</v>
      </c>
      <c r="C120" s="87" t="e">
        <f>AVERAGE(C105:C118)</f>
        <v>#DIV/0!</v>
      </c>
      <c r="D120" s="86" t="e">
        <f>AVERAGE(D105:D118)</f>
        <v>#DIV/0!</v>
      </c>
      <c r="N120" s="85" t="s">
        <v>2</v>
      </c>
      <c r="O120" s="156">
        <f>STDEV(O105:O117)</f>
        <v>0.76794764778830449</v>
      </c>
    </row>
    <row r="121" spans="2:15" ht="13.5" thickBot="1">
      <c r="B121" s="85" t="s">
        <v>2</v>
      </c>
      <c r="C121" s="84" t="e">
        <f>STDEV(C105:C118)</f>
        <v>#DIV/0!</v>
      </c>
      <c r="D121" s="83" t="e">
        <f>STDEV(D105:D118)</f>
        <v>#DIV/0!</v>
      </c>
      <c r="N121" s="82" t="s">
        <v>3</v>
      </c>
      <c r="O121" s="155">
        <f>CONFIDENCE(0.05,O120,O118)</f>
        <v>0.41745342575488215</v>
      </c>
    </row>
    <row r="122" spans="2:15" ht="13.5" thickBot="1">
      <c r="B122" s="82" t="s">
        <v>3</v>
      </c>
      <c r="C122" s="81" t="e">
        <f>CONFIDENCE(0.05,C121,C119)</f>
        <v>#DIV/0!</v>
      </c>
      <c r="D122" s="80" t="e">
        <f>CONFIDENCE(0.05,D121,D119)</f>
        <v>#DIV/0!</v>
      </c>
    </row>
    <row r="124" spans="2:15" ht="13.5" thickBot="1"/>
    <row r="125" spans="2:15" ht="13.5" thickBot="1">
      <c r="B125" s="347"/>
      <c r="C125" s="348"/>
      <c r="D125" s="363" t="s">
        <v>15</v>
      </c>
      <c r="G125" s="346" t="s">
        <v>122</v>
      </c>
      <c r="H125" s="346"/>
    </row>
    <row r="126" spans="2:15" ht="13.5" thickBot="1">
      <c r="B126" s="349"/>
      <c r="C126" s="350"/>
      <c r="D126" s="364"/>
      <c r="G126" s="112">
        <v>1</v>
      </c>
      <c r="H126" s="112">
        <v>2</v>
      </c>
    </row>
    <row r="127" spans="2:15" ht="13.5" thickBot="1">
      <c r="B127" s="355" t="s">
        <v>13</v>
      </c>
      <c r="C127" s="348"/>
      <c r="D127" s="111" t="s">
        <v>64</v>
      </c>
      <c r="F127" s="110" t="s">
        <v>1</v>
      </c>
      <c r="G127" s="108" t="e">
        <f t="shared" ref="G127:H129" si="5">C141</f>
        <v>#DIV/0!</v>
      </c>
      <c r="H127" s="108" t="e">
        <f t="shared" si="5"/>
        <v>#DIV/0!</v>
      </c>
    </row>
    <row r="128" spans="2:15" ht="13.5" thickBot="1">
      <c r="B128" s="373" t="s">
        <v>6</v>
      </c>
      <c r="C128" s="356" t="s">
        <v>27</v>
      </c>
      <c r="D128" s="357"/>
      <c r="F128" s="102" t="s">
        <v>7</v>
      </c>
      <c r="G128" s="108" t="e">
        <f t="shared" si="5"/>
        <v>#DIV/0!</v>
      </c>
      <c r="H128" s="108" t="e">
        <f t="shared" si="5"/>
        <v>#DIV/0!</v>
      </c>
      <c r="N128" s="423" t="s">
        <v>42</v>
      </c>
      <c r="O128" s="424"/>
    </row>
    <row r="129" spans="2:15" ht="13.5" thickBot="1">
      <c r="B129" s="374"/>
      <c r="C129" s="107">
        <v>1</v>
      </c>
      <c r="D129" s="106">
        <v>2</v>
      </c>
      <c r="F129" s="102" t="s">
        <v>3</v>
      </c>
      <c r="G129" s="105" t="e">
        <f t="shared" si="5"/>
        <v>#DIV/0!</v>
      </c>
      <c r="H129" s="105" t="e">
        <f t="shared" si="5"/>
        <v>#DIV/0!</v>
      </c>
      <c r="N129" s="164" t="s">
        <v>6</v>
      </c>
      <c r="O129" s="177" t="s">
        <v>43</v>
      </c>
    </row>
    <row r="130" spans="2:15">
      <c r="B130" s="124">
        <v>3</v>
      </c>
      <c r="C130" s="351" t="s">
        <v>51</v>
      </c>
      <c r="D130" s="352"/>
      <c r="F130" s="102" t="s">
        <v>8</v>
      </c>
      <c r="G130" s="101">
        <f>MAX(C130:C139)</f>
        <v>0</v>
      </c>
      <c r="H130" s="101">
        <f>MAX(D130:D139)</f>
        <v>0</v>
      </c>
      <c r="N130" s="172">
        <v>3</v>
      </c>
      <c r="O130" s="176">
        <v>18</v>
      </c>
    </row>
    <row r="131" spans="2:15">
      <c r="B131" s="123">
        <v>6</v>
      </c>
      <c r="C131" s="351" t="s">
        <v>51</v>
      </c>
      <c r="D131" s="352"/>
      <c r="F131" s="102" t="s">
        <v>9</v>
      </c>
      <c r="G131" s="101">
        <f>MIN(C130:C139)</f>
        <v>0</v>
      </c>
      <c r="H131" s="101">
        <f>MIN(D130:D139)</f>
        <v>0</v>
      </c>
      <c r="N131" s="171">
        <v>6</v>
      </c>
      <c r="O131" s="176">
        <v>19</v>
      </c>
    </row>
    <row r="132" spans="2:15" ht="13.5" thickBot="1">
      <c r="B132" s="122">
        <v>16</v>
      </c>
      <c r="C132" s="351" t="s">
        <v>51</v>
      </c>
      <c r="D132" s="352"/>
      <c r="F132" s="98" t="s">
        <v>10</v>
      </c>
      <c r="G132" s="97">
        <f>G130-G131</f>
        <v>0</v>
      </c>
      <c r="H132" s="97">
        <f>H130-H131</f>
        <v>0</v>
      </c>
      <c r="N132" s="170">
        <v>16</v>
      </c>
      <c r="O132" s="176">
        <v>19</v>
      </c>
    </row>
    <row r="133" spans="2:15">
      <c r="B133" s="122">
        <v>18</v>
      </c>
      <c r="C133" s="353" t="s">
        <v>57</v>
      </c>
      <c r="D133" s="354"/>
      <c r="N133" s="170">
        <v>18</v>
      </c>
      <c r="O133" s="176">
        <v>19</v>
      </c>
    </row>
    <row r="134" spans="2:15">
      <c r="B134" s="122">
        <v>19</v>
      </c>
      <c r="C134" s="353" t="s">
        <v>57</v>
      </c>
      <c r="D134" s="354"/>
      <c r="N134" s="170">
        <v>19</v>
      </c>
      <c r="O134" s="176">
        <v>19</v>
      </c>
    </row>
    <row r="135" spans="2:15">
      <c r="B135" s="122">
        <v>20</v>
      </c>
      <c r="C135" s="353" t="s">
        <v>57</v>
      </c>
      <c r="D135" s="354"/>
      <c r="N135" s="170">
        <v>20</v>
      </c>
      <c r="O135" s="176">
        <v>19</v>
      </c>
    </row>
    <row r="136" spans="2:15">
      <c r="B136" s="122">
        <v>24</v>
      </c>
      <c r="C136" s="351" t="s">
        <v>51</v>
      </c>
      <c r="D136" s="352"/>
      <c r="N136" s="170">
        <v>24</v>
      </c>
      <c r="O136" s="176">
        <v>19</v>
      </c>
    </row>
    <row r="137" spans="2:15">
      <c r="B137" s="122">
        <v>25</v>
      </c>
      <c r="C137" s="353" t="s">
        <v>57</v>
      </c>
      <c r="D137" s="354"/>
      <c r="N137" s="170">
        <v>25</v>
      </c>
      <c r="O137" s="176">
        <v>19</v>
      </c>
    </row>
    <row r="138" spans="2:15">
      <c r="B138" s="125">
        <v>26</v>
      </c>
      <c r="C138" s="351" t="s">
        <v>51</v>
      </c>
      <c r="D138" s="352"/>
      <c r="N138" s="170">
        <v>26</v>
      </c>
      <c r="O138" s="176">
        <v>19</v>
      </c>
    </row>
    <row r="139" spans="2:15" ht="13.5" thickBot="1">
      <c r="B139" s="125">
        <v>27</v>
      </c>
      <c r="C139" s="353" t="s">
        <v>57</v>
      </c>
      <c r="D139" s="354"/>
      <c r="N139" s="170">
        <v>27</v>
      </c>
      <c r="O139" s="176"/>
    </row>
    <row r="140" spans="2:15" ht="13.5" thickBot="1">
      <c r="B140" s="135" t="s">
        <v>0</v>
      </c>
      <c r="C140" s="140">
        <f>COUNTIF(C130:C139,"&gt;0")</f>
        <v>0</v>
      </c>
      <c r="D140" s="139">
        <f>COUNTIF(D130:D139,"&gt;0")</f>
        <v>0</v>
      </c>
      <c r="N140" s="159" t="s">
        <v>0</v>
      </c>
      <c r="O140" s="175">
        <f>COUNTIF(O130:O139,"&gt;0")</f>
        <v>9</v>
      </c>
    </row>
    <row r="141" spans="2:15">
      <c r="B141" s="88" t="s">
        <v>1</v>
      </c>
      <c r="C141" s="87" t="e">
        <f>AVERAGE(C130:C139)</f>
        <v>#DIV/0!</v>
      </c>
      <c r="D141" s="86" t="e">
        <f>AVERAGE(D130:D139)</f>
        <v>#DIV/0!</v>
      </c>
      <c r="N141" s="88" t="s">
        <v>1</v>
      </c>
      <c r="O141" s="157">
        <f>AVERAGE(O130:O139)</f>
        <v>18.888888888888889</v>
      </c>
    </row>
    <row r="142" spans="2:15">
      <c r="B142" s="85" t="s">
        <v>2</v>
      </c>
      <c r="C142" s="84" t="e">
        <f>STDEV(C130:C139)</f>
        <v>#DIV/0!</v>
      </c>
      <c r="D142" s="83" t="e">
        <f>STDEV(D130:D139)</f>
        <v>#DIV/0!</v>
      </c>
      <c r="N142" s="85" t="s">
        <v>2</v>
      </c>
      <c r="O142" s="156">
        <f>STDEV(O130:O139)</f>
        <v>0.33333333333333337</v>
      </c>
    </row>
    <row r="143" spans="2:15" ht="13.5" thickBot="1">
      <c r="B143" s="82" t="s">
        <v>3</v>
      </c>
      <c r="C143" s="81" t="e">
        <f>CONFIDENCE(0.05,C142,C140)</f>
        <v>#DIV/0!</v>
      </c>
      <c r="D143" s="80" t="e">
        <f>CONFIDENCE(0.05,D142,D140)</f>
        <v>#DIV/0!</v>
      </c>
      <c r="N143" s="82" t="s">
        <v>3</v>
      </c>
      <c r="O143" s="155">
        <f>CONFIDENCE(0.05,O142,O140)</f>
        <v>0.21777377606000597</v>
      </c>
    </row>
    <row r="145" spans="2:15" ht="13.5" thickBot="1"/>
    <row r="146" spans="2:15" ht="13.5" thickBot="1">
      <c r="B146" s="347"/>
      <c r="C146" s="348"/>
      <c r="D146" s="363" t="s">
        <v>15</v>
      </c>
      <c r="G146" s="346" t="s">
        <v>121</v>
      </c>
      <c r="H146" s="346"/>
    </row>
    <row r="147" spans="2:15" ht="13.5" thickBot="1">
      <c r="B147" s="349"/>
      <c r="C147" s="350"/>
      <c r="D147" s="364"/>
      <c r="G147" s="112">
        <v>1</v>
      </c>
      <c r="H147" s="112">
        <v>2</v>
      </c>
    </row>
    <row r="148" spans="2:15" ht="13.5" customHeight="1" thickBot="1">
      <c r="B148" s="355" t="s">
        <v>13</v>
      </c>
      <c r="C148" s="348"/>
      <c r="D148" s="111" t="s">
        <v>62</v>
      </c>
      <c r="F148" s="110" t="s">
        <v>1</v>
      </c>
      <c r="G148" s="108" t="e">
        <f t="shared" ref="G148:H150" si="6">C174</f>
        <v>#DIV/0!</v>
      </c>
      <c r="H148" s="108" t="e">
        <f t="shared" si="6"/>
        <v>#DIV/0!</v>
      </c>
    </row>
    <row r="149" spans="2:15" ht="13.5" thickBot="1">
      <c r="B149" s="373" t="s">
        <v>6</v>
      </c>
      <c r="C149" s="356" t="s">
        <v>27</v>
      </c>
      <c r="D149" s="357"/>
      <c r="F149" s="102" t="s">
        <v>7</v>
      </c>
      <c r="G149" s="108" t="e">
        <f t="shared" si="6"/>
        <v>#DIV/0!</v>
      </c>
      <c r="H149" s="108" t="e">
        <f t="shared" si="6"/>
        <v>#DIV/0!</v>
      </c>
      <c r="N149" s="423" t="s">
        <v>42</v>
      </c>
      <c r="O149" s="424"/>
    </row>
    <row r="150" spans="2:15" ht="13.5" thickBot="1">
      <c r="B150" s="374"/>
      <c r="C150" s="107">
        <v>1</v>
      </c>
      <c r="D150" s="106">
        <v>2</v>
      </c>
      <c r="F150" s="102" t="s">
        <v>3</v>
      </c>
      <c r="G150" s="105" t="e">
        <f t="shared" si="6"/>
        <v>#DIV/0!</v>
      </c>
      <c r="H150" s="105" t="e">
        <f t="shared" si="6"/>
        <v>#DIV/0!</v>
      </c>
      <c r="N150" s="164" t="s">
        <v>6</v>
      </c>
      <c r="O150" s="163" t="s">
        <v>43</v>
      </c>
    </row>
    <row r="151" spans="2:15">
      <c r="B151" s="124">
        <v>1</v>
      </c>
      <c r="C151" s="394" t="s">
        <v>57</v>
      </c>
      <c r="D151" s="348"/>
      <c r="F151" s="102" t="s">
        <v>8</v>
      </c>
      <c r="G151" s="101">
        <f>MAX(C151:C172)</f>
        <v>0</v>
      </c>
      <c r="H151" s="101">
        <f>MAX(D151:D172)</f>
        <v>0</v>
      </c>
      <c r="N151" s="167">
        <v>1</v>
      </c>
      <c r="O151" s="162">
        <v>20</v>
      </c>
    </row>
    <row r="152" spans="2:15">
      <c r="B152" s="123">
        <v>2</v>
      </c>
      <c r="C152" s="395"/>
      <c r="D152" s="396"/>
      <c r="F152" s="102" t="s">
        <v>9</v>
      </c>
      <c r="G152" s="101">
        <f>MIN(C151:C172)</f>
        <v>0</v>
      </c>
      <c r="H152" s="101">
        <f>MIN(D151:D172)</f>
        <v>0</v>
      </c>
      <c r="N152" s="166">
        <v>2</v>
      </c>
      <c r="O152" s="156">
        <v>20</v>
      </c>
    </row>
    <row r="153" spans="2:15" ht="13.5" thickBot="1">
      <c r="B153" s="123">
        <v>3</v>
      </c>
      <c r="C153" s="395"/>
      <c r="D153" s="396"/>
      <c r="F153" s="98" t="s">
        <v>10</v>
      </c>
      <c r="G153" s="97">
        <f>G151-G152</f>
        <v>0</v>
      </c>
      <c r="H153" s="97">
        <f>H151-H152</f>
        <v>0</v>
      </c>
      <c r="N153" s="166">
        <v>3</v>
      </c>
      <c r="O153" s="156">
        <v>20</v>
      </c>
    </row>
    <row r="154" spans="2:15">
      <c r="B154" s="123">
        <v>4</v>
      </c>
      <c r="C154" s="395"/>
      <c r="D154" s="396"/>
      <c r="N154" s="166">
        <v>4</v>
      </c>
      <c r="O154" s="156">
        <v>20</v>
      </c>
    </row>
    <row r="155" spans="2:15">
      <c r="B155" s="123">
        <v>7</v>
      </c>
      <c r="C155" s="395"/>
      <c r="D155" s="396"/>
      <c r="N155" s="166">
        <v>7</v>
      </c>
      <c r="O155" s="156">
        <v>20</v>
      </c>
    </row>
    <row r="156" spans="2:15">
      <c r="B156" s="123">
        <v>8</v>
      </c>
      <c r="C156" s="395"/>
      <c r="D156" s="396"/>
      <c r="N156" s="166">
        <v>8</v>
      </c>
      <c r="O156" s="156">
        <v>20</v>
      </c>
    </row>
    <row r="157" spans="2:15">
      <c r="B157" s="123">
        <v>9</v>
      </c>
      <c r="C157" s="395"/>
      <c r="D157" s="396"/>
      <c r="N157" s="166">
        <v>9</v>
      </c>
      <c r="O157" s="156">
        <v>20</v>
      </c>
    </row>
    <row r="158" spans="2:15">
      <c r="B158" s="123">
        <v>10</v>
      </c>
      <c r="C158" s="395"/>
      <c r="D158" s="396"/>
      <c r="N158" s="166">
        <v>10</v>
      </c>
      <c r="O158" s="156">
        <v>20</v>
      </c>
    </row>
    <row r="159" spans="2:15">
      <c r="B159" s="123">
        <v>11</v>
      </c>
      <c r="C159" s="395"/>
      <c r="D159" s="396"/>
      <c r="N159" s="166">
        <v>11</v>
      </c>
      <c r="O159" s="156">
        <v>21</v>
      </c>
    </row>
    <row r="160" spans="2:15">
      <c r="B160" s="123">
        <v>14</v>
      </c>
      <c r="C160" s="395"/>
      <c r="D160" s="396"/>
      <c r="N160" s="166">
        <v>14</v>
      </c>
      <c r="O160" s="156">
        <v>21</v>
      </c>
    </row>
    <row r="161" spans="2:15">
      <c r="B161" s="123">
        <v>15</v>
      </c>
      <c r="C161" s="395"/>
      <c r="D161" s="396"/>
      <c r="N161" s="166">
        <v>15</v>
      </c>
      <c r="O161" s="156">
        <v>21</v>
      </c>
    </row>
    <row r="162" spans="2:15">
      <c r="B162" s="123">
        <v>16</v>
      </c>
      <c r="C162" s="395"/>
      <c r="D162" s="396"/>
      <c r="N162" s="166">
        <v>16</v>
      </c>
      <c r="O162" s="156">
        <v>21</v>
      </c>
    </row>
    <row r="163" spans="2:15">
      <c r="B163" s="123">
        <v>17</v>
      </c>
      <c r="C163" s="395"/>
      <c r="D163" s="396"/>
      <c r="N163" s="166">
        <v>17</v>
      </c>
      <c r="O163" s="156">
        <v>21</v>
      </c>
    </row>
    <row r="164" spans="2:15">
      <c r="B164" s="123">
        <v>18</v>
      </c>
      <c r="C164" s="395"/>
      <c r="D164" s="396"/>
      <c r="N164" s="166">
        <v>18</v>
      </c>
      <c r="O164" s="156">
        <v>21</v>
      </c>
    </row>
    <row r="165" spans="2:15">
      <c r="B165" s="122">
        <v>21</v>
      </c>
      <c r="C165" s="395"/>
      <c r="D165" s="396"/>
      <c r="N165" s="168">
        <v>21</v>
      </c>
      <c r="O165" s="156">
        <v>21</v>
      </c>
    </row>
    <row r="166" spans="2:15">
      <c r="B166" s="122">
        <v>22</v>
      </c>
      <c r="C166" s="395"/>
      <c r="D166" s="396"/>
      <c r="N166" s="168">
        <v>22</v>
      </c>
      <c r="O166" s="156">
        <v>21</v>
      </c>
    </row>
    <row r="167" spans="2:15">
      <c r="B167" s="122">
        <v>23</v>
      </c>
      <c r="C167" s="395"/>
      <c r="D167" s="396"/>
      <c r="N167" s="168">
        <v>23</v>
      </c>
      <c r="O167" s="156">
        <v>21</v>
      </c>
    </row>
    <row r="168" spans="2:15">
      <c r="B168" s="122">
        <v>24</v>
      </c>
      <c r="C168" s="395"/>
      <c r="D168" s="396"/>
      <c r="N168" s="168">
        <v>24</v>
      </c>
      <c r="O168" s="156">
        <v>21</v>
      </c>
    </row>
    <row r="169" spans="2:15">
      <c r="B169" s="122">
        <v>25</v>
      </c>
      <c r="C169" s="395"/>
      <c r="D169" s="396"/>
      <c r="N169" s="168">
        <v>25</v>
      </c>
      <c r="O169" s="156">
        <v>21</v>
      </c>
    </row>
    <row r="170" spans="2:15">
      <c r="B170" s="122">
        <v>29</v>
      </c>
      <c r="C170" s="395"/>
      <c r="D170" s="396"/>
      <c r="N170" s="168">
        <v>29</v>
      </c>
      <c r="O170" s="156">
        <v>21</v>
      </c>
    </row>
    <row r="171" spans="2:15">
      <c r="B171" s="125">
        <v>30</v>
      </c>
      <c r="C171" s="395"/>
      <c r="D171" s="396"/>
      <c r="N171" s="168">
        <v>30</v>
      </c>
      <c r="O171" s="156">
        <v>22</v>
      </c>
    </row>
    <row r="172" spans="2:15" ht="13.5" thickBot="1">
      <c r="B172" s="125">
        <v>31</v>
      </c>
      <c r="C172" s="397"/>
      <c r="D172" s="398"/>
      <c r="N172" s="174">
        <v>31</v>
      </c>
      <c r="O172" s="155">
        <v>22</v>
      </c>
    </row>
    <row r="173" spans="2:15" ht="13.5" thickBot="1">
      <c r="B173" s="91" t="s">
        <v>0</v>
      </c>
      <c r="C173" s="114">
        <f>COUNTIF(C151:C172,"&gt;0")</f>
        <v>0</v>
      </c>
      <c r="D173" s="113">
        <f>COUNTIF(D151:D172,"&gt;0")</f>
        <v>0</v>
      </c>
      <c r="N173" s="159" t="s">
        <v>0</v>
      </c>
      <c r="O173" s="173">
        <f>COUNTIF(O151:O172,"&gt;0")</f>
        <v>22</v>
      </c>
    </row>
    <row r="174" spans="2:15">
      <c r="B174" s="88" t="s">
        <v>1</v>
      </c>
      <c r="C174" s="87" t="e">
        <f>AVERAGE(C151:C172)</f>
        <v>#DIV/0!</v>
      </c>
      <c r="D174" s="86" t="e">
        <f>AVERAGE(D151:D172)</f>
        <v>#DIV/0!</v>
      </c>
      <c r="N174" s="88" t="s">
        <v>1</v>
      </c>
      <c r="O174" s="157">
        <f>AVERAGE(O151:O172)</f>
        <v>20.727272727272727</v>
      </c>
    </row>
    <row r="175" spans="2:15">
      <c r="B175" s="85" t="s">
        <v>2</v>
      </c>
      <c r="C175" s="84" t="e">
        <f>STDEV(C151:C172)</f>
        <v>#DIV/0!</v>
      </c>
      <c r="D175" s="83" t="e">
        <f>STDEV(D151:D172)</f>
        <v>#DIV/0!</v>
      </c>
      <c r="N175" s="85" t="s">
        <v>2</v>
      </c>
      <c r="O175" s="156">
        <f>STDEV(O151:O172)</f>
        <v>0.63108509590101891</v>
      </c>
    </row>
    <row r="176" spans="2:15" ht="13.5" thickBot="1">
      <c r="B176" s="82" t="s">
        <v>3</v>
      </c>
      <c r="C176" s="81" t="e">
        <f>CONFIDENCE(0.05,C175,C173)</f>
        <v>#DIV/0!</v>
      </c>
      <c r="D176" s="80" t="e">
        <f>CONFIDENCE(0.05,D175,D173)</f>
        <v>#DIV/0!</v>
      </c>
      <c r="N176" s="82" t="s">
        <v>3</v>
      </c>
      <c r="O176" s="155">
        <f>CONFIDENCE(0.05,O175,O173)</f>
        <v>0.26370883147309016</v>
      </c>
    </row>
    <row r="178" spans="2:15" ht="13.5" thickBot="1"/>
    <row r="179" spans="2:15" ht="13.5" thickBot="1">
      <c r="B179" s="347"/>
      <c r="C179" s="348"/>
      <c r="D179" s="363" t="s">
        <v>15</v>
      </c>
      <c r="G179" s="346" t="s">
        <v>120</v>
      </c>
      <c r="H179" s="346"/>
    </row>
    <row r="180" spans="2:15" ht="13.5" thickBot="1">
      <c r="B180" s="349"/>
      <c r="C180" s="350"/>
      <c r="D180" s="364"/>
      <c r="G180" s="112">
        <v>1</v>
      </c>
      <c r="H180" s="112">
        <v>2</v>
      </c>
    </row>
    <row r="181" spans="2:15" ht="13.5" customHeight="1" thickBot="1">
      <c r="B181" s="355" t="s">
        <v>13</v>
      </c>
      <c r="C181" s="348"/>
      <c r="D181" s="111" t="s">
        <v>60</v>
      </c>
      <c r="F181" s="110" t="s">
        <v>1</v>
      </c>
      <c r="G181" s="108" t="e">
        <f t="shared" ref="G181:H183" si="7">C204</f>
        <v>#DIV/0!</v>
      </c>
      <c r="H181" s="108" t="e">
        <f t="shared" si="7"/>
        <v>#DIV/0!</v>
      </c>
    </row>
    <row r="182" spans="2:15" ht="13.5" thickBot="1">
      <c r="B182" s="373" t="s">
        <v>6</v>
      </c>
      <c r="C182" s="356" t="s">
        <v>27</v>
      </c>
      <c r="D182" s="357"/>
      <c r="F182" s="102" t="s">
        <v>7</v>
      </c>
      <c r="G182" s="108" t="e">
        <f t="shared" si="7"/>
        <v>#DIV/0!</v>
      </c>
      <c r="H182" s="108" t="e">
        <f t="shared" si="7"/>
        <v>#DIV/0!</v>
      </c>
      <c r="N182" s="423" t="s">
        <v>42</v>
      </c>
      <c r="O182" s="424"/>
    </row>
    <row r="183" spans="2:15" ht="13.5" thickBot="1">
      <c r="B183" s="374"/>
      <c r="C183" s="107">
        <v>1</v>
      </c>
      <c r="D183" s="106">
        <v>2</v>
      </c>
      <c r="F183" s="102" t="s">
        <v>3</v>
      </c>
      <c r="G183" s="105" t="e">
        <f t="shared" si="7"/>
        <v>#DIV/0!</v>
      </c>
      <c r="H183" s="105" t="e">
        <f t="shared" si="7"/>
        <v>#DIV/0!</v>
      </c>
      <c r="N183" s="164" t="s">
        <v>6</v>
      </c>
      <c r="O183" s="163" t="s">
        <v>43</v>
      </c>
    </row>
    <row r="184" spans="2:15">
      <c r="B184" s="124">
        <v>1</v>
      </c>
      <c r="C184" s="394" t="s">
        <v>57</v>
      </c>
      <c r="D184" s="348"/>
      <c r="F184" s="102" t="s">
        <v>8</v>
      </c>
      <c r="G184" s="101">
        <f>MAX(C184:C202)</f>
        <v>0</v>
      </c>
      <c r="H184" s="101">
        <f>MAX(D184:D202)</f>
        <v>0</v>
      </c>
      <c r="N184" s="172">
        <v>1</v>
      </c>
      <c r="O184" s="162">
        <v>22</v>
      </c>
    </row>
    <row r="185" spans="2:15">
      <c r="B185" s="123">
        <v>4</v>
      </c>
      <c r="C185" s="395"/>
      <c r="D185" s="396"/>
      <c r="F185" s="102" t="s">
        <v>9</v>
      </c>
      <c r="G185" s="101">
        <f>MIN(C184:C202)</f>
        <v>0</v>
      </c>
      <c r="H185" s="101">
        <f>MIN(D184:D202)</f>
        <v>0</v>
      </c>
      <c r="N185" s="171">
        <v>4</v>
      </c>
      <c r="O185" s="156">
        <v>22</v>
      </c>
    </row>
    <row r="186" spans="2:15" ht="13.5" thickBot="1">
      <c r="B186" s="123">
        <v>5</v>
      </c>
      <c r="C186" s="395"/>
      <c r="D186" s="396"/>
      <c r="F186" s="98" t="s">
        <v>10</v>
      </c>
      <c r="G186" s="97">
        <f>G184-G185</f>
        <v>0</v>
      </c>
      <c r="H186" s="97">
        <f>H184-H185</f>
        <v>0</v>
      </c>
      <c r="N186" s="171">
        <v>5</v>
      </c>
      <c r="O186" s="156">
        <v>22</v>
      </c>
    </row>
    <row r="187" spans="2:15">
      <c r="B187" s="123">
        <v>6</v>
      </c>
      <c r="C187" s="395"/>
      <c r="D187" s="396"/>
      <c r="N187" s="171">
        <v>6</v>
      </c>
      <c r="O187" s="156">
        <v>22</v>
      </c>
    </row>
    <row r="188" spans="2:15">
      <c r="B188" s="123">
        <v>7</v>
      </c>
      <c r="C188" s="395"/>
      <c r="D188" s="396"/>
      <c r="N188" s="171">
        <v>7</v>
      </c>
      <c r="O188" s="156">
        <v>22</v>
      </c>
    </row>
    <row r="189" spans="2:15">
      <c r="B189" s="123">
        <v>8</v>
      </c>
      <c r="C189" s="395"/>
      <c r="D189" s="396"/>
      <c r="N189" s="171">
        <v>8</v>
      </c>
      <c r="O189" s="156">
        <v>22</v>
      </c>
    </row>
    <row r="190" spans="2:15">
      <c r="B190" s="123">
        <v>12</v>
      </c>
      <c r="C190" s="395"/>
      <c r="D190" s="396"/>
      <c r="N190" s="171">
        <v>12</v>
      </c>
      <c r="O190" s="156">
        <v>23</v>
      </c>
    </row>
    <row r="191" spans="2:15">
      <c r="B191" s="123">
        <v>13</v>
      </c>
      <c r="C191" s="395"/>
      <c r="D191" s="396"/>
      <c r="N191" s="171">
        <v>13</v>
      </c>
      <c r="O191" s="156">
        <v>23</v>
      </c>
    </row>
    <row r="192" spans="2:15">
      <c r="B192" s="123">
        <v>14</v>
      </c>
      <c r="C192" s="395"/>
      <c r="D192" s="396"/>
      <c r="N192" s="171">
        <v>14</v>
      </c>
      <c r="O192" s="156">
        <v>23</v>
      </c>
    </row>
    <row r="193" spans="2:15">
      <c r="B193" s="123">
        <v>18</v>
      </c>
      <c r="C193" s="395"/>
      <c r="D193" s="396"/>
      <c r="N193" s="171">
        <v>18</v>
      </c>
      <c r="O193" s="156">
        <v>23</v>
      </c>
    </row>
    <row r="194" spans="2:15">
      <c r="B194" s="123">
        <v>19</v>
      </c>
      <c r="C194" s="395"/>
      <c r="D194" s="396"/>
      <c r="N194" s="171">
        <v>19</v>
      </c>
      <c r="O194" s="156">
        <v>23</v>
      </c>
    </row>
    <row r="195" spans="2:15">
      <c r="B195" s="123">
        <v>20</v>
      </c>
      <c r="C195" s="395"/>
      <c r="D195" s="396"/>
      <c r="N195" s="171">
        <v>20</v>
      </c>
      <c r="O195" s="156">
        <v>23</v>
      </c>
    </row>
    <row r="196" spans="2:15">
      <c r="B196" s="123">
        <v>21</v>
      </c>
      <c r="C196" s="395"/>
      <c r="D196" s="396"/>
      <c r="N196" s="171">
        <v>21</v>
      </c>
      <c r="O196" s="156">
        <v>23</v>
      </c>
    </row>
    <row r="197" spans="2:15">
      <c r="B197" s="123">
        <v>22</v>
      </c>
      <c r="C197" s="395"/>
      <c r="D197" s="396"/>
      <c r="N197" s="171">
        <v>22</v>
      </c>
      <c r="O197" s="156">
        <v>23</v>
      </c>
    </row>
    <row r="198" spans="2:15">
      <c r="B198" s="122">
        <v>25</v>
      </c>
      <c r="C198" s="395"/>
      <c r="D198" s="396"/>
      <c r="N198" s="170">
        <v>25</v>
      </c>
      <c r="O198" s="156">
        <v>23</v>
      </c>
    </row>
    <row r="199" spans="2:15">
      <c r="B199" s="122">
        <v>26</v>
      </c>
      <c r="C199" s="395"/>
      <c r="D199" s="396"/>
      <c r="N199" s="170">
        <v>26</v>
      </c>
      <c r="O199" s="156">
        <v>23</v>
      </c>
    </row>
    <row r="200" spans="2:15">
      <c r="B200" s="122">
        <v>27</v>
      </c>
      <c r="C200" s="395"/>
      <c r="D200" s="396"/>
      <c r="N200" s="170">
        <v>27</v>
      </c>
      <c r="O200" s="156">
        <v>23</v>
      </c>
    </row>
    <row r="201" spans="2:15">
      <c r="B201" s="122">
        <v>28</v>
      </c>
      <c r="C201" s="395"/>
      <c r="D201" s="396"/>
      <c r="N201" s="170">
        <v>28</v>
      </c>
      <c r="O201" s="156">
        <v>23</v>
      </c>
    </row>
    <row r="202" spans="2:15" ht="13.5" thickBot="1">
      <c r="B202" s="122">
        <v>29</v>
      </c>
      <c r="C202" s="395"/>
      <c r="D202" s="396"/>
      <c r="N202" s="170">
        <v>29</v>
      </c>
      <c r="O202" s="169">
        <v>23</v>
      </c>
    </row>
    <row r="203" spans="2:15" ht="13.5" thickBot="1">
      <c r="B203" s="91" t="s">
        <v>0</v>
      </c>
      <c r="C203" s="114">
        <f>COUNTIF(C184:C202,"&gt;0")</f>
        <v>0</v>
      </c>
      <c r="D203" s="113">
        <f>COUNTIF(D184:D202,"&gt;0")</f>
        <v>0</v>
      </c>
      <c r="N203" s="159" t="s">
        <v>0</v>
      </c>
      <c r="O203" s="158">
        <f>COUNTIF(O184:O202,"&gt;0")</f>
        <v>19</v>
      </c>
    </row>
    <row r="204" spans="2:15">
      <c r="B204" s="88" t="s">
        <v>1</v>
      </c>
      <c r="C204" s="87" t="e">
        <f>AVERAGE(C184:C202)</f>
        <v>#DIV/0!</v>
      </c>
      <c r="D204" s="86" t="e">
        <f>AVERAGE(D184:D202)</f>
        <v>#DIV/0!</v>
      </c>
      <c r="N204" s="88" t="s">
        <v>1</v>
      </c>
      <c r="O204" s="157">
        <f>AVERAGE(O184:O202)</f>
        <v>22.684210526315791</v>
      </c>
    </row>
    <row r="205" spans="2:15">
      <c r="B205" s="85" t="s">
        <v>2</v>
      </c>
      <c r="C205" s="84" t="e">
        <f>STDEV(C184:C202)</f>
        <v>#DIV/0!</v>
      </c>
      <c r="D205" s="83" t="e">
        <f>STDEV(D184:D202)</f>
        <v>#DIV/0!</v>
      </c>
      <c r="N205" s="85" t="s">
        <v>2</v>
      </c>
      <c r="O205" s="156">
        <f>STDEV(O184:O202)</f>
        <v>0.47756693294091934</v>
      </c>
    </row>
    <row r="206" spans="2:15" ht="13.5" thickBot="1">
      <c r="B206" s="82" t="s">
        <v>3</v>
      </c>
      <c r="C206" s="81" t="e">
        <f>CONFIDENCE(0.05,C205,C203)</f>
        <v>#DIV/0!</v>
      </c>
      <c r="D206" s="80" t="e">
        <f>CONFIDENCE(0.05,D205,D203)</f>
        <v>#DIV/0!</v>
      </c>
      <c r="N206" s="82" t="s">
        <v>3</v>
      </c>
      <c r="O206" s="155">
        <f>CONFIDENCE(0.05,O205,O203)</f>
        <v>0.21473633614711551</v>
      </c>
    </row>
    <row r="208" spans="2:15" ht="13.5" thickBot="1"/>
    <row r="209" spans="2:15" ht="13.5" thickBot="1">
      <c r="B209" s="347"/>
      <c r="C209" s="348"/>
      <c r="D209" s="363" t="s">
        <v>15</v>
      </c>
      <c r="G209" s="346" t="s">
        <v>119</v>
      </c>
      <c r="H209" s="346"/>
    </row>
    <row r="210" spans="2:15" ht="13.5" thickBot="1">
      <c r="B210" s="349"/>
      <c r="C210" s="350"/>
      <c r="D210" s="364"/>
      <c r="G210" s="112">
        <v>1</v>
      </c>
      <c r="H210" s="112">
        <v>2</v>
      </c>
    </row>
    <row r="211" spans="2:15" ht="13.5" customHeight="1" thickBot="1">
      <c r="B211" s="355" t="s">
        <v>13</v>
      </c>
      <c r="C211" s="348"/>
      <c r="D211" s="111" t="s">
        <v>58</v>
      </c>
      <c r="F211" s="110" t="s">
        <v>1</v>
      </c>
      <c r="G211" s="108">
        <f t="shared" ref="G211:H213" si="8">C228</f>
        <v>22.424999999999997</v>
      </c>
      <c r="H211" s="108">
        <f t="shared" si="8"/>
        <v>22.324999999999999</v>
      </c>
    </row>
    <row r="212" spans="2:15" ht="13.5" thickBot="1">
      <c r="B212" s="373" t="s">
        <v>6</v>
      </c>
      <c r="C212" s="356" t="s">
        <v>27</v>
      </c>
      <c r="D212" s="357"/>
      <c r="F212" s="102" t="s">
        <v>7</v>
      </c>
      <c r="G212" s="108">
        <f t="shared" si="8"/>
        <v>1.5924300089276557</v>
      </c>
      <c r="H212" s="108">
        <f t="shared" si="8"/>
        <v>3.4471002306286387</v>
      </c>
      <c r="N212" s="423" t="s">
        <v>42</v>
      </c>
      <c r="O212" s="424"/>
    </row>
    <row r="213" spans="2:15" ht="13.5" thickBot="1">
      <c r="B213" s="374"/>
      <c r="C213" s="107">
        <v>1</v>
      </c>
      <c r="D213" s="106">
        <v>2</v>
      </c>
      <c r="F213" s="102" t="s">
        <v>3</v>
      </c>
      <c r="G213" s="105">
        <f t="shared" si="8"/>
        <v>1.5605527326995006</v>
      </c>
      <c r="H213" s="105">
        <f t="shared" si="8"/>
        <v>3.3780961515659222</v>
      </c>
      <c r="N213" s="164" t="s">
        <v>6</v>
      </c>
      <c r="O213" s="163" t="s">
        <v>43</v>
      </c>
    </row>
    <row r="214" spans="2:15">
      <c r="B214" s="88">
        <v>1</v>
      </c>
      <c r="C214" s="376" t="s">
        <v>57</v>
      </c>
      <c r="D214" s="431"/>
      <c r="F214" s="102" t="s">
        <v>8</v>
      </c>
      <c r="G214" s="101">
        <f>MAX(C215:C226)</f>
        <v>24.4</v>
      </c>
      <c r="H214" s="101">
        <f>MAX(D215:D226)</f>
        <v>25.3</v>
      </c>
      <c r="N214" s="167">
        <v>1</v>
      </c>
      <c r="O214" s="162">
        <v>24</v>
      </c>
    </row>
    <row r="215" spans="2:15">
      <c r="B215" s="117">
        <v>2</v>
      </c>
      <c r="C215" s="358" t="s">
        <v>51</v>
      </c>
      <c r="D215" s="375"/>
      <c r="F215" s="102" t="s">
        <v>9</v>
      </c>
      <c r="G215" s="101">
        <f>MIN(C215:C226)</f>
        <v>20.9</v>
      </c>
      <c r="H215" s="101">
        <f>MIN(D215:D226)</f>
        <v>19</v>
      </c>
      <c r="N215" s="166">
        <v>2</v>
      </c>
      <c r="O215" s="156">
        <v>24</v>
      </c>
    </row>
    <row r="216" spans="2:15" ht="13.5" thickBot="1">
      <c r="B216" s="117">
        <v>3</v>
      </c>
      <c r="C216" s="104">
        <v>24.4</v>
      </c>
      <c r="D216" s="116">
        <v>25.3</v>
      </c>
      <c r="F216" s="98" t="s">
        <v>10</v>
      </c>
      <c r="G216" s="97">
        <f>G214-G215</f>
        <v>3.5</v>
      </c>
      <c r="H216" s="97">
        <f>H214-H215</f>
        <v>6.3000000000000007</v>
      </c>
      <c r="N216" s="166">
        <v>3</v>
      </c>
      <c r="O216" s="156">
        <v>24</v>
      </c>
    </row>
    <row r="217" spans="2:15">
      <c r="B217" s="117">
        <v>4</v>
      </c>
      <c r="C217" s="104">
        <v>23</v>
      </c>
      <c r="D217" s="116">
        <v>25.3</v>
      </c>
      <c r="N217" s="166">
        <v>4</v>
      </c>
      <c r="O217" s="156">
        <v>24</v>
      </c>
    </row>
    <row r="218" spans="2:15">
      <c r="B218" s="117">
        <v>5</v>
      </c>
      <c r="C218" s="358" t="s">
        <v>51</v>
      </c>
      <c r="D218" s="399"/>
      <c r="N218" s="166">
        <v>5</v>
      </c>
      <c r="O218" s="156">
        <v>24</v>
      </c>
    </row>
    <row r="219" spans="2:15">
      <c r="B219" s="117">
        <v>8</v>
      </c>
      <c r="C219" s="358" t="s">
        <v>51</v>
      </c>
      <c r="D219" s="399"/>
      <c r="N219" s="166">
        <v>8</v>
      </c>
      <c r="O219" s="156">
        <v>24</v>
      </c>
    </row>
    <row r="220" spans="2:15">
      <c r="B220" s="117">
        <v>9</v>
      </c>
      <c r="C220" s="358" t="s">
        <v>51</v>
      </c>
      <c r="D220" s="399"/>
      <c r="N220" s="166">
        <v>9</v>
      </c>
      <c r="O220" s="156">
        <v>24</v>
      </c>
    </row>
    <row r="221" spans="2:15" ht="12.75" customHeight="1">
      <c r="B221" s="117">
        <v>10</v>
      </c>
      <c r="C221" s="358" t="s">
        <v>56</v>
      </c>
      <c r="D221" s="400"/>
      <c r="N221" s="166">
        <v>10</v>
      </c>
      <c r="O221" s="156">
        <v>24</v>
      </c>
    </row>
    <row r="222" spans="2:15">
      <c r="B222" s="117">
        <v>12</v>
      </c>
      <c r="C222" s="358" t="s">
        <v>51</v>
      </c>
      <c r="D222" s="375"/>
      <c r="N222" s="166">
        <v>12</v>
      </c>
      <c r="O222" s="156">
        <v>23</v>
      </c>
    </row>
    <row r="223" spans="2:15">
      <c r="B223" s="117">
        <v>17</v>
      </c>
      <c r="C223" s="104">
        <v>20.9</v>
      </c>
      <c r="D223" s="116">
        <v>19</v>
      </c>
      <c r="N223" s="166">
        <v>17</v>
      </c>
      <c r="O223" s="156">
        <v>22</v>
      </c>
    </row>
    <row r="224" spans="2:15">
      <c r="B224" s="117">
        <v>19</v>
      </c>
      <c r="C224" s="358" t="s">
        <v>51</v>
      </c>
      <c r="D224" s="375"/>
      <c r="N224" s="166">
        <v>19</v>
      </c>
      <c r="O224" s="156">
        <v>22</v>
      </c>
    </row>
    <row r="225" spans="2:15">
      <c r="B225" s="117">
        <v>22</v>
      </c>
      <c r="C225" s="358" t="s">
        <v>51</v>
      </c>
      <c r="D225" s="399"/>
      <c r="N225" s="166">
        <v>22</v>
      </c>
      <c r="O225" s="156">
        <v>21</v>
      </c>
    </row>
    <row r="226" spans="2:15" ht="13.5" thickBot="1">
      <c r="B226" s="85">
        <v>24</v>
      </c>
      <c r="C226" s="121">
        <v>21.4</v>
      </c>
      <c r="D226" s="120">
        <v>19.7</v>
      </c>
      <c r="N226" s="168">
        <v>24</v>
      </c>
      <c r="O226" s="156">
        <v>21</v>
      </c>
    </row>
    <row r="227" spans="2:15" ht="13.5" thickBot="1">
      <c r="B227" s="91" t="s">
        <v>0</v>
      </c>
      <c r="C227" s="90">
        <f>COUNTIF(C214:C226,"&gt;0")</f>
        <v>4</v>
      </c>
      <c r="D227" s="89">
        <f>COUNTIF(D214:D226,"&gt;0")</f>
        <v>4</v>
      </c>
      <c r="N227" s="159" t="s">
        <v>0</v>
      </c>
      <c r="O227" s="158">
        <f>COUNTIF(O214:O226,"&gt;0")</f>
        <v>13</v>
      </c>
    </row>
    <row r="228" spans="2:15">
      <c r="B228" s="88" t="s">
        <v>1</v>
      </c>
      <c r="C228" s="87">
        <f>AVERAGE(C214:C226)</f>
        <v>22.424999999999997</v>
      </c>
      <c r="D228" s="86">
        <f>AVERAGE(D214:D226)</f>
        <v>22.324999999999999</v>
      </c>
      <c r="N228" s="88" t="s">
        <v>1</v>
      </c>
      <c r="O228" s="157">
        <f>AVERAGE(O214:O226)</f>
        <v>23.153846153846153</v>
      </c>
    </row>
    <row r="229" spans="2:15">
      <c r="B229" s="85" t="s">
        <v>2</v>
      </c>
      <c r="C229" s="84">
        <f>STDEV(C214:C226)</f>
        <v>1.5924300089276557</v>
      </c>
      <c r="D229" s="83">
        <f>STDEV(D214:D226)</f>
        <v>3.4471002306286387</v>
      </c>
      <c r="N229" s="85" t="s">
        <v>2</v>
      </c>
      <c r="O229" s="156">
        <f>STDEV(O214:O226)</f>
        <v>1.214231845389905</v>
      </c>
    </row>
    <row r="230" spans="2:15" ht="13.5" thickBot="1">
      <c r="B230" s="82" t="s">
        <v>3</v>
      </c>
      <c r="C230" s="81">
        <f>CONFIDENCE(0.05,C229,C227)</f>
        <v>1.5605527326995006</v>
      </c>
      <c r="D230" s="80">
        <f>CONFIDENCE(0.05,D229,D227)</f>
        <v>3.3780961515659222</v>
      </c>
      <c r="N230" s="82" t="s">
        <v>3</v>
      </c>
      <c r="O230" s="155">
        <f>CONFIDENCE(0.05,O229,O227)</f>
        <v>0.66005182121271144</v>
      </c>
    </row>
    <row r="232" spans="2:15" ht="13.5" thickBot="1"/>
    <row r="233" spans="2:15" ht="13.5" thickBot="1">
      <c r="B233" s="347"/>
      <c r="C233" s="348"/>
      <c r="D233" s="363" t="s">
        <v>15</v>
      </c>
      <c r="G233" s="346" t="s">
        <v>118</v>
      </c>
      <c r="H233" s="346"/>
    </row>
    <row r="234" spans="2:15" ht="13.5" thickBot="1">
      <c r="B234" s="349"/>
      <c r="C234" s="350"/>
      <c r="D234" s="364"/>
      <c r="G234" s="112">
        <v>1</v>
      </c>
      <c r="H234" s="112">
        <v>2</v>
      </c>
    </row>
    <row r="235" spans="2:15" ht="13.5" customHeight="1" thickBot="1">
      <c r="B235" s="355" t="s">
        <v>13</v>
      </c>
      <c r="C235" s="348"/>
      <c r="D235" s="111" t="s">
        <v>54</v>
      </c>
      <c r="F235" s="110" t="s">
        <v>1</v>
      </c>
      <c r="G235" s="108">
        <f>C261</f>
        <v>21.9</v>
      </c>
      <c r="H235" s="108">
        <f>D261</f>
        <v>21.366666666666664</v>
      </c>
    </row>
    <row r="236" spans="2:15" ht="13.5" thickBot="1">
      <c r="B236" s="373" t="s">
        <v>6</v>
      </c>
      <c r="C236" s="356" t="s">
        <v>27</v>
      </c>
      <c r="D236" s="357"/>
      <c r="F236" s="102" t="s">
        <v>7</v>
      </c>
      <c r="G236" s="108">
        <f>C261</f>
        <v>21.9</v>
      </c>
      <c r="H236" s="108">
        <f>D262</f>
        <v>0.60277137733417041</v>
      </c>
      <c r="N236" s="423" t="s">
        <v>42</v>
      </c>
      <c r="O236" s="424"/>
    </row>
    <row r="237" spans="2:15" ht="13.5" thickBot="1">
      <c r="B237" s="374"/>
      <c r="C237" s="107">
        <v>1</v>
      </c>
      <c r="D237" s="106">
        <v>2</v>
      </c>
      <c r="F237" s="102" t="s">
        <v>3</v>
      </c>
      <c r="G237" s="105">
        <f>C263</f>
        <v>1.1759783907240313</v>
      </c>
      <c r="H237" s="105">
        <f>D263</f>
        <v>0.68208749150079218</v>
      </c>
      <c r="N237" s="164" t="s">
        <v>6</v>
      </c>
      <c r="O237" s="163" t="s">
        <v>43</v>
      </c>
    </row>
    <row r="238" spans="2:15">
      <c r="B238" s="88">
        <v>1</v>
      </c>
      <c r="C238" s="119">
        <v>21.3</v>
      </c>
      <c r="D238" s="118">
        <v>21.3</v>
      </c>
      <c r="F238" s="102" t="s">
        <v>8</v>
      </c>
      <c r="G238" s="101">
        <f>MAX(C238:C259)</f>
        <v>22.5</v>
      </c>
      <c r="H238" s="101">
        <f>MAX(D238:D259)</f>
        <v>22</v>
      </c>
      <c r="N238" s="167">
        <v>1</v>
      </c>
      <c r="O238" s="162">
        <v>21</v>
      </c>
    </row>
    <row r="239" spans="2:15">
      <c r="B239" s="117">
        <v>2</v>
      </c>
      <c r="C239" s="104">
        <v>22.5</v>
      </c>
      <c r="D239" s="116">
        <v>22</v>
      </c>
      <c r="F239" s="102" t="s">
        <v>9</v>
      </c>
      <c r="G239" s="101">
        <f>MIN(C238:C259)</f>
        <v>21.3</v>
      </c>
      <c r="H239" s="101">
        <f>MIN(D238:D259)</f>
        <v>20.8</v>
      </c>
      <c r="N239" s="166">
        <v>2</v>
      </c>
      <c r="O239" s="161">
        <v>21</v>
      </c>
    </row>
    <row r="240" spans="2:15" ht="13.5" thickBot="1">
      <c r="B240" s="117">
        <v>3</v>
      </c>
      <c r="C240" s="367" t="s">
        <v>94</v>
      </c>
      <c r="D240" s="368"/>
      <c r="F240" s="98" t="s">
        <v>10</v>
      </c>
      <c r="G240" s="97">
        <f>G238-G239</f>
        <v>1.1999999999999993</v>
      </c>
      <c r="H240" s="97">
        <f>H238-H239</f>
        <v>1.1999999999999993</v>
      </c>
      <c r="N240" s="166">
        <v>3</v>
      </c>
      <c r="O240" s="161">
        <v>21</v>
      </c>
    </row>
    <row r="241" spans="2:15">
      <c r="B241" s="117">
        <v>6</v>
      </c>
      <c r="C241" s="369"/>
      <c r="D241" s="370"/>
      <c r="N241" s="166">
        <v>6</v>
      </c>
      <c r="O241" s="161">
        <v>21</v>
      </c>
    </row>
    <row r="242" spans="2:15">
      <c r="B242" s="117">
        <v>8</v>
      </c>
      <c r="C242" s="369"/>
      <c r="D242" s="370"/>
      <c r="N242" s="166">
        <v>8</v>
      </c>
      <c r="O242" s="161">
        <v>21</v>
      </c>
    </row>
    <row r="243" spans="2:15">
      <c r="B243" s="117">
        <v>9</v>
      </c>
      <c r="C243" s="369"/>
      <c r="D243" s="370"/>
      <c r="N243" s="166">
        <v>9</v>
      </c>
      <c r="O243" s="161">
        <v>21</v>
      </c>
    </row>
    <row r="244" spans="2:15">
      <c r="B244" s="117">
        <v>10</v>
      </c>
      <c r="C244" s="369"/>
      <c r="D244" s="370"/>
      <c r="N244" s="166">
        <v>10</v>
      </c>
      <c r="O244" s="161">
        <v>21</v>
      </c>
    </row>
    <row r="245" spans="2:15">
      <c r="B245" s="117">
        <v>13</v>
      </c>
      <c r="C245" s="369"/>
      <c r="D245" s="370"/>
      <c r="N245" s="166">
        <v>13</v>
      </c>
      <c r="O245" s="161">
        <v>21</v>
      </c>
    </row>
    <row r="246" spans="2:15">
      <c r="B246" s="117">
        <v>14</v>
      </c>
      <c r="C246" s="369"/>
      <c r="D246" s="370"/>
      <c r="N246" s="166">
        <v>14</v>
      </c>
      <c r="O246" s="161">
        <v>21</v>
      </c>
    </row>
    <row r="247" spans="2:15">
      <c r="B247" s="117">
        <v>15</v>
      </c>
      <c r="C247" s="369"/>
      <c r="D247" s="370"/>
      <c r="N247" s="166">
        <v>15</v>
      </c>
      <c r="O247" s="161">
        <v>20</v>
      </c>
    </row>
    <row r="248" spans="2:15">
      <c r="B248" s="117">
        <v>16</v>
      </c>
      <c r="C248" s="369"/>
      <c r="D248" s="370"/>
      <c r="N248" s="166">
        <v>16</v>
      </c>
      <c r="O248" s="161">
        <v>20</v>
      </c>
    </row>
    <row r="249" spans="2:15">
      <c r="B249" s="117">
        <v>17</v>
      </c>
      <c r="C249" s="369"/>
      <c r="D249" s="370"/>
      <c r="N249" s="166">
        <v>17</v>
      </c>
      <c r="O249" s="161">
        <v>20</v>
      </c>
    </row>
    <row r="250" spans="2:15">
      <c r="B250" s="117">
        <v>20</v>
      </c>
      <c r="C250" s="371"/>
      <c r="D250" s="372"/>
      <c r="N250" s="166">
        <v>20</v>
      </c>
      <c r="O250" s="161">
        <v>20</v>
      </c>
    </row>
    <row r="251" spans="2:15">
      <c r="B251" s="117">
        <v>21</v>
      </c>
      <c r="C251" s="360" t="s">
        <v>51</v>
      </c>
      <c r="D251" s="359"/>
      <c r="N251" s="166">
        <v>21</v>
      </c>
      <c r="O251" s="156">
        <v>20</v>
      </c>
    </row>
    <row r="252" spans="2:15">
      <c r="B252" s="117">
        <v>22</v>
      </c>
      <c r="C252" s="360" t="s">
        <v>51</v>
      </c>
      <c r="D252" s="359"/>
      <c r="N252" s="166">
        <v>22</v>
      </c>
      <c r="O252" s="156">
        <v>19</v>
      </c>
    </row>
    <row r="253" spans="2:15">
      <c r="B253" s="117">
        <v>23</v>
      </c>
      <c r="C253" s="360" t="s">
        <v>51</v>
      </c>
      <c r="D253" s="359"/>
      <c r="N253" s="166">
        <v>23</v>
      </c>
      <c r="O253" s="156">
        <v>19</v>
      </c>
    </row>
    <row r="254" spans="2:15">
      <c r="B254" s="117">
        <v>24</v>
      </c>
      <c r="C254" s="360" t="s">
        <v>51</v>
      </c>
      <c r="D254" s="359"/>
      <c r="N254" s="166">
        <v>24</v>
      </c>
      <c r="O254" s="156">
        <v>19</v>
      </c>
    </row>
    <row r="255" spans="2:15">
      <c r="B255" s="117">
        <v>27</v>
      </c>
      <c r="C255" s="360" t="s">
        <v>51</v>
      </c>
      <c r="D255" s="359"/>
      <c r="N255" s="166">
        <v>27</v>
      </c>
      <c r="O255" s="156">
        <v>19</v>
      </c>
    </row>
    <row r="256" spans="2:15">
      <c r="B256" s="117">
        <v>28</v>
      </c>
      <c r="C256" s="360" t="s">
        <v>51</v>
      </c>
      <c r="D256" s="359"/>
      <c r="N256" s="166">
        <v>28</v>
      </c>
      <c r="O256" s="156">
        <v>19</v>
      </c>
    </row>
    <row r="257" spans="2:15">
      <c r="B257" s="117">
        <v>29</v>
      </c>
      <c r="C257" s="418" t="s">
        <v>51</v>
      </c>
      <c r="D257" s="419"/>
      <c r="N257" s="166">
        <v>29</v>
      </c>
      <c r="O257" s="156">
        <v>19</v>
      </c>
    </row>
    <row r="258" spans="2:15">
      <c r="B258" s="117">
        <v>30</v>
      </c>
      <c r="C258" s="104" t="s">
        <v>51</v>
      </c>
      <c r="D258" s="116">
        <v>20.8</v>
      </c>
      <c r="N258" s="166">
        <v>30</v>
      </c>
      <c r="O258" s="156">
        <v>19</v>
      </c>
    </row>
    <row r="259" spans="2:15" ht="13.5" thickBot="1">
      <c r="B259" s="115">
        <v>31</v>
      </c>
      <c r="C259" s="416" t="s">
        <v>51</v>
      </c>
      <c r="D259" s="417"/>
      <c r="N259" s="165">
        <v>31</v>
      </c>
      <c r="O259" s="156">
        <v>19</v>
      </c>
    </row>
    <row r="260" spans="2:15" ht="13.5" thickBot="1">
      <c r="B260" s="91" t="s">
        <v>0</v>
      </c>
      <c r="C260" s="114">
        <f>COUNTIF(C238:C259,"&gt;0")</f>
        <v>2</v>
      </c>
      <c r="D260" s="113">
        <f>COUNTIF(D238:D259,"&gt;0")</f>
        <v>3</v>
      </c>
      <c r="N260" s="159" t="s">
        <v>0</v>
      </c>
      <c r="O260" s="158">
        <f>COUNTIF(O238:O259,"&gt;0")</f>
        <v>22</v>
      </c>
    </row>
    <row r="261" spans="2:15">
      <c r="B261" s="88" t="s">
        <v>1</v>
      </c>
      <c r="C261" s="87">
        <f>AVERAGE(C238:C259)</f>
        <v>21.9</v>
      </c>
      <c r="D261" s="86">
        <f>AVERAGE(D238:D259)</f>
        <v>21.366666666666664</v>
      </c>
      <c r="N261" s="88" t="s">
        <v>1</v>
      </c>
      <c r="O261" s="157">
        <f>AVERAGE(O238:O259)</f>
        <v>20.045454545454547</v>
      </c>
    </row>
    <row r="262" spans="2:15">
      <c r="B262" s="85" t="s">
        <v>2</v>
      </c>
      <c r="C262" s="84">
        <f>STDEV(C238:C259)</f>
        <v>0.84852813742385647</v>
      </c>
      <c r="D262" s="83">
        <f>STDEV(D238:D259)</f>
        <v>0.60277137733417041</v>
      </c>
      <c r="N262" s="85" t="s">
        <v>2</v>
      </c>
      <c r="O262" s="156">
        <f>STDEV(O238:O259)</f>
        <v>0.89853175089103421</v>
      </c>
    </row>
    <row r="263" spans="2:15" ht="13.5" thickBot="1">
      <c r="B263" s="82" t="s">
        <v>3</v>
      </c>
      <c r="C263" s="81">
        <f>CONFIDENCE(0.05,C262,C260)</f>
        <v>1.1759783907240313</v>
      </c>
      <c r="D263" s="80">
        <f>CONFIDENCE(0.05,D262,D260)</f>
        <v>0.68208749150079218</v>
      </c>
      <c r="N263" s="82" t="s">
        <v>3</v>
      </c>
      <c r="O263" s="155">
        <f>CONFIDENCE(0.05,O262,O260)</f>
        <v>0.37546562200243805</v>
      </c>
    </row>
    <row r="265" spans="2:15" ht="13.5" thickBot="1"/>
    <row r="266" spans="2:15" ht="13.5" thickBot="1">
      <c r="B266" s="347"/>
      <c r="C266" s="348"/>
      <c r="D266" s="363" t="s">
        <v>15</v>
      </c>
      <c r="G266" s="346" t="s">
        <v>117</v>
      </c>
      <c r="H266" s="346"/>
    </row>
    <row r="267" spans="2:15" ht="13.5" thickBot="1">
      <c r="B267" s="349"/>
      <c r="C267" s="350"/>
      <c r="D267" s="364"/>
      <c r="G267" s="112">
        <v>1</v>
      </c>
      <c r="H267" s="112">
        <v>2</v>
      </c>
    </row>
    <row r="268" spans="2:15" ht="13.5" thickBot="1">
      <c r="B268" s="355" t="s">
        <v>13</v>
      </c>
      <c r="C268" s="348"/>
      <c r="D268" s="111" t="s">
        <v>52</v>
      </c>
      <c r="F268" s="110" t="s">
        <v>1</v>
      </c>
      <c r="G268" s="108">
        <f>C289</f>
        <v>19.066666666666666</v>
      </c>
      <c r="H268" s="108">
        <f>D289</f>
        <v>19.2</v>
      </c>
    </row>
    <row r="269" spans="2:15" ht="13.5" thickBot="1">
      <c r="B269" s="373" t="s">
        <v>6</v>
      </c>
      <c r="C269" s="356" t="s">
        <v>27</v>
      </c>
      <c r="D269" s="357"/>
      <c r="F269" s="102" t="s">
        <v>7</v>
      </c>
      <c r="G269" s="108">
        <f>C289</f>
        <v>19.066666666666666</v>
      </c>
      <c r="H269" s="108">
        <f>D290</f>
        <v>1.6970562748477132</v>
      </c>
      <c r="N269" s="423" t="s">
        <v>42</v>
      </c>
      <c r="O269" s="424"/>
    </row>
    <row r="270" spans="2:15" ht="13.5" thickBot="1">
      <c r="B270" s="374"/>
      <c r="C270" s="107">
        <v>1</v>
      </c>
      <c r="D270" s="106">
        <v>2</v>
      </c>
      <c r="F270" s="102" t="s">
        <v>3</v>
      </c>
      <c r="G270" s="105">
        <f>C291</f>
        <v>1.6333033204500447</v>
      </c>
      <c r="H270" s="105">
        <f>D291</f>
        <v>2.3519567814480631</v>
      </c>
      <c r="N270" s="164" t="s">
        <v>6</v>
      </c>
      <c r="O270" s="163" t="s">
        <v>43</v>
      </c>
    </row>
    <row r="271" spans="2:15">
      <c r="B271" s="88">
        <v>3</v>
      </c>
      <c r="C271" s="361" t="s">
        <v>51</v>
      </c>
      <c r="D271" s="362"/>
      <c r="F271" s="102" t="s">
        <v>8</v>
      </c>
      <c r="G271" s="101">
        <f>MAX(C271:C287)</f>
        <v>19.899999999999999</v>
      </c>
      <c r="H271" s="101">
        <f>MAX(D271:D287)</f>
        <v>20.399999999999999</v>
      </c>
      <c r="N271" s="88">
        <v>3</v>
      </c>
      <c r="O271" s="162">
        <v>19</v>
      </c>
    </row>
    <row r="272" spans="2:15">
      <c r="B272" s="85">
        <v>4</v>
      </c>
      <c r="C272" s="104">
        <v>19.899999999999999</v>
      </c>
      <c r="D272" s="116" t="s">
        <v>51</v>
      </c>
      <c r="F272" s="102" t="s">
        <v>9</v>
      </c>
      <c r="G272" s="101">
        <f>MIN(C271:C287)</f>
        <v>17.399999999999999</v>
      </c>
      <c r="H272" s="101">
        <f>MIN(D271:D287)</f>
        <v>18</v>
      </c>
      <c r="N272" s="85">
        <v>4</v>
      </c>
      <c r="O272" s="161">
        <v>19</v>
      </c>
    </row>
    <row r="273" spans="2:15" ht="13.5" thickBot="1">
      <c r="B273" s="92">
        <v>5</v>
      </c>
      <c r="C273" s="100">
        <v>19.899999999999999</v>
      </c>
      <c r="D273" s="99">
        <v>20.399999999999999</v>
      </c>
      <c r="F273" s="98" t="s">
        <v>10</v>
      </c>
      <c r="G273" s="97">
        <f>G271-G272</f>
        <v>2.5</v>
      </c>
      <c r="H273" s="97">
        <f>H271-H272</f>
        <v>2.3999999999999986</v>
      </c>
      <c r="N273" s="92">
        <v>5</v>
      </c>
      <c r="O273" s="161">
        <v>19</v>
      </c>
    </row>
    <row r="274" spans="2:15">
      <c r="B274" s="92">
        <v>6</v>
      </c>
      <c r="C274" s="96"/>
      <c r="D274" s="95"/>
      <c r="N274" s="92">
        <v>6</v>
      </c>
      <c r="O274" s="161">
        <v>19</v>
      </c>
    </row>
    <row r="275" spans="2:15">
      <c r="B275" s="92">
        <v>7</v>
      </c>
      <c r="C275" s="360" t="s">
        <v>51</v>
      </c>
      <c r="D275" s="359"/>
      <c r="N275" s="92">
        <v>7</v>
      </c>
      <c r="O275" s="161">
        <v>19</v>
      </c>
    </row>
    <row r="276" spans="2:15">
      <c r="B276" s="92">
        <v>10</v>
      </c>
      <c r="C276" s="360" t="s">
        <v>51</v>
      </c>
      <c r="D276" s="359"/>
      <c r="N276" s="92">
        <v>10</v>
      </c>
      <c r="O276" s="161">
        <v>19</v>
      </c>
    </row>
    <row r="277" spans="2:15">
      <c r="B277" s="92">
        <v>11</v>
      </c>
      <c r="C277" s="360" t="s">
        <v>51</v>
      </c>
      <c r="D277" s="359"/>
      <c r="N277" s="92">
        <v>11</v>
      </c>
      <c r="O277" s="161">
        <v>19</v>
      </c>
    </row>
    <row r="278" spans="2:15">
      <c r="B278" s="92">
        <v>12</v>
      </c>
      <c r="C278" s="360" t="s">
        <v>51</v>
      </c>
      <c r="D278" s="359"/>
      <c r="N278" s="92">
        <v>12</v>
      </c>
      <c r="O278" s="161">
        <v>19</v>
      </c>
    </row>
    <row r="279" spans="2:15">
      <c r="B279" s="92">
        <v>13</v>
      </c>
      <c r="C279" s="360" t="s">
        <v>51</v>
      </c>
      <c r="D279" s="359"/>
      <c r="N279" s="92">
        <v>13</v>
      </c>
      <c r="O279" s="161">
        <v>19</v>
      </c>
    </row>
    <row r="280" spans="2:15">
      <c r="B280" s="92">
        <v>14</v>
      </c>
      <c r="C280" s="360" t="s">
        <v>51</v>
      </c>
      <c r="D280" s="359"/>
      <c r="N280" s="92">
        <v>14</v>
      </c>
      <c r="O280" s="161">
        <v>19</v>
      </c>
    </row>
    <row r="281" spans="2:15">
      <c r="B281" s="92">
        <v>17</v>
      </c>
      <c r="C281" s="96"/>
      <c r="D281" s="95"/>
      <c r="N281" s="92">
        <v>17</v>
      </c>
      <c r="O281" s="161">
        <v>19</v>
      </c>
    </row>
    <row r="282" spans="2:15">
      <c r="B282" s="92">
        <v>19</v>
      </c>
      <c r="C282" s="418" t="s">
        <v>92</v>
      </c>
      <c r="D282" s="387"/>
      <c r="N282" s="92">
        <v>19</v>
      </c>
      <c r="O282" s="160"/>
    </row>
    <row r="283" spans="2:15">
      <c r="B283" s="92">
        <v>20</v>
      </c>
      <c r="C283" s="418" t="s">
        <v>92</v>
      </c>
      <c r="D283" s="387"/>
      <c r="N283" s="92">
        <v>20</v>
      </c>
      <c r="O283" s="160"/>
    </row>
    <row r="284" spans="2:15">
      <c r="B284" s="92">
        <v>21</v>
      </c>
      <c r="C284" s="96"/>
      <c r="D284" s="95"/>
      <c r="N284" s="92">
        <v>21</v>
      </c>
      <c r="O284" s="156">
        <v>18</v>
      </c>
    </row>
    <row r="285" spans="2:15">
      <c r="B285" s="92">
        <v>24</v>
      </c>
      <c r="C285" s="94">
        <v>17.399999999999999</v>
      </c>
      <c r="D285" s="93">
        <v>18</v>
      </c>
      <c r="N285" s="92">
        <v>24</v>
      </c>
      <c r="O285" s="156">
        <v>18</v>
      </c>
    </row>
    <row r="286" spans="2:15">
      <c r="B286" s="92">
        <v>25</v>
      </c>
      <c r="C286" s="360" t="s">
        <v>51</v>
      </c>
      <c r="D286" s="359"/>
      <c r="N286" s="92">
        <v>25</v>
      </c>
      <c r="O286" s="156">
        <v>18</v>
      </c>
    </row>
    <row r="287" spans="2:15" ht="13.5" thickBot="1">
      <c r="B287" s="92">
        <v>26</v>
      </c>
      <c r="C287" s="360" t="s">
        <v>51</v>
      </c>
      <c r="D287" s="359"/>
      <c r="N287" s="92">
        <v>26</v>
      </c>
      <c r="O287" s="156">
        <v>17</v>
      </c>
    </row>
    <row r="288" spans="2:15" ht="13.5" thickBot="1">
      <c r="B288" s="91" t="s">
        <v>0</v>
      </c>
      <c r="C288" s="114">
        <f>COUNTIF(C271:C287,"&gt;0")</f>
        <v>3</v>
      </c>
      <c r="D288" s="113">
        <f>COUNTIF(D271:D287,"&gt;0")</f>
        <v>2</v>
      </c>
      <c r="N288" s="159" t="s">
        <v>0</v>
      </c>
      <c r="O288" s="158">
        <f>COUNTIF(O271:O287,"&gt;0")</f>
        <v>15</v>
      </c>
    </row>
    <row r="289" spans="2:15">
      <c r="B289" s="88" t="s">
        <v>1</v>
      </c>
      <c r="C289" s="87">
        <f>AVERAGE(C271:C287)</f>
        <v>19.066666666666666</v>
      </c>
      <c r="D289" s="86">
        <f>AVERAGE(D271:D287)</f>
        <v>19.2</v>
      </c>
      <c r="N289" s="88" t="s">
        <v>1</v>
      </c>
      <c r="O289" s="157">
        <f>AVERAGE(O271:O287)</f>
        <v>18.666666666666668</v>
      </c>
    </row>
    <row r="290" spans="2:15">
      <c r="B290" s="85" t="s">
        <v>2</v>
      </c>
      <c r="C290" s="84">
        <f>STDEV(C271:C287)</f>
        <v>1.4433756729740643</v>
      </c>
      <c r="D290" s="83">
        <f>STDEV(D271:D287)</f>
        <v>1.6970562748477132</v>
      </c>
      <c r="N290" s="85" t="s">
        <v>2</v>
      </c>
      <c r="O290" s="156">
        <f>STDEV(O271:O287)</f>
        <v>0.61721339984836765</v>
      </c>
    </row>
    <row r="291" spans="2:15" ht="13.5" thickBot="1">
      <c r="B291" s="82" t="s">
        <v>3</v>
      </c>
      <c r="C291" s="81">
        <f>CONFIDENCE(0.05,C290,C288)</f>
        <v>1.6333033204500447</v>
      </c>
      <c r="D291" s="80">
        <f>CONFIDENCE(0.05,D290,D288)</f>
        <v>2.3519567814480631</v>
      </c>
      <c r="N291" s="82" t="s">
        <v>3</v>
      </c>
      <c r="O291" s="155">
        <f>CONFIDENCE(0.05,O290,O288)</f>
        <v>0.31234733701164069</v>
      </c>
    </row>
  </sheetData>
  <mergeCells count="168">
    <mergeCell ref="N269:O269"/>
    <mergeCell ref="C271:D271"/>
    <mergeCell ref="C259:D259"/>
    <mergeCell ref="C257:D257"/>
    <mergeCell ref="B266:C267"/>
    <mergeCell ref="D266:D267"/>
    <mergeCell ref="C275:D275"/>
    <mergeCell ref="C236:D236"/>
    <mergeCell ref="G233:H233"/>
    <mergeCell ref="B233:C234"/>
    <mergeCell ref="D233:D234"/>
    <mergeCell ref="B235:C235"/>
    <mergeCell ref="B236:B237"/>
    <mergeCell ref="C251:D251"/>
    <mergeCell ref="G266:H266"/>
    <mergeCell ref="B268:C268"/>
    <mergeCell ref="N236:O236"/>
    <mergeCell ref="B269:B270"/>
    <mergeCell ref="C240:D250"/>
    <mergeCell ref="C225:D225"/>
    <mergeCell ref="D146:D147"/>
    <mergeCell ref="G146:H146"/>
    <mergeCell ref="G179:H179"/>
    <mergeCell ref="N182:O182"/>
    <mergeCell ref="C151:D172"/>
    <mergeCell ref="B179:C180"/>
    <mergeCell ref="D179:D180"/>
    <mergeCell ref="B181:C181"/>
    <mergeCell ref="B182:B183"/>
    <mergeCell ref="C182:D182"/>
    <mergeCell ref="C184:D202"/>
    <mergeCell ref="C214:D214"/>
    <mergeCell ref="C224:D224"/>
    <mergeCell ref="C222:D222"/>
    <mergeCell ref="C215:D215"/>
    <mergeCell ref="C218:D218"/>
    <mergeCell ref="C219:D219"/>
    <mergeCell ref="C220:D220"/>
    <mergeCell ref="C221:D221"/>
    <mergeCell ref="C135:D135"/>
    <mergeCell ref="C134:D134"/>
    <mergeCell ref="G209:H209"/>
    <mergeCell ref="N212:O212"/>
    <mergeCell ref="B209:C210"/>
    <mergeCell ref="D209:D210"/>
    <mergeCell ref="B211:C211"/>
    <mergeCell ref="B212:B213"/>
    <mergeCell ref="C212:D212"/>
    <mergeCell ref="G125:H125"/>
    <mergeCell ref="C131:D131"/>
    <mergeCell ref="N149:O149"/>
    <mergeCell ref="B146:C147"/>
    <mergeCell ref="C115:D115"/>
    <mergeCell ref="N128:O128"/>
    <mergeCell ref="B125:C126"/>
    <mergeCell ref="D125:D126"/>
    <mergeCell ref="B127:C127"/>
    <mergeCell ref="C118:D118"/>
    <mergeCell ref="B128:B129"/>
    <mergeCell ref="C116:D116"/>
    <mergeCell ref="C137:D137"/>
    <mergeCell ref="C139:D139"/>
    <mergeCell ref="C133:D133"/>
    <mergeCell ref="C132:D132"/>
    <mergeCell ref="B148:C148"/>
    <mergeCell ref="B149:B150"/>
    <mergeCell ref="C149:D149"/>
    <mergeCell ref="C138:D138"/>
    <mergeCell ref="C130:D130"/>
    <mergeCell ref="C117:D117"/>
    <mergeCell ref="C128:D128"/>
    <mergeCell ref="C136:D136"/>
    <mergeCell ref="C85:D85"/>
    <mergeCell ref="C83:D83"/>
    <mergeCell ref="C89:D89"/>
    <mergeCell ref="C72:D72"/>
    <mergeCell ref="C69:D69"/>
    <mergeCell ref="G80:H80"/>
    <mergeCell ref="N83:O83"/>
    <mergeCell ref="C71:D71"/>
    <mergeCell ref="B80:C81"/>
    <mergeCell ref="B83:B84"/>
    <mergeCell ref="D80:D81"/>
    <mergeCell ref="C73:D73"/>
    <mergeCell ref="B82:C82"/>
    <mergeCell ref="C114:D114"/>
    <mergeCell ref="C86:D86"/>
    <mergeCell ref="B102:C102"/>
    <mergeCell ref="B100:C101"/>
    <mergeCell ref="D100:D101"/>
    <mergeCell ref="B103:B104"/>
    <mergeCell ref="C105:D105"/>
    <mergeCell ref="C92:D92"/>
    <mergeCell ref="C106:D106"/>
    <mergeCell ref="C111:D111"/>
    <mergeCell ref="C90:D90"/>
    <mergeCell ref="C113:D113"/>
    <mergeCell ref="C93:D93"/>
    <mergeCell ref="C91:D91"/>
    <mergeCell ref="C109:D109"/>
    <mergeCell ref="C112:D112"/>
    <mergeCell ref="C110:D110"/>
    <mergeCell ref="C107:D107"/>
    <mergeCell ref="C103:D103"/>
    <mergeCell ref="C108:D108"/>
    <mergeCell ref="C14:D14"/>
    <mergeCell ref="C15:D15"/>
    <mergeCell ref="C16:D16"/>
    <mergeCell ref="C17:D17"/>
    <mergeCell ref="N103:O103"/>
    <mergeCell ref="C88:D88"/>
    <mergeCell ref="C57:D57"/>
    <mergeCell ref="B30:C30"/>
    <mergeCell ref="B56:C56"/>
    <mergeCell ref="D54:D55"/>
    <mergeCell ref="B54:C55"/>
    <mergeCell ref="C70:D70"/>
    <mergeCell ref="C42:D42"/>
    <mergeCell ref="C46:D46"/>
    <mergeCell ref="C18:D18"/>
    <mergeCell ref="C19:D19"/>
    <mergeCell ref="C20:D20"/>
    <mergeCell ref="C21:D21"/>
    <mergeCell ref="B28:C29"/>
    <mergeCell ref="G28:H28"/>
    <mergeCell ref="D28:D29"/>
    <mergeCell ref="N54:O54"/>
    <mergeCell ref="C61:C62"/>
    <mergeCell ref="G54:H54"/>
    <mergeCell ref="G2:H2"/>
    <mergeCell ref="N2:O2"/>
    <mergeCell ref="B2:C3"/>
    <mergeCell ref="D2:D3"/>
    <mergeCell ref="C31:D31"/>
    <mergeCell ref="B4:C4"/>
    <mergeCell ref="B5:B6"/>
    <mergeCell ref="G100:H100"/>
    <mergeCell ref="B57:B58"/>
    <mergeCell ref="C65:D65"/>
    <mergeCell ref="C59:D60"/>
    <mergeCell ref="C68:D68"/>
    <mergeCell ref="B31:B32"/>
    <mergeCell ref="C33:D33"/>
    <mergeCell ref="C39:D39"/>
    <mergeCell ref="C40:D40"/>
    <mergeCell ref="C41:D41"/>
    <mergeCell ref="C47:D47"/>
    <mergeCell ref="C5:D5"/>
    <mergeCell ref="N28:O28"/>
    <mergeCell ref="C7:D7"/>
    <mergeCell ref="C8:D8"/>
    <mergeCell ref="C9:D9"/>
    <mergeCell ref="C12:D12"/>
    <mergeCell ref="C287:D287"/>
    <mergeCell ref="C252:D252"/>
    <mergeCell ref="C253:D253"/>
    <mergeCell ref="C254:D254"/>
    <mergeCell ref="C255:D255"/>
    <mergeCell ref="C276:D276"/>
    <mergeCell ref="C269:D269"/>
    <mergeCell ref="C256:D256"/>
    <mergeCell ref="C282:D282"/>
    <mergeCell ref="C277:D277"/>
    <mergeCell ref="C286:D286"/>
    <mergeCell ref="C279:D279"/>
    <mergeCell ref="C283:D283"/>
    <mergeCell ref="C280:D280"/>
    <mergeCell ref="C278:D278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242"/>
  <sheetViews>
    <sheetView topLeftCell="A229" zoomScaleNormal="100" workbookViewId="0">
      <selection activeCell="H257" sqref="H257"/>
    </sheetView>
  </sheetViews>
  <sheetFormatPr defaultRowHeight="12.75"/>
  <cols>
    <col min="1" max="1" width="9.140625" style="77"/>
    <col min="2" max="2" width="2.42578125" style="77" customWidth="1"/>
    <col min="3" max="3" width="9.140625" style="79"/>
    <col min="4" max="5" width="13.140625" style="78" customWidth="1"/>
    <col min="6" max="6" width="2.7109375" style="79" customWidth="1"/>
    <col min="7" max="7" width="9.140625" style="79"/>
    <col min="8" max="9" width="11.28515625" style="78" customWidth="1"/>
    <col min="10" max="14" width="9.140625" style="77"/>
    <col min="15" max="15" width="10.140625" style="77" customWidth="1"/>
    <col min="16" max="16" width="13" style="77" customWidth="1"/>
    <col min="17" max="17" width="14.140625" style="77" customWidth="1"/>
    <col min="18" max="18" width="2.7109375" style="77" customWidth="1"/>
    <col min="19" max="19" width="9.140625" style="77"/>
    <col min="20" max="20" width="11.85546875" style="77" customWidth="1"/>
    <col min="21" max="21" width="10.5703125" style="77" customWidth="1"/>
    <col min="22" max="16384" width="9.140625" style="77"/>
  </cols>
  <sheetData>
    <row r="1" spans="3:21" ht="13.5" thickBot="1"/>
    <row r="2" spans="3:21" ht="13.5" customHeight="1" thickBot="1">
      <c r="C2" s="347"/>
      <c r="D2" s="348"/>
      <c r="E2" s="363" t="s">
        <v>15</v>
      </c>
      <c r="H2" s="346" t="s">
        <v>141</v>
      </c>
      <c r="I2" s="346"/>
      <c r="O2" s="347"/>
      <c r="P2" s="348"/>
      <c r="Q2" s="363" t="s">
        <v>15</v>
      </c>
      <c r="S2" s="79"/>
      <c r="T2" s="346" t="s">
        <v>125</v>
      </c>
      <c r="U2" s="346"/>
    </row>
    <row r="3" spans="3:21" ht="13.5" thickBot="1">
      <c r="C3" s="349"/>
      <c r="D3" s="350"/>
      <c r="E3" s="364"/>
      <c r="H3" s="112">
        <v>1</v>
      </c>
      <c r="I3" s="112">
        <v>2</v>
      </c>
      <c r="O3" s="349"/>
      <c r="P3" s="350"/>
      <c r="Q3" s="364"/>
      <c r="S3" s="79"/>
      <c r="T3" s="112">
        <v>1</v>
      </c>
      <c r="U3" s="112">
        <v>2</v>
      </c>
    </row>
    <row r="4" spans="3:21" ht="13.5" thickBot="1">
      <c r="C4" s="355" t="s">
        <v>139</v>
      </c>
      <c r="D4" s="348"/>
      <c r="E4" s="111" t="s">
        <v>73</v>
      </c>
      <c r="G4" s="110" t="s">
        <v>1</v>
      </c>
      <c r="H4" s="108">
        <f t="shared" ref="H4:I6" si="0">D18</f>
        <v>12.265000000000001</v>
      </c>
      <c r="I4" s="108">
        <f t="shared" si="0"/>
        <v>16.112500000000001</v>
      </c>
      <c r="O4" s="432" t="s">
        <v>128</v>
      </c>
      <c r="P4" s="433"/>
      <c r="Q4" s="111" t="s">
        <v>73</v>
      </c>
      <c r="S4" s="110" t="s">
        <v>1</v>
      </c>
      <c r="T4" s="108">
        <f t="shared" ref="T4:U6" si="1">P18</f>
        <v>17.950000000000003</v>
      </c>
      <c r="U4" s="108">
        <f t="shared" si="1"/>
        <v>18.362500000000001</v>
      </c>
    </row>
    <row r="5" spans="3:21">
      <c r="C5" s="373" t="s">
        <v>6</v>
      </c>
      <c r="D5" s="356" t="s">
        <v>27</v>
      </c>
      <c r="E5" s="357"/>
      <c r="G5" s="102" t="s">
        <v>7</v>
      </c>
      <c r="H5" s="108">
        <f t="shared" si="0"/>
        <v>3.8217753291718588</v>
      </c>
      <c r="I5" s="108">
        <f t="shared" si="0"/>
        <v>1.2268217746138463</v>
      </c>
      <c r="O5" s="373" t="s">
        <v>6</v>
      </c>
      <c r="P5" s="356" t="s">
        <v>27</v>
      </c>
      <c r="Q5" s="357"/>
      <c r="S5" s="102" t="s">
        <v>7</v>
      </c>
      <c r="T5" s="108">
        <f t="shared" si="1"/>
        <v>1.1902380714238079</v>
      </c>
      <c r="U5" s="108">
        <f t="shared" si="1"/>
        <v>1.9110969799219153</v>
      </c>
    </row>
    <row r="6" spans="3:21">
      <c r="C6" s="374"/>
      <c r="D6" s="107">
        <v>1</v>
      </c>
      <c r="E6" s="106">
        <v>2</v>
      </c>
      <c r="G6" s="102" t="s">
        <v>3</v>
      </c>
      <c r="H6" s="105">
        <f t="shared" si="0"/>
        <v>3.7452710010902757</v>
      </c>
      <c r="I6" s="105">
        <f t="shared" si="0"/>
        <v>1.202263246846327</v>
      </c>
      <c r="O6" s="374"/>
      <c r="P6" s="107">
        <v>1</v>
      </c>
      <c r="Q6" s="106">
        <v>2</v>
      </c>
      <c r="S6" s="102" t="s">
        <v>3</v>
      </c>
      <c r="T6" s="105">
        <f t="shared" si="1"/>
        <v>1.1664118765095377</v>
      </c>
      <c r="U6" s="105">
        <f t="shared" si="1"/>
        <v>1.87284062580511</v>
      </c>
    </row>
    <row r="7" spans="3:21">
      <c r="C7" s="85">
        <v>11</v>
      </c>
      <c r="D7" s="137">
        <v>14.04</v>
      </c>
      <c r="E7" s="136">
        <v>14.89</v>
      </c>
      <c r="G7" s="102" t="s">
        <v>8</v>
      </c>
      <c r="H7" s="101">
        <f>MAX(D7:D16)</f>
        <v>16.46</v>
      </c>
      <c r="I7" s="101">
        <f>MAX(E7:E16)</f>
        <v>17.28</v>
      </c>
      <c r="O7" s="85">
        <v>11</v>
      </c>
      <c r="P7" s="137">
        <v>17.8</v>
      </c>
      <c r="Q7" s="136">
        <v>17.5</v>
      </c>
      <c r="S7" s="102" t="s">
        <v>8</v>
      </c>
      <c r="T7" s="101">
        <f>MAX(P7:P16)</f>
        <v>19.5</v>
      </c>
      <c r="U7" s="101">
        <f>MAX(Q7:Q16)</f>
        <v>21.2</v>
      </c>
    </row>
    <row r="8" spans="3:21">
      <c r="C8" s="85">
        <v>12</v>
      </c>
      <c r="D8" s="137">
        <v>16.46</v>
      </c>
      <c r="E8" s="83">
        <v>17.28</v>
      </c>
      <c r="G8" s="102" t="s">
        <v>9</v>
      </c>
      <c r="H8" s="101">
        <f>MIN(D7:D16)</f>
        <v>7.66</v>
      </c>
      <c r="I8" s="101">
        <f>MIN(E7:E16)</f>
        <v>14.89</v>
      </c>
      <c r="O8" s="85">
        <v>12</v>
      </c>
      <c r="P8" s="137">
        <v>17.899999999999999</v>
      </c>
      <c r="Q8" s="83">
        <v>17.7</v>
      </c>
      <c r="S8" s="102" t="s">
        <v>9</v>
      </c>
      <c r="T8" s="101">
        <f>MIN(P7:P16)</f>
        <v>16.600000000000001</v>
      </c>
      <c r="U8" s="101">
        <f>MIN(Q7:Q16)</f>
        <v>17.05</v>
      </c>
    </row>
    <row r="9" spans="3:21" ht="13.5" thickBot="1">
      <c r="C9" s="85">
        <v>14</v>
      </c>
      <c r="D9" s="137">
        <v>10.9</v>
      </c>
      <c r="E9" s="136">
        <v>17.05</v>
      </c>
      <c r="G9" s="98" t="s">
        <v>10</v>
      </c>
      <c r="H9" s="97">
        <f>H7-H8</f>
        <v>8.8000000000000007</v>
      </c>
      <c r="I9" s="97">
        <f>I7-I8</f>
        <v>2.3900000000000006</v>
      </c>
      <c r="O9" s="85">
        <v>14</v>
      </c>
      <c r="P9" s="137">
        <v>19.5</v>
      </c>
      <c r="Q9" s="136">
        <v>17.05</v>
      </c>
      <c r="S9" s="98" t="s">
        <v>10</v>
      </c>
      <c r="T9" s="97">
        <f>T7-T8</f>
        <v>2.8999999999999986</v>
      </c>
      <c r="U9" s="97">
        <f>U7-U8</f>
        <v>4.1499999999999986</v>
      </c>
    </row>
    <row r="10" spans="3:21">
      <c r="C10" s="85">
        <v>17</v>
      </c>
      <c r="D10" s="137">
        <v>7.66</v>
      </c>
      <c r="E10" s="136">
        <v>15.23</v>
      </c>
      <c r="O10" s="85">
        <v>17</v>
      </c>
      <c r="P10" s="137">
        <v>16.600000000000001</v>
      </c>
      <c r="Q10" s="136">
        <v>21.2</v>
      </c>
    </row>
    <row r="11" spans="3:21">
      <c r="C11" s="85">
        <v>18</v>
      </c>
      <c r="D11" s="365" t="s">
        <v>71</v>
      </c>
      <c r="E11" s="387"/>
      <c r="O11" s="85">
        <v>18</v>
      </c>
      <c r="P11" s="365" t="s">
        <v>71</v>
      </c>
      <c r="Q11" s="387"/>
    </row>
    <row r="12" spans="3:21">
      <c r="C12" s="85">
        <v>20</v>
      </c>
      <c r="D12" s="365" t="s">
        <v>51</v>
      </c>
      <c r="E12" s="366"/>
      <c r="O12" s="85">
        <v>20</v>
      </c>
      <c r="P12" s="365" t="s">
        <v>51</v>
      </c>
      <c r="Q12" s="366"/>
    </row>
    <row r="13" spans="3:21">
      <c r="C13" s="85">
        <v>21</v>
      </c>
      <c r="D13" s="365" t="s">
        <v>51</v>
      </c>
      <c r="E13" s="366"/>
      <c r="O13" s="85">
        <v>21</v>
      </c>
      <c r="P13" s="365" t="s">
        <v>51</v>
      </c>
      <c r="Q13" s="366"/>
    </row>
    <row r="14" spans="3:21">
      <c r="C14" s="92">
        <v>24</v>
      </c>
      <c r="D14" s="365" t="s">
        <v>51</v>
      </c>
      <c r="E14" s="366"/>
      <c r="O14" s="92">
        <v>24</v>
      </c>
      <c r="P14" s="365" t="s">
        <v>51</v>
      </c>
      <c r="Q14" s="366"/>
    </row>
    <row r="15" spans="3:21">
      <c r="C15" s="92">
        <v>25</v>
      </c>
      <c r="D15" s="365" t="s">
        <v>51</v>
      </c>
      <c r="E15" s="366"/>
      <c r="O15" s="92">
        <v>25</v>
      </c>
      <c r="P15" s="365" t="s">
        <v>51</v>
      </c>
      <c r="Q15" s="366"/>
    </row>
    <row r="16" spans="3:21" ht="13.5" thickBot="1">
      <c r="C16" s="92">
        <v>27</v>
      </c>
      <c r="D16" s="365" t="s">
        <v>51</v>
      </c>
      <c r="E16" s="366"/>
      <c r="O16" s="92">
        <v>27</v>
      </c>
      <c r="P16" s="365" t="s">
        <v>51</v>
      </c>
      <c r="Q16" s="366"/>
    </row>
    <row r="17" spans="3:21" ht="13.5" thickBot="1">
      <c r="C17" s="135" t="s">
        <v>0</v>
      </c>
      <c r="D17" s="143">
        <f>COUNTIF(D7:D16,"&gt;0")</f>
        <v>4</v>
      </c>
      <c r="E17" s="142">
        <f>COUNTIF(E7:E16,"&gt;0")</f>
        <v>4</v>
      </c>
      <c r="O17" s="135" t="s">
        <v>0</v>
      </c>
      <c r="P17" s="143">
        <f>COUNTIF(P7:P16,"&gt;0")</f>
        <v>4</v>
      </c>
      <c r="Q17" s="142">
        <f>COUNTIF(Q7:Q16,"&gt;0")</f>
        <v>4</v>
      </c>
    </row>
    <row r="18" spans="3:21">
      <c r="C18" s="88" t="s">
        <v>1</v>
      </c>
      <c r="D18" s="87">
        <f>AVERAGE(D7:D16)</f>
        <v>12.265000000000001</v>
      </c>
      <c r="E18" s="86">
        <f>AVERAGE(E7:E16)</f>
        <v>16.112500000000001</v>
      </c>
      <c r="O18" s="88" t="s">
        <v>1</v>
      </c>
      <c r="P18" s="87">
        <f>AVERAGE(P7:P16)</f>
        <v>17.950000000000003</v>
      </c>
      <c r="Q18" s="86">
        <f>AVERAGE(Q7:Q16)</f>
        <v>18.362500000000001</v>
      </c>
    </row>
    <row r="19" spans="3:21" s="79" customFormat="1">
      <c r="C19" s="85" t="s">
        <v>2</v>
      </c>
      <c r="D19" s="84">
        <f>STDEV(D7:D16)</f>
        <v>3.8217753291718588</v>
      </c>
      <c r="E19" s="83">
        <f>STDEV(E7:E16)</f>
        <v>1.2268217746138463</v>
      </c>
      <c r="H19" s="78"/>
      <c r="I19" s="78"/>
      <c r="J19" s="77"/>
      <c r="K19" s="77"/>
      <c r="L19" s="77"/>
      <c r="M19" s="77"/>
      <c r="N19" s="77"/>
      <c r="O19" s="85" t="s">
        <v>2</v>
      </c>
      <c r="P19" s="84">
        <f>STDEV(P7:P16)</f>
        <v>1.1902380714238079</v>
      </c>
      <c r="Q19" s="83">
        <f>STDEV(Q7:Q16)</f>
        <v>1.9110969799219153</v>
      </c>
    </row>
    <row r="20" spans="3:21" s="79" customFormat="1" ht="13.5" thickBot="1">
      <c r="C20" s="82" t="s">
        <v>3</v>
      </c>
      <c r="D20" s="81">
        <f>CONFIDENCE(0.05,D19,D17)</f>
        <v>3.7452710010902757</v>
      </c>
      <c r="E20" s="80">
        <f>CONFIDENCE(0.05,E19,E17)</f>
        <v>1.202263246846327</v>
      </c>
      <c r="H20" s="78"/>
      <c r="I20" s="78"/>
      <c r="J20" s="77"/>
      <c r="K20" s="77"/>
      <c r="L20" s="77"/>
      <c r="M20" s="77"/>
      <c r="N20" s="77"/>
      <c r="O20" s="82" t="s">
        <v>3</v>
      </c>
      <c r="P20" s="81">
        <f>CONFIDENCE(0.05,P19,P17)</f>
        <v>1.1664118765095377</v>
      </c>
      <c r="Q20" s="80">
        <f>CONFIDENCE(0.05,Q19,Q17)</f>
        <v>1.87284062580511</v>
      </c>
    </row>
    <row r="22" spans="3:21" ht="13.5" thickBot="1"/>
    <row r="23" spans="3:21" ht="13.5" thickBot="1">
      <c r="C23" s="347"/>
      <c r="D23" s="348"/>
      <c r="E23" s="363" t="s">
        <v>15</v>
      </c>
      <c r="H23" s="346" t="s">
        <v>140</v>
      </c>
      <c r="I23" s="346"/>
      <c r="O23" s="347"/>
      <c r="P23" s="348"/>
      <c r="Q23" s="363" t="s">
        <v>15</v>
      </c>
      <c r="S23" s="79"/>
      <c r="T23" s="346" t="s">
        <v>124</v>
      </c>
      <c r="U23" s="346"/>
    </row>
    <row r="24" spans="3:21" ht="13.5" thickBot="1">
      <c r="C24" s="349"/>
      <c r="D24" s="350"/>
      <c r="E24" s="364"/>
      <c r="H24" s="112">
        <v>1</v>
      </c>
      <c r="I24" s="112">
        <v>2</v>
      </c>
      <c r="O24" s="349"/>
      <c r="P24" s="350"/>
      <c r="Q24" s="364"/>
      <c r="S24" s="79"/>
      <c r="T24" s="112">
        <v>1</v>
      </c>
      <c r="U24" s="112">
        <v>2</v>
      </c>
    </row>
    <row r="25" spans="3:21" ht="13.5" thickBot="1">
      <c r="C25" s="355" t="s">
        <v>139</v>
      </c>
      <c r="D25" s="348"/>
      <c r="E25" s="111" t="s">
        <v>69</v>
      </c>
      <c r="G25" s="110" t="s">
        <v>1</v>
      </c>
      <c r="H25" s="108">
        <f t="shared" ref="H25:I27" si="2">D43</f>
        <v>18.649999999999999</v>
      </c>
      <c r="I25" s="108">
        <f t="shared" si="2"/>
        <v>13.36</v>
      </c>
      <c r="O25" s="432" t="s">
        <v>128</v>
      </c>
      <c r="P25" s="433"/>
      <c r="Q25" s="111" t="s">
        <v>69</v>
      </c>
      <c r="S25" s="110" t="s">
        <v>1</v>
      </c>
      <c r="T25" s="108">
        <f t="shared" ref="T25:U27" si="3">P43</f>
        <v>22.6</v>
      </c>
      <c r="U25" s="108">
        <f t="shared" si="3"/>
        <v>21.6</v>
      </c>
    </row>
    <row r="26" spans="3:21">
      <c r="C26" s="373" t="s">
        <v>6</v>
      </c>
      <c r="D26" s="356" t="s">
        <v>27</v>
      </c>
      <c r="E26" s="357"/>
      <c r="G26" s="102" t="s">
        <v>7</v>
      </c>
      <c r="H26" s="108" t="e">
        <f t="shared" si="2"/>
        <v>#DIV/0!</v>
      </c>
      <c r="I26" s="108" t="e">
        <f t="shared" si="2"/>
        <v>#DIV/0!</v>
      </c>
      <c r="O26" s="373" t="s">
        <v>6</v>
      </c>
      <c r="P26" s="356" t="s">
        <v>27</v>
      </c>
      <c r="Q26" s="357"/>
      <c r="S26" s="102" t="s">
        <v>7</v>
      </c>
      <c r="T26" s="108" t="e">
        <f t="shared" si="3"/>
        <v>#DIV/0!</v>
      </c>
      <c r="U26" s="108" t="e">
        <f t="shared" si="3"/>
        <v>#DIV/0!</v>
      </c>
    </row>
    <row r="27" spans="3:21">
      <c r="C27" s="374"/>
      <c r="D27" s="107">
        <v>1</v>
      </c>
      <c r="E27" s="106">
        <v>2</v>
      </c>
      <c r="G27" s="102" t="s">
        <v>3</v>
      </c>
      <c r="H27" s="105" t="e">
        <f t="shared" si="2"/>
        <v>#DIV/0!</v>
      </c>
      <c r="I27" s="105" t="e">
        <f t="shared" si="2"/>
        <v>#DIV/0!</v>
      </c>
      <c r="O27" s="374"/>
      <c r="P27" s="107">
        <v>1</v>
      </c>
      <c r="Q27" s="106">
        <v>2</v>
      </c>
      <c r="S27" s="102" t="s">
        <v>3</v>
      </c>
      <c r="T27" s="105" t="e">
        <f t="shared" si="3"/>
        <v>#DIV/0!</v>
      </c>
      <c r="U27" s="105" t="e">
        <f t="shared" si="3"/>
        <v>#DIV/0!</v>
      </c>
    </row>
    <row r="28" spans="3:21">
      <c r="C28" s="85">
        <v>7</v>
      </c>
      <c r="D28" s="351" t="s">
        <v>51</v>
      </c>
      <c r="E28" s="352"/>
      <c r="G28" s="102" t="s">
        <v>8</v>
      </c>
      <c r="H28" s="101">
        <f>MAX(D28:D41)</f>
        <v>18.649999999999999</v>
      </c>
      <c r="I28" s="101">
        <f>MAX(E28:E41)</f>
        <v>13.36</v>
      </c>
      <c r="O28" s="85">
        <v>7</v>
      </c>
      <c r="P28" s="351" t="s">
        <v>51</v>
      </c>
      <c r="Q28" s="352"/>
      <c r="S28" s="102" t="s">
        <v>8</v>
      </c>
      <c r="T28" s="101">
        <f>MAX(P28:P41)</f>
        <v>22.6</v>
      </c>
      <c r="U28" s="101">
        <f>MAX(Q28:Q41)</f>
        <v>21.6</v>
      </c>
    </row>
    <row r="29" spans="3:21">
      <c r="C29" s="85">
        <v>8</v>
      </c>
      <c r="D29" s="351" t="s">
        <v>51</v>
      </c>
      <c r="E29" s="352"/>
      <c r="G29" s="102" t="s">
        <v>9</v>
      </c>
      <c r="H29" s="101">
        <f>MIN(D28:D41)</f>
        <v>18.649999999999999</v>
      </c>
      <c r="I29" s="101">
        <f>MIN(E28:E41)</f>
        <v>13.36</v>
      </c>
      <c r="O29" s="85">
        <v>8</v>
      </c>
      <c r="P29" s="351" t="s">
        <v>51</v>
      </c>
      <c r="Q29" s="352"/>
      <c r="S29" s="102" t="s">
        <v>9</v>
      </c>
      <c r="T29" s="101">
        <f>MIN(P28:P41)</f>
        <v>22.6</v>
      </c>
      <c r="U29" s="101">
        <f>MIN(Q28:Q41)</f>
        <v>21.6</v>
      </c>
    </row>
    <row r="30" spans="3:21" ht="13.5" thickBot="1">
      <c r="C30" s="85">
        <v>9</v>
      </c>
      <c r="D30" s="186">
        <v>18.649999999999999</v>
      </c>
      <c r="E30" s="186">
        <v>13.36</v>
      </c>
      <c r="G30" s="98" t="s">
        <v>10</v>
      </c>
      <c r="H30" s="97">
        <f>H28-H29</f>
        <v>0</v>
      </c>
      <c r="I30" s="97">
        <f>I28-I29</f>
        <v>0</v>
      </c>
      <c r="O30" s="85">
        <v>9</v>
      </c>
      <c r="P30" s="186">
        <v>22.6</v>
      </c>
      <c r="Q30" s="186">
        <v>21.6</v>
      </c>
      <c r="S30" s="98" t="s">
        <v>10</v>
      </c>
      <c r="T30" s="97">
        <f>T28-T29</f>
        <v>0</v>
      </c>
      <c r="U30" s="97">
        <f>U28-U29</f>
        <v>0</v>
      </c>
    </row>
    <row r="31" spans="3:21">
      <c r="C31" s="85">
        <v>10</v>
      </c>
      <c r="D31" s="351" t="s">
        <v>51</v>
      </c>
      <c r="E31" s="352"/>
      <c r="O31" s="85">
        <v>10</v>
      </c>
      <c r="P31" s="351" t="s">
        <v>51</v>
      </c>
      <c r="Q31" s="352"/>
    </row>
    <row r="32" spans="3:21">
      <c r="C32" s="85">
        <v>11</v>
      </c>
      <c r="D32" s="351" t="s">
        <v>51</v>
      </c>
      <c r="E32" s="352"/>
      <c r="O32" s="85">
        <v>11</v>
      </c>
      <c r="P32" s="351" t="s">
        <v>51</v>
      </c>
      <c r="Q32" s="352"/>
    </row>
    <row r="33" spans="3:21">
      <c r="C33" s="85">
        <v>14</v>
      </c>
      <c r="D33" s="351" t="s">
        <v>51</v>
      </c>
      <c r="E33" s="352"/>
      <c r="O33" s="85">
        <v>14</v>
      </c>
      <c r="P33" s="351" t="s">
        <v>51</v>
      </c>
      <c r="Q33" s="352"/>
    </row>
    <row r="34" spans="3:21">
      <c r="C34" s="85">
        <v>15</v>
      </c>
      <c r="D34" s="351" t="s">
        <v>51</v>
      </c>
      <c r="E34" s="352"/>
      <c r="O34" s="85">
        <v>15</v>
      </c>
      <c r="P34" s="351" t="s">
        <v>51</v>
      </c>
      <c r="Q34" s="352"/>
    </row>
    <row r="35" spans="3:21">
      <c r="C35" s="85">
        <v>16</v>
      </c>
      <c r="D35" s="351" t="s">
        <v>51</v>
      </c>
      <c r="E35" s="352"/>
      <c r="O35" s="85">
        <v>16</v>
      </c>
      <c r="P35" s="351" t="s">
        <v>51</v>
      </c>
      <c r="Q35" s="352"/>
    </row>
    <row r="36" spans="3:21">
      <c r="C36" s="85">
        <v>17</v>
      </c>
      <c r="D36" s="441" t="s">
        <v>137</v>
      </c>
      <c r="E36" s="422"/>
      <c r="O36" s="85">
        <v>17</v>
      </c>
      <c r="P36" s="441" t="s">
        <v>137</v>
      </c>
      <c r="Q36" s="422"/>
    </row>
    <row r="37" spans="3:21">
      <c r="C37" s="85">
        <v>21</v>
      </c>
      <c r="D37" s="351" t="s">
        <v>51</v>
      </c>
      <c r="E37" s="352"/>
      <c r="O37" s="85">
        <v>21</v>
      </c>
      <c r="P37" s="351" t="s">
        <v>51</v>
      </c>
      <c r="Q37" s="352"/>
    </row>
    <row r="38" spans="3:21">
      <c r="C38" s="85">
        <v>22</v>
      </c>
      <c r="D38" s="440" t="s">
        <v>138</v>
      </c>
      <c r="E38" s="354"/>
      <c r="O38" s="85">
        <v>22</v>
      </c>
      <c r="P38" s="440" t="s">
        <v>138</v>
      </c>
      <c r="Q38" s="354"/>
    </row>
    <row r="39" spans="3:21">
      <c r="C39" s="92">
        <v>23</v>
      </c>
      <c r="D39" s="440" t="s">
        <v>138</v>
      </c>
      <c r="E39" s="354"/>
      <c r="O39" s="92">
        <v>23</v>
      </c>
      <c r="P39" s="440" t="s">
        <v>138</v>
      </c>
      <c r="Q39" s="354"/>
    </row>
    <row r="40" spans="3:21">
      <c r="C40" s="92">
        <v>24</v>
      </c>
      <c r="D40" s="440" t="s">
        <v>138</v>
      </c>
      <c r="E40" s="354"/>
      <c r="O40" s="92">
        <v>24</v>
      </c>
      <c r="P40" s="440" t="s">
        <v>138</v>
      </c>
      <c r="Q40" s="354"/>
    </row>
    <row r="41" spans="3:21" ht="13.5" thickBot="1">
      <c r="C41" s="92">
        <v>28</v>
      </c>
      <c r="D41" s="442" t="s">
        <v>137</v>
      </c>
      <c r="E41" s="443"/>
      <c r="O41" s="92">
        <v>28</v>
      </c>
      <c r="P41" s="441" t="s">
        <v>137</v>
      </c>
      <c r="Q41" s="422"/>
    </row>
    <row r="42" spans="3:21" ht="13.5" thickBot="1">
      <c r="C42" s="135" t="s">
        <v>0</v>
      </c>
      <c r="D42" s="114">
        <f>COUNTIF(D28:D41,"&gt;0")</f>
        <v>1</v>
      </c>
      <c r="E42" s="113">
        <f>COUNTIF(E28:E41,"&gt;0")</f>
        <v>1</v>
      </c>
      <c r="O42" s="135" t="s">
        <v>0</v>
      </c>
      <c r="P42" s="143">
        <f>COUNTIF(P28:P41,"&gt;0")</f>
        <v>1</v>
      </c>
      <c r="Q42" s="142">
        <f>COUNTIF(Q28:Q41,"&gt;0")</f>
        <v>1</v>
      </c>
    </row>
    <row r="43" spans="3:21">
      <c r="C43" s="88" t="s">
        <v>1</v>
      </c>
      <c r="D43" s="134">
        <f>AVERAGE(D28:D41)</f>
        <v>18.649999999999999</v>
      </c>
      <c r="E43" s="133">
        <f>AVERAGE(E28:E41)</f>
        <v>13.36</v>
      </c>
      <c r="O43" s="88" t="s">
        <v>1</v>
      </c>
      <c r="P43" s="87">
        <f>AVERAGE(P28:P41)</f>
        <v>22.6</v>
      </c>
      <c r="Q43" s="86">
        <f>AVERAGE(Q28:Q41)</f>
        <v>21.6</v>
      </c>
    </row>
    <row r="44" spans="3:21">
      <c r="C44" s="85" t="s">
        <v>2</v>
      </c>
      <c r="D44" s="84" t="e">
        <f>STDEV(D28:D41)</f>
        <v>#DIV/0!</v>
      </c>
      <c r="E44" s="83" t="e">
        <f>STDEV(E28:E41)</f>
        <v>#DIV/0!</v>
      </c>
      <c r="O44" s="85" t="s">
        <v>2</v>
      </c>
      <c r="P44" s="84" t="e">
        <f>STDEV(P28:P41)</f>
        <v>#DIV/0!</v>
      </c>
      <c r="Q44" s="83" t="e">
        <f>STDEV(Q28:Q41)</f>
        <v>#DIV/0!</v>
      </c>
    </row>
    <row r="45" spans="3:21" ht="13.5" thickBot="1">
      <c r="C45" s="82" t="s">
        <v>3</v>
      </c>
      <c r="D45" s="81" t="e">
        <f>CONFIDENCE(0.05,D44,D42)</f>
        <v>#DIV/0!</v>
      </c>
      <c r="E45" s="80" t="e">
        <f>CONFIDENCE(0.05,E44,E42)</f>
        <v>#DIV/0!</v>
      </c>
      <c r="O45" s="82" t="s">
        <v>3</v>
      </c>
      <c r="P45" s="81" t="e">
        <f>CONFIDENCE(0.05,P44,P42)</f>
        <v>#DIV/0!</v>
      </c>
      <c r="Q45" s="80" t="e">
        <f>CONFIDENCE(0.05,Q44,Q42)</f>
        <v>#DIV/0!</v>
      </c>
    </row>
    <row r="47" spans="3:21" ht="13.5" thickBot="1"/>
    <row r="48" spans="3:21" ht="13.5" thickBot="1">
      <c r="C48" s="347"/>
      <c r="D48" s="348"/>
      <c r="E48" s="363" t="s">
        <v>15</v>
      </c>
      <c r="H48" s="346" t="s">
        <v>136</v>
      </c>
      <c r="I48" s="346"/>
      <c r="O48" s="347"/>
      <c r="P48" s="348"/>
      <c r="Q48" s="363" t="s">
        <v>15</v>
      </c>
      <c r="S48" s="79"/>
      <c r="T48" s="346" t="s">
        <v>123</v>
      </c>
      <c r="U48" s="346"/>
    </row>
    <row r="49" spans="3:21" ht="13.5" thickBot="1">
      <c r="C49" s="349"/>
      <c r="D49" s="350"/>
      <c r="E49" s="364"/>
      <c r="H49" s="112">
        <v>1</v>
      </c>
      <c r="I49" s="112">
        <v>2</v>
      </c>
      <c r="O49" s="349"/>
      <c r="P49" s="350"/>
      <c r="Q49" s="364"/>
      <c r="S49" s="79"/>
      <c r="T49" s="112">
        <v>1</v>
      </c>
      <c r="U49" s="112">
        <v>2</v>
      </c>
    </row>
    <row r="50" spans="3:21" ht="13.5" customHeight="1" thickBot="1">
      <c r="C50" s="355" t="s">
        <v>129</v>
      </c>
      <c r="D50" s="348"/>
      <c r="E50" s="111" t="s">
        <v>66</v>
      </c>
      <c r="G50" s="110" t="s">
        <v>1</v>
      </c>
      <c r="H50" s="108">
        <f>D68</f>
        <v>8.4600000000000009</v>
      </c>
      <c r="I50" s="108">
        <f>E68</f>
        <v>12.89</v>
      </c>
      <c r="O50" s="432" t="s">
        <v>128</v>
      </c>
      <c r="P50" s="433"/>
      <c r="Q50" s="111" t="s">
        <v>66</v>
      </c>
      <c r="S50" s="110" t="s">
        <v>1</v>
      </c>
      <c r="T50" s="108">
        <f t="shared" ref="T50:U52" si="4">P68</f>
        <v>19</v>
      </c>
      <c r="U50" s="108">
        <f t="shared" si="4"/>
        <v>26.2</v>
      </c>
    </row>
    <row r="51" spans="3:21" ht="12.75" customHeight="1">
      <c r="C51" s="373" t="s">
        <v>6</v>
      </c>
      <c r="D51" s="356" t="s">
        <v>27</v>
      </c>
      <c r="E51" s="357"/>
      <c r="G51" s="102" t="s">
        <v>7</v>
      </c>
      <c r="H51" s="108"/>
      <c r="I51" s="108"/>
      <c r="O51" s="373" t="s">
        <v>6</v>
      </c>
      <c r="P51" s="356" t="s">
        <v>27</v>
      </c>
      <c r="Q51" s="357"/>
      <c r="S51" s="102" t="s">
        <v>7</v>
      </c>
      <c r="T51" s="108" t="e">
        <f t="shared" si="4"/>
        <v>#DIV/0!</v>
      </c>
      <c r="U51" s="108" t="e">
        <f t="shared" si="4"/>
        <v>#DIV/0!</v>
      </c>
    </row>
    <row r="52" spans="3:21" ht="13.5" thickBot="1">
      <c r="C52" s="374"/>
      <c r="D52" s="129">
        <v>1</v>
      </c>
      <c r="E52" s="128">
        <v>2</v>
      </c>
      <c r="G52" s="102" t="s">
        <v>3</v>
      </c>
      <c r="H52" s="105"/>
      <c r="I52" s="105"/>
      <c r="O52" s="374"/>
      <c r="P52" s="129">
        <v>1</v>
      </c>
      <c r="Q52" s="128">
        <v>2</v>
      </c>
      <c r="S52" s="102" t="s">
        <v>3</v>
      </c>
      <c r="T52" s="105" t="e">
        <f t="shared" si="4"/>
        <v>#DIV/0!</v>
      </c>
      <c r="U52" s="105" t="e">
        <f t="shared" si="4"/>
        <v>#DIV/0!</v>
      </c>
    </row>
    <row r="53" spans="3:21">
      <c r="C53" s="124">
        <v>2</v>
      </c>
      <c r="D53" s="351" t="s">
        <v>51</v>
      </c>
      <c r="E53" s="352"/>
      <c r="G53" s="102" t="s">
        <v>8</v>
      </c>
      <c r="H53" s="101">
        <f>MAX(D53:D66)</f>
        <v>8.4600000000000009</v>
      </c>
      <c r="I53" s="101">
        <f>MAX(E53:E66)</f>
        <v>12.89</v>
      </c>
      <c r="O53" s="124">
        <v>2</v>
      </c>
      <c r="P53" s="351" t="s">
        <v>51</v>
      </c>
      <c r="Q53" s="352"/>
      <c r="S53" s="102" t="s">
        <v>8</v>
      </c>
      <c r="T53" s="101">
        <f>MAX(P53:P66)</f>
        <v>19</v>
      </c>
      <c r="U53" s="101">
        <f>MAX(Q53:Q66)</f>
        <v>26.2</v>
      </c>
    </row>
    <row r="54" spans="3:21">
      <c r="C54" s="122">
        <v>5</v>
      </c>
      <c r="D54" s="351" t="s">
        <v>51</v>
      </c>
      <c r="E54" s="352"/>
      <c r="G54" s="102" t="s">
        <v>9</v>
      </c>
      <c r="H54" s="101">
        <f>MIN(D53:D66)</f>
        <v>8.4600000000000009</v>
      </c>
      <c r="I54" s="101">
        <f>MIN(E53:E66)</f>
        <v>12.89</v>
      </c>
      <c r="O54" s="122">
        <v>5</v>
      </c>
      <c r="P54" s="351" t="s">
        <v>51</v>
      </c>
      <c r="Q54" s="352"/>
      <c r="S54" s="102" t="s">
        <v>9</v>
      </c>
      <c r="T54" s="101">
        <f>MIN(P53:P66)</f>
        <v>19</v>
      </c>
      <c r="U54" s="101">
        <f>MIN(Q53:Q66)</f>
        <v>26.2</v>
      </c>
    </row>
    <row r="55" spans="3:21" ht="13.5" thickBot="1">
      <c r="C55" s="122">
        <v>6</v>
      </c>
      <c r="D55" s="351" t="s">
        <v>51</v>
      </c>
      <c r="E55" s="352"/>
      <c r="G55" s="98" t="s">
        <v>10</v>
      </c>
      <c r="H55" s="97"/>
      <c r="I55" s="97"/>
      <c r="O55" s="122">
        <v>6</v>
      </c>
      <c r="P55" s="351" t="s">
        <v>51</v>
      </c>
      <c r="Q55" s="352"/>
      <c r="S55" s="98" t="s">
        <v>10</v>
      </c>
      <c r="T55" s="97">
        <f>T53-T54</f>
        <v>0</v>
      </c>
      <c r="U55" s="97">
        <f>U53-U54</f>
        <v>0</v>
      </c>
    </row>
    <row r="56" spans="3:21">
      <c r="C56" s="122">
        <v>7</v>
      </c>
      <c r="D56" s="351" t="s">
        <v>51</v>
      </c>
      <c r="E56" s="352"/>
      <c r="O56" s="122">
        <v>7</v>
      </c>
      <c r="P56" s="351" t="s">
        <v>51</v>
      </c>
      <c r="Q56" s="352"/>
    </row>
    <row r="57" spans="3:21">
      <c r="C57" s="122">
        <v>8</v>
      </c>
      <c r="D57" s="351" t="s">
        <v>51</v>
      </c>
      <c r="E57" s="352"/>
      <c r="O57" s="122">
        <v>8</v>
      </c>
      <c r="P57" s="351" t="s">
        <v>51</v>
      </c>
      <c r="Q57" s="352"/>
    </row>
    <row r="58" spans="3:21">
      <c r="C58" s="122">
        <v>13</v>
      </c>
      <c r="D58" s="351" t="s">
        <v>51</v>
      </c>
      <c r="E58" s="352"/>
      <c r="O58" s="122">
        <v>13</v>
      </c>
      <c r="P58" s="351" t="s">
        <v>51</v>
      </c>
      <c r="Q58" s="352"/>
    </row>
    <row r="59" spans="3:21">
      <c r="C59" s="122">
        <v>14</v>
      </c>
      <c r="D59" s="184">
        <v>8.4600000000000009</v>
      </c>
      <c r="E59" s="183">
        <v>12.89</v>
      </c>
      <c r="O59" s="122">
        <v>14</v>
      </c>
      <c r="P59" s="184">
        <v>19</v>
      </c>
      <c r="Q59" s="183">
        <v>26.2</v>
      </c>
    </row>
    <row r="60" spans="3:21">
      <c r="C60" s="122">
        <v>16</v>
      </c>
      <c r="D60" s="351" t="s">
        <v>51</v>
      </c>
      <c r="E60" s="352"/>
      <c r="O60" s="122">
        <v>16</v>
      </c>
      <c r="P60" s="351" t="s">
        <v>51</v>
      </c>
      <c r="Q60" s="352"/>
    </row>
    <row r="61" spans="3:21">
      <c r="C61" s="122">
        <v>19</v>
      </c>
      <c r="D61" s="351" t="s">
        <v>51</v>
      </c>
      <c r="E61" s="352"/>
      <c r="O61" s="122">
        <v>19</v>
      </c>
      <c r="P61" s="351" t="s">
        <v>51</v>
      </c>
      <c r="Q61" s="352"/>
    </row>
    <row r="62" spans="3:21" ht="12.75" customHeight="1">
      <c r="C62" s="122">
        <v>20</v>
      </c>
      <c r="D62" s="351" t="s">
        <v>51</v>
      </c>
      <c r="E62" s="352"/>
      <c r="O62" s="122">
        <v>20</v>
      </c>
      <c r="P62" s="351" t="s">
        <v>51</v>
      </c>
      <c r="Q62" s="352"/>
    </row>
    <row r="63" spans="3:21">
      <c r="C63" s="125">
        <v>23</v>
      </c>
      <c r="D63" s="351" t="s">
        <v>51</v>
      </c>
      <c r="E63" s="352"/>
      <c r="O63" s="125">
        <v>23</v>
      </c>
      <c r="P63" s="351" t="s">
        <v>51</v>
      </c>
      <c r="Q63" s="352"/>
    </row>
    <row r="64" spans="3:21" ht="12.75" customHeight="1">
      <c r="C64" s="125">
        <v>28</v>
      </c>
      <c r="D64" s="351" t="s">
        <v>51</v>
      </c>
      <c r="E64" s="352"/>
      <c r="O64" s="125">
        <v>28</v>
      </c>
      <c r="P64" s="351" t="s">
        <v>51</v>
      </c>
      <c r="Q64" s="352"/>
    </row>
    <row r="65" spans="3:21" ht="12.75" customHeight="1">
      <c r="C65" s="125">
        <v>29</v>
      </c>
      <c r="D65" s="351" t="s">
        <v>51</v>
      </c>
      <c r="E65" s="352"/>
      <c r="O65" s="125">
        <v>29</v>
      </c>
      <c r="P65" s="351" t="s">
        <v>51</v>
      </c>
      <c r="Q65" s="352"/>
    </row>
    <row r="66" spans="3:21" ht="13.5" thickBot="1">
      <c r="C66" s="126">
        <v>30</v>
      </c>
      <c r="D66" s="351" t="s">
        <v>51</v>
      </c>
      <c r="E66" s="352"/>
      <c r="O66" s="126">
        <v>30</v>
      </c>
      <c r="P66" s="351" t="s">
        <v>51</v>
      </c>
      <c r="Q66" s="352"/>
    </row>
    <row r="67" spans="3:21" ht="13.5" thickBot="1">
      <c r="C67" s="135" t="s">
        <v>0</v>
      </c>
      <c r="D67" s="114">
        <f>COUNTIF(D53:D66,"&gt;0")</f>
        <v>1</v>
      </c>
      <c r="E67" s="113">
        <f>COUNTIF(E53:E66,"&gt;0")</f>
        <v>1</v>
      </c>
      <c r="O67" s="135" t="s">
        <v>0</v>
      </c>
      <c r="P67" s="114">
        <f>COUNTIF(P53:P66,"&gt;0")</f>
        <v>1</v>
      </c>
      <c r="Q67" s="113">
        <f>COUNTIF(Q53:Q66,"&gt;0")</f>
        <v>1</v>
      </c>
    </row>
    <row r="68" spans="3:21">
      <c r="C68" s="88" t="s">
        <v>1</v>
      </c>
      <c r="D68" s="134">
        <f>AVERAGE(D53:D66)</f>
        <v>8.4600000000000009</v>
      </c>
      <c r="E68" s="133">
        <f>AVERAGE(E53:E66)</f>
        <v>12.89</v>
      </c>
      <c r="O68" s="88" t="s">
        <v>1</v>
      </c>
      <c r="P68" s="134">
        <f>AVERAGE(P53:P66)</f>
        <v>19</v>
      </c>
      <c r="Q68" s="133">
        <f>AVERAGE(Q53:Q66)</f>
        <v>26.2</v>
      </c>
    </row>
    <row r="69" spans="3:21">
      <c r="C69" s="85" t="s">
        <v>2</v>
      </c>
      <c r="D69" s="84" t="e">
        <f>STDEV(D53:D66)</f>
        <v>#DIV/0!</v>
      </c>
      <c r="E69" s="83" t="e">
        <f>STDEV(E53:E66)</f>
        <v>#DIV/0!</v>
      </c>
      <c r="O69" s="85" t="s">
        <v>2</v>
      </c>
      <c r="P69" s="84" t="e">
        <f>STDEV(P53:P66)</f>
        <v>#DIV/0!</v>
      </c>
      <c r="Q69" s="83" t="e">
        <f>STDEV(Q53:Q66)</f>
        <v>#DIV/0!</v>
      </c>
    </row>
    <row r="70" spans="3:21" ht="13.5" thickBot="1">
      <c r="C70" s="82" t="s">
        <v>3</v>
      </c>
      <c r="D70" s="81" t="e">
        <f>CONFIDENCE(0.05,D69,D67)</f>
        <v>#DIV/0!</v>
      </c>
      <c r="E70" s="80" t="e">
        <f>CONFIDENCE(0.05,E69,E67)</f>
        <v>#DIV/0!</v>
      </c>
      <c r="O70" s="82" t="s">
        <v>3</v>
      </c>
      <c r="P70" s="81" t="e">
        <f>CONFIDENCE(0.05,P69,P67)</f>
        <v>#DIV/0!</v>
      </c>
      <c r="Q70" s="80" t="e">
        <f>CONFIDENCE(0.05,Q69,Q67)</f>
        <v>#DIV/0!</v>
      </c>
    </row>
    <row r="72" spans="3:21" ht="13.5" thickBot="1"/>
    <row r="73" spans="3:21" ht="13.5" thickBot="1">
      <c r="C73" s="347"/>
      <c r="D73" s="348"/>
      <c r="E73" s="363" t="s">
        <v>15</v>
      </c>
      <c r="H73" s="346" t="s">
        <v>135</v>
      </c>
      <c r="I73" s="346"/>
      <c r="O73" s="347"/>
      <c r="P73" s="348"/>
      <c r="Q73" s="363" t="s">
        <v>15</v>
      </c>
      <c r="S73" s="79"/>
      <c r="T73" s="346" t="s">
        <v>122</v>
      </c>
      <c r="U73" s="346"/>
    </row>
    <row r="74" spans="3:21" ht="13.5" thickBot="1">
      <c r="C74" s="349"/>
      <c r="D74" s="350"/>
      <c r="E74" s="364"/>
      <c r="H74" s="112">
        <v>1</v>
      </c>
      <c r="I74" s="112">
        <v>2</v>
      </c>
      <c r="O74" s="349"/>
      <c r="P74" s="350"/>
      <c r="Q74" s="364"/>
      <c r="S74" s="79"/>
      <c r="T74" s="112">
        <v>1</v>
      </c>
      <c r="U74" s="112">
        <v>2</v>
      </c>
    </row>
    <row r="75" spans="3:21" ht="13.5" customHeight="1" thickBot="1">
      <c r="C75" s="355" t="s">
        <v>129</v>
      </c>
      <c r="D75" s="348"/>
      <c r="E75" s="111" t="s">
        <v>64</v>
      </c>
      <c r="G75" s="110" t="s">
        <v>1</v>
      </c>
      <c r="H75" s="108">
        <f t="shared" ref="H75:I77" si="5">D90</f>
        <v>10.069999999999999</v>
      </c>
      <c r="I75" s="108">
        <f t="shared" si="5"/>
        <v>12.526666666666666</v>
      </c>
      <c r="O75" s="432" t="s">
        <v>128</v>
      </c>
      <c r="P75" s="433"/>
      <c r="Q75" s="111" t="s">
        <v>64</v>
      </c>
      <c r="S75" s="110" t="s">
        <v>1</v>
      </c>
      <c r="T75" s="108">
        <f t="shared" ref="T75:U77" si="6">P90</f>
        <v>20.239999999999998</v>
      </c>
      <c r="U75" s="108">
        <f t="shared" si="6"/>
        <v>22.94</v>
      </c>
    </row>
    <row r="76" spans="3:21">
      <c r="C76" s="373" t="s">
        <v>6</v>
      </c>
      <c r="D76" s="356" t="s">
        <v>27</v>
      </c>
      <c r="E76" s="357"/>
      <c r="G76" s="102" t="s">
        <v>7</v>
      </c>
      <c r="H76" s="108">
        <f t="shared" si="5"/>
        <v>1.4500000000000071</v>
      </c>
      <c r="I76" s="108">
        <f t="shared" si="5"/>
        <v>11.167745221544649</v>
      </c>
      <c r="O76" s="373" t="s">
        <v>6</v>
      </c>
      <c r="P76" s="356" t="s">
        <v>27</v>
      </c>
      <c r="Q76" s="357"/>
      <c r="S76" s="102" t="s">
        <v>7</v>
      </c>
      <c r="T76" s="108">
        <f t="shared" si="6"/>
        <v>3.6432128677857989</v>
      </c>
      <c r="U76" s="108">
        <f t="shared" si="6"/>
        <v>2.3786550821840482</v>
      </c>
    </row>
    <row r="77" spans="3:21" ht="13.5" thickBot="1">
      <c r="C77" s="374"/>
      <c r="D77" s="107">
        <v>1</v>
      </c>
      <c r="E77" s="106">
        <v>2</v>
      </c>
      <c r="G77" s="102" t="s">
        <v>3</v>
      </c>
      <c r="H77" s="105">
        <f t="shared" si="5"/>
        <v>1.6407993144104567</v>
      </c>
      <c r="I77" s="105">
        <f t="shared" si="5"/>
        <v>12.637261174497258</v>
      </c>
      <c r="O77" s="374"/>
      <c r="P77" s="107">
        <v>1</v>
      </c>
      <c r="Q77" s="106">
        <v>2</v>
      </c>
      <c r="S77" s="102" t="s">
        <v>3</v>
      </c>
      <c r="T77" s="105">
        <f t="shared" si="6"/>
        <v>3.1933581987329007</v>
      </c>
      <c r="U77" s="105">
        <f t="shared" si="6"/>
        <v>2.0849447957913587</v>
      </c>
    </row>
    <row r="78" spans="3:21">
      <c r="C78" s="124">
        <v>3</v>
      </c>
      <c r="D78" s="376" t="s">
        <v>51</v>
      </c>
      <c r="E78" s="362"/>
      <c r="G78" s="102" t="s">
        <v>8</v>
      </c>
      <c r="H78" s="101">
        <f>MAX(D78:D88)</f>
        <v>11.52</v>
      </c>
      <c r="I78" s="101">
        <f>MAX(E78:E88)</f>
        <v>22.8</v>
      </c>
      <c r="O78" s="124">
        <v>3</v>
      </c>
      <c r="P78" s="376" t="s">
        <v>51</v>
      </c>
      <c r="Q78" s="362"/>
      <c r="S78" s="102" t="s">
        <v>8</v>
      </c>
      <c r="T78" s="101">
        <f>MAX(P78:P88)</f>
        <v>24.2</v>
      </c>
      <c r="U78" s="101">
        <f>MAX(Q78:Q88)</f>
        <v>26.8</v>
      </c>
    </row>
    <row r="79" spans="3:21">
      <c r="C79" s="123">
        <v>6</v>
      </c>
      <c r="D79" s="358" t="s">
        <v>51</v>
      </c>
      <c r="E79" s="359"/>
      <c r="G79" s="102" t="s">
        <v>9</v>
      </c>
      <c r="H79" s="101">
        <f>MIN(D78:D88)</f>
        <v>8.6199999999999992</v>
      </c>
      <c r="I79" s="101">
        <f>MIN(E78:E88)</f>
        <v>0.64</v>
      </c>
      <c r="O79" s="123">
        <v>6</v>
      </c>
      <c r="P79" s="358" t="s">
        <v>51</v>
      </c>
      <c r="Q79" s="359"/>
      <c r="S79" s="102" t="s">
        <v>9</v>
      </c>
      <c r="T79" s="101">
        <f>MIN(P78:P88)</f>
        <v>14.5</v>
      </c>
      <c r="U79" s="101">
        <f>MIN(Q78:Q88)</f>
        <v>21.1</v>
      </c>
    </row>
    <row r="80" spans="3:21" ht="13.5" thickBot="1">
      <c r="C80" s="123">
        <v>11</v>
      </c>
      <c r="D80" s="104">
        <v>8.6199999999999992</v>
      </c>
      <c r="E80" s="185">
        <v>22.8</v>
      </c>
      <c r="G80" s="98" t="s">
        <v>10</v>
      </c>
      <c r="H80" s="97">
        <f>H78-H79</f>
        <v>2.9000000000000004</v>
      </c>
      <c r="I80" s="97">
        <f>I78-I79</f>
        <v>22.16</v>
      </c>
      <c r="O80" s="123">
        <v>11</v>
      </c>
      <c r="P80" s="104">
        <v>14.5</v>
      </c>
      <c r="Q80" s="185">
        <v>23.6</v>
      </c>
      <c r="S80" s="98" t="s">
        <v>10</v>
      </c>
      <c r="T80" s="97">
        <f>T78-T79</f>
        <v>9.6999999999999993</v>
      </c>
      <c r="U80" s="97">
        <f>U78-U79</f>
        <v>5.6999999999999993</v>
      </c>
    </row>
    <row r="81" spans="3:21">
      <c r="C81" s="122">
        <v>16</v>
      </c>
      <c r="D81" s="358" t="s">
        <v>51</v>
      </c>
      <c r="E81" s="359"/>
      <c r="O81" s="122">
        <v>16</v>
      </c>
      <c r="P81" s="358" t="s">
        <v>51</v>
      </c>
      <c r="Q81" s="359"/>
    </row>
    <row r="82" spans="3:21">
      <c r="C82" s="122">
        <v>18</v>
      </c>
      <c r="D82" s="104">
        <v>10.07</v>
      </c>
      <c r="E82" s="116">
        <v>0.64</v>
      </c>
      <c r="O82" s="122">
        <v>18</v>
      </c>
      <c r="P82" s="104">
        <v>22.3</v>
      </c>
      <c r="Q82" s="116">
        <v>22</v>
      </c>
    </row>
    <row r="83" spans="3:21">
      <c r="C83" s="122">
        <v>19</v>
      </c>
      <c r="D83" s="184">
        <v>11.52</v>
      </c>
      <c r="E83" s="183">
        <v>14.14</v>
      </c>
      <c r="O83" s="122">
        <v>19</v>
      </c>
      <c r="P83" s="184">
        <v>19.8</v>
      </c>
      <c r="Q83" s="183">
        <v>21.1</v>
      </c>
    </row>
    <row r="84" spans="3:21">
      <c r="C84" s="122">
        <v>20</v>
      </c>
      <c r="D84" s="358" t="s">
        <v>51</v>
      </c>
      <c r="E84" s="359"/>
      <c r="O84" s="122">
        <v>20</v>
      </c>
      <c r="P84" s="358" t="s">
        <v>51</v>
      </c>
      <c r="Q84" s="359"/>
    </row>
    <row r="85" spans="3:21">
      <c r="C85" s="122">
        <v>24</v>
      </c>
      <c r="D85" s="358" t="s">
        <v>51</v>
      </c>
      <c r="E85" s="359"/>
      <c r="O85" s="122">
        <v>24</v>
      </c>
      <c r="P85" s="358" t="s">
        <v>51</v>
      </c>
      <c r="Q85" s="359"/>
    </row>
    <row r="86" spans="3:21">
      <c r="C86" s="122">
        <v>25</v>
      </c>
      <c r="D86" s="353" t="s">
        <v>68</v>
      </c>
      <c r="E86" s="387"/>
      <c r="O86" s="122">
        <v>25</v>
      </c>
      <c r="P86" s="104">
        <v>24.2</v>
      </c>
      <c r="Q86" s="116">
        <v>26.8</v>
      </c>
    </row>
    <row r="87" spans="3:21">
      <c r="C87" s="125">
        <v>26</v>
      </c>
      <c r="D87" s="358" t="s">
        <v>51</v>
      </c>
      <c r="E87" s="359"/>
      <c r="O87" s="125">
        <v>26</v>
      </c>
      <c r="P87" s="358" t="s">
        <v>51</v>
      </c>
      <c r="Q87" s="359"/>
    </row>
    <row r="88" spans="3:21" ht="13.5" thickBot="1">
      <c r="C88" s="182">
        <v>27</v>
      </c>
      <c r="D88" s="444" t="s">
        <v>57</v>
      </c>
      <c r="E88" s="445"/>
      <c r="O88" s="125">
        <v>27</v>
      </c>
      <c r="P88" s="121">
        <v>20.399999999999999</v>
      </c>
      <c r="Q88" s="120">
        <v>21.2</v>
      </c>
    </row>
    <row r="89" spans="3:21" ht="13.5" thickBot="1">
      <c r="C89" s="181" t="s">
        <v>0</v>
      </c>
      <c r="D89" s="114">
        <f>COUNTIF(D78:D88,"&gt;0")</f>
        <v>3</v>
      </c>
      <c r="E89" s="113">
        <f>COUNTIF(E78:E88,"&gt;0")</f>
        <v>3</v>
      </c>
      <c r="O89" s="135" t="s">
        <v>0</v>
      </c>
      <c r="P89" s="90">
        <f>COUNTIF(P78:P88,"&gt;0")</f>
        <v>5</v>
      </c>
      <c r="Q89" s="89">
        <f>COUNTIF(Q78:Q88,"&gt;0")</f>
        <v>5</v>
      </c>
    </row>
    <row r="90" spans="3:21">
      <c r="C90" s="88" t="s">
        <v>1</v>
      </c>
      <c r="D90" s="134">
        <f>AVERAGE(D78:D88)</f>
        <v>10.069999999999999</v>
      </c>
      <c r="E90" s="133">
        <f>AVERAGE(E78:E88)</f>
        <v>12.526666666666666</v>
      </c>
      <c r="O90" s="88" t="s">
        <v>1</v>
      </c>
      <c r="P90" s="134">
        <f>AVERAGE(P78:P88)</f>
        <v>20.239999999999998</v>
      </c>
      <c r="Q90" s="133">
        <f>AVERAGE(Q78:Q88)</f>
        <v>22.94</v>
      </c>
    </row>
    <row r="91" spans="3:21">
      <c r="C91" s="85" t="s">
        <v>2</v>
      </c>
      <c r="D91" s="84">
        <f>STDEV(D78:D88)</f>
        <v>1.4500000000000071</v>
      </c>
      <c r="E91" s="83">
        <f>STDEV(E78:E88)</f>
        <v>11.167745221544649</v>
      </c>
      <c r="O91" s="85" t="s">
        <v>2</v>
      </c>
      <c r="P91" s="84">
        <f>STDEV(P78:P88)</f>
        <v>3.6432128677857989</v>
      </c>
      <c r="Q91" s="83">
        <f>STDEV(Q78:Q88)</f>
        <v>2.3786550821840482</v>
      </c>
    </row>
    <row r="92" spans="3:21" ht="13.5" thickBot="1">
      <c r="C92" s="82" t="s">
        <v>3</v>
      </c>
      <c r="D92" s="81">
        <f>CONFIDENCE(0.05,D91,D89)</f>
        <v>1.6407993144104567</v>
      </c>
      <c r="E92" s="80">
        <f>CONFIDENCE(0.05,E91,E89)</f>
        <v>12.637261174497258</v>
      </c>
      <c r="O92" s="82" t="s">
        <v>3</v>
      </c>
      <c r="P92" s="81">
        <f>CONFIDENCE(0.05,P91,P89)</f>
        <v>3.1933581987329007</v>
      </c>
      <c r="Q92" s="80">
        <f>CONFIDENCE(0.05,Q91,Q89)</f>
        <v>2.0849447957913587</v>
      </c>
    </row>
    <row r="94" spans="3:21" ht="13.5" thickBot="1"/>
    <row r="95" spans="3:21" ht="13.5" thickBot="1">
      <c r="C95" s="347"/>
      <c r="D95" s="348"/>
      <c r="E95" s="363" t="s">
        <v>15</v>
      </c>
      <c r="H95" s="346" t="s">
        <v>134</v>
      </c>
      <c r="I95" s="346"/>
      <c r="O95" s="347"/>
      <c r="P95" s="348"/>
      <c r="Q95" s="363" t="s">
        <v>15</v>
      </c>
      <c r="S95" s="79"/>
      <c r="T95" s="346" t="s">
        <v>121</v>
      </c>
      <c r="U95" s="346"/>
    </row>
    <row r="96" spans="3:21" ht="13.5" thickBot="1">
      <c r="C96" s="349"/>
      <c r="D96" s="350"/>
      <c r="E96" s="364"/>
      <c r="H96" s="112">
        <v>1</v>
      </c>
      <c r="I96" s="112">
        <v>2</v>
      </c>
      <c r="O96" s="349"/>
      <c r="P96" s="350"/>
      <c r="Q96" s="364"/>
      <c r="S96" s="79"/>
      <c r="T96" s="112">
        <v>1</v>
      </c>
      <c r="U96" s="112">
        <v>2</v>
      </c>
    </row>
    <row r="97" spans="3:21" ht="13.5" customHeight="1" thickBot="1">
      <c r="C97" s="355" t="s">
        <v>129</v>
      </c>
      <c r="D97" s="348"/>
      <c r="E97" s="111" t="s">
        <v>62</v>
      </c>
      <c r="G97" s="110" t="s">
        <v>1</v>
      </c>
      <c r="H97" s="108" t="e">
        <f t="shared" ref="H97:I99" si="7">D123</f>
        <v>#DIV/0!</v>
      </c>
      <c r="I97" s="108" t="e">
        <f t="shared" si="7"/>
        <v>#DIV/0!</v>
      </c>
      <c r="O97" s="432" t="s">
        <v>128</v>
      </c>
      <c r="P97" s="433"/>
      <c r="Q97" s="111" t="s">
        <v>62</v>
      </c>
      <c r="S97" s="110" t="s">
        <v>1</v>
      </c>
      <c r="T97" s="108" t="e">
        <f t="shared" ref="T97:U99" si="8">P123</f>
        <v>#DIV/0!</v>
      </c>
      <c r="U97" s="108">
        <f t="shared" si="8"/>
        <v>21.9</v>
      </c>
    </row>
    <row r="98" spans="3:21">
      <c r="C98" s="373" t="s">
        <v>6</v>
      </c>
      <c r="D98" s="356" t="s">
        <v>27</v>
      </c>
      <c r="E98" s="357"/>
      <c r="G98" s="102" t="s">
        <v>7</v>
      </c>
      <c r="H98" s="108" t="e">
        <f t="shared" si="7"/>
        <v>#DIV/0!</v>
      </c>
      <c r="I98" s="108" t="e">
        <f t="shared" si="7"/>
        <v>#DIV/0!</v>
      </c>
      <c r="O98" s="373" t="s">
        <v>6</v>
      </c>
      <c r="P98" s="356" t="s">
        <v>27</v>
      </c>
      <c r="Q98" s="357"/>
      <c r="S98" s="102" t="s">
        <v>7</v>
      </c>
      <c r="T98" s="108" t="e">
        <f t="shared" si="8"/>
        <v>#DIV/0!</v>
      </c>
      <c r="U98" s="108" t="e">
        <f t="shared" si="8"/>
        <v>#DIV/0!</v>
      </c>
    </row>
    <row r="99" spans="3:21" ht="13.5" thickBot="1">
      <c r="C99" s="374"/>
      <c r="D99" s="107">
        <v>1</v>
      </c>
      <c r="E99" s="106">
        <v>2</v>
      </c>
      <c r="G99" s="102" t="s">
        <v>3</v>
      </c>
      <c r="H99" s="105" t="e">
        <f t="shared" si="7"/>
        <v>#DIV/0!</v>
      </c>
      <c r="I99" s="105" t="e">
        <f t="shared" si="7"/>
        <v>#DIV/0!</v>
      </c>
      <c r="O99" s="374"/>
      <c r="P99" s="107">
        <v>1</v>
      </c>
      <c r="Q99" s="106">
        <v>2</v>
      </c>
      <c r="S99" s="102" t="s">
        <v>3</v>
      </c>
      <c r="T99" s="105" t="e">
        <f t="shared" si="8"/>
        <v>#DIV/0!</v>
      </c>
      <c r="U99" s="105" t="e">
        <f t="shared" si="8"/>
        <v>#DIV/0!</v>
      </c>
    </row>
    <row r="100" spans="3:21">
      <c r="C100" s="88">
        <v>1</v>
      </c>
      <c r="D100" s="394" t="s">
        <v>57</v>
      </c>
      <c r="E100" s="348"/>
      <c r="G100" s="102" t="s">
        <v>8</v>
      </c>
      <c r="H100" s="101">
        <f>MAX(D100:D121)</f>
        <v>0</v>
      </c>
      <c r="I100" s="101">
        <f>MAX(E100:E121)</f>
        <v>0</v>
      </c>
      <c r="O100" s="88">
        <v>1</v>
      </c>
      <c r="P100" s="394" t="s">
        <v>51</v>
      </c>
      <c r="Q100" s="446"/>
      <c r="S100" s="102" t="s">
        <v>8</v>
      </c>
      <c r="T100" s="101">
        <f>MAX(P100:P121)</f>
        <v>0</v>
      </c>
      <c r="U100" s="101">
        <f>MAX(Q100:Q121)</f>
        <v>21.9</v>
      </c>
    </row>
    <row r="101" spans="3:21">
      <c r="C101" s="117">
        <v>2</v>
      </c>
      <c r="D101" s="395"/>
      <c r="E101" s="396"/>
      <c r="G101" s="102" t="s">
        <v>9</v>
      </c>
      <c r="H101" s="101">
        <f>MIN(D100:D121)</f>
        <v>0</v>
      </c>
      <c r="I101" s="101">
        <f>MIN(E100:E121)</f>
        <v>0</v>
      </c>
      <c r="O101" s="117">
        <v>2</v>
      </c>
      <c r="P101" s="447"/>
      <c r="Q101" s="448"/>
      <c r="S101" s="102" t="s">
        <v>9</v>
      </c>
      <c r="T101" s="101">
        <f>MIN(P100:P121)</f>
        <v>0</v>
      </c>
      <c r="U101" s="101">
        <f>MIN(Q100:Q121)</f>
        <v>21.9</v>
      </c>
    </row>
    <row r="102" spans="3:21" ht="13.5" thickBot="1">
      <c r="C102" s="117">
        <v>3</v>
      </c>
      <c r="D102" s="395"/>
      <c r="E102" s="396"/>
      <c r="G102" s="98" t="s">
        <v>10</v>
      </c>
      <c r="H102" s="97">
        <f>H100-H101</f>
        <v>0</v>
      </c>
      <c r="I102" s="97">
        <f>I100-I101</f>
        <v>0</v>
      </c>
      <c r="O102" s="117">
        <v>3</v>
      </c>
      <c r="P102" s="449"/>
      <c r="Q102" s="450"/>
      <c r="S102" s="98" t="s">
        <v>10</v>
      </c>
      <c r="T102" s="97">
        <f>T100-T101</f>
        <v>0</v>
      </c>
      <c r="U102" s="97">
        <f>U100-U101</f>
        <v>0</v>
      </c>
    </row>
    <row r="103" spans="3:21">
      <c r="C103" s="117">
        <v>4</v>
      </c>
      <c r="D103" s="395"/>
      <c r="E103" s="396"/>
      <c r="O103" s="117">
        <v>4</v>
      </c>
      <c r="P103" s="180" t="s">
        <v>51</v>
      </c>
      <c r="Q103" s="99">
        <v>21.9</v>
      </c>
    </row>
    <row r="104" spans="3:21">
      <c r="C104" s="117">
        <v>7</v>
      </c>
      <c r="D104" s="395"/>
      <c r="E104" s="396"/>
      <c r="O104" s="117">
        <v>7</v>
      </c>
      <c r="P104" s="434" t="s">
        <v>51</v>
      </c>
      <c r="Q104" s="451"/>
    </row>
    <row r="105" spans="3:21">
      <c r="C105" s="117">
        <v>8</v>
      </c>
      <c r="D105" s="395"/>
      <c r="E105" s="396"/>
      <c r="O105" s="117">
        <v>8</v>
      </c>
      <c r="P105" s="447"/>
      <c r="Q105" s="448"/>
    </row>
    <row r="106" spans="3:21">
      <c r="C106" s="117">
        <v>9</v>
      </c>
      <c r="D106" s="395"/>
      <c r="E106" s="396"/>
      <c r="O106" s="117">
        <v>9</v>
      </c>
      <c r="P106" s="434" t="s">
        <v>57</v>
      </c>
      <c r="Q106" s="435"/>
    </row>
    <row r="107" spans="3:21">
      <c r="C107" s="117">
        <v>10</v>
      </c>
      <c r="D107" s="395"/>
      <c r="E107" s="396"/>
      <c r="O107" s="117">
        <v>10</v>
      </c>
      <c r="P107" s="436"/>
      <c r="Q107" s="437"/>
    </row>
    <row r="108" spans="3:21">
      <c r="C108" s="117">
        <v>11</v>
      </c>
      <c r="D108" s="395"/>
      <c r="E108" s="396"/>
      <c r="O108" s="117">
        <v>11</v>
      </c>
      <c r="P108" s="436"/>
      <c r="Q108" s="437"/>
    </row>
    <row r="109" spans="3:21">
      <c r="C109" s="117">
        <v>14</v>
      </c>
      <c r="D109" s="395"/>
      <c r="E109" s="396"/>
      <c r="O109" s="117">
        <v>14</v>
      </c>
      <c r="P109" s="436"/>
      <c r="Q109" s="437"/>
    </row>
    <row r="110" spans="3:21">
      <c r="C110" s="117">
        <v>15</v>
      </c>
      <c r="D110" s="395"/>
      <c r="E110" s="396"/>
      <c r="O110" s="117">
        <v>15</v>
      </c>
      <c r="P110" s="436"/>
      <c r="Q110" s="437"/>
    </row>
    <row r="111" spans="3:21">
      <c r="C111" s="117">
        <v>16</v>
      </c>
      <c r="D111" s="395"/>
      <c r="E111" s="396"/>
      <c r="O111" s="117">
        <v>16</v>
      </c>
      <c r="P111" s="436"/>
      <c r="Q111" s="437"/>
    </row>
    <row r="112" spans="3:21">
      <c r="C112" s="117">
        <v>17</v>
      </c>
      <c r="D112" s="395"/>
      <c r="E112" s="396"/>
      <c r="O112" s="117">
        <v>17</v>
      </c>
      <c r="P112" s="436"/>
      <c r="Q112" s="437"/>
    </row>
    <row r="113" spans="3:21">
      <c r="C113" s="117">
        <v>18</v>
      </c>
      <c r="D113" s="395"/>
      <c r="E113" s="396"/>
      <c r="O113" s="117">
        <v>18</v>
      </c>
      <c r="P113" s="436"/>
      <c r="Q113" s="437"/>
    </row>
    <row r="114" spans="3:21">
      <c r="C114" s="85">
        <v>21</v>
      </c>
      <c r="D114" s="395"/>
      <c r="E114" s="396"/>
      <c r="O114" s="85">
        <v>21</v>
      </c>
      <c r="P114" s="436"/>
      <c r="Q114" s="437"/>
    </row>
    <row r="115" spans="3:21">
      <c r="C115" s="85">
        <v>22</v>
      </c>
      <c r="D115" s="395"/>
      <c r="E115" s="396"/>
      <c r="O115" s="85">
        <v>22</v>
      </c>
      <c r="P115" s="436"/>
      <c r="Q115" s="437"/>
    </row>
    <row r="116" spans="3:21">
      <c r="C116" s="85">
        <v>23</v>
      </c>
      <c r="D116" s="395"/>
      <c r="E116" s="396"/>
      <c r="O116" s="85">
        <v>23</v>
      </c>
      <c r="P116" s="436"/>
      <c r="Q116" s="437"/>
    </row>
    <row r="117" spans="3:21">
      <c r="C117" s="85">
        <v>24</v>
      </c>
      <c r="D117" s="395"/>
      <c r="E117" s="396"/>
      <c r="O117" s="85">
        <v>24</v>
      </c>
      <c r="P117" s="436"/>
      <c r="Q117" s="437"/>
    </row>
    <row r="118" spans="3:21">
      <c r="C118" s="85">
        <v>25</v>
      </c>
      <c r="D118" s="395"/>
      <c r="E118" s="396"/>
      <c r="O118" s="85">
        <v>25</v>
      </c>
      <c r="P118" s="436"/>
      <c r="Q118" s="437"/>
    </row>
    <row r="119" spans="3:21">
      <c r="C119" s="85">
        <v>29</v>
      </c>
      <c r="D119" s="395"/>
      <c r="E119" s="396"/>
      <c r="O119" s="85">
        <v>29</v>
      </c>
      <c r="P119" s="436"/>
      <c r="Q119" s="437"/>
    </row>
    <row r="120" spans="3:21">
      <c r="C120" s="92">
        <v>30</v>
      </c>
      <c r="D120" s="395"/>
      <c r="E120" s="396"/>
      <c r="O120" s="92">
        <v>30</v>
      </c>
      <c r="P120" s="436"/>
      <c r="Q120" s="437"/>
    </row>
    <row r="121" spans="3:21" ht="13.5" thickBot="1">
      <c r="C121" s="92">
        <v>31</v>
      </c>
      <c r="D121" s="397"/>
      <c r="E121" s="398"/>
      <c r="O121" s="92">
        <v>31</v>
      </c>
      <c r="P121" s="438"/>
      <c r="Q121" s="439"/>
    </row>
    <row r="122" spans="3:21" ht="13.5" thickBot="1">
      <c r="C122" s="91" t="s">
        <v>0</v>
      </c>
      <c r="D122" s="114">
        <f>COUNTIF(D100:D121,"&gt;0")</f>
        <v>0</v>
      </c>
      <c r="E122" s="113">
        <f>COUNTIF(E100:E121,"&gt;0")</f>
        <v>0</v>
      </c>
      <c r="O122" s="91" t="s">
        <v>0</v>
      </c>
      <c r="P122" s="114">
        <f>COUNTIF(P100:P121,"&gt;0")</f>
        <v>0</v>
      </c>
      <c r="Q122" s="113">
        <f>COUNTIF(Q100:Q121,"&gt;0")</f>
        <v>1</v>
      </c>
    </row>
    <row r="123" spans="3:21">
      <c r="C123" s="88" t="s">
        <v>1</v>
      </c>
      <c r="D123" s="87" t="e">
        <f>AVERAGE(D100:D121)</f>
        <v>#DIV/0!</v>
      </c>
      <c r="E123" s="86" t="e">
        <f>AVERAGE(E100:E121)</f>
        <v>#DIV/0!</v>
      </c>
      <c r="O123" s="88" t="s">
        <v>1</v>
      </c>
      <c r="P123" s="87" t="e">
        <f>AVERAGE(P100:P121)</f>
        <v>#DIV/0!</v>
      </c>
      <c r="Q123" s="86">
        <f>AVERAGE(Q100:Q121)</f>
        <v>21.9</v>
      </c>
    </row>
    <row r="124" spans="3:21">
      <c r="C124" s="85" t="s">
        <v>2</v>
      </c>
      <c r="D124" s="84" t="e">
        <f>STDEV(D100:D121)</f>
        <v>#DIV/0!</v>
      </c>
      <c r="E124" s="83" t="e">
        <f>STDEV(E100:E121)</f>
        <v>#DIV/0!</v>
      </c>
      <c r="O124" s="85" t="s">
        <v>2</v>
      </c>
      <c r="P124" s="84" t="e">
        <f>STDEV(P100:P121)</f>
        <v>#DIV/0!</v>
      </c>
      <c r="Q124" s="83" t="e">
        <f>STDEV(Q100:Q121)</f>
        <v>#DIV/0!</v>
      </c>
    </row>
    <row r="125" spans="3:21" ht="13.5" thickBot="1">
      <c r="C125" s="82" t="s">
        <v>3</v>
      </c>
      <c r="D125" s="81" t="e">
        <f>CONFIDENCE(0.05,D124,D122)</f>
        <v>#DIV/0!</v>
      </c>
      <c r="E125" s="80" t="e">
        <f>CONFIDENCE(0.05,E124,E122)</f>
        <v>#DIV/0!</v>
      </c>
      <c r="O125" s="82" t="s">
        <v>3</v>
      </c>
      <c r="P125" s="81" t="e">
        <f>CONFIDENCE(0.05,P124,P122)</f>
        <v>#DIV/0!</v>
      </c>
      <c r="Q125" s="80" t="e">
        <f>CONFIDENCE(0.05,Q124,Q122)</f>
        <v>#DIV/0!</v>
      </c>
    </row>
    <row r="127" spans="3:21" ht="13.5" thickBot="1"/>
    <row r="128" spans="3:21" ht="13.5" thickBot="1">
      <c r="C128" s="347"/>
      <c r="D128" s="348"/>
      <c r="E128" s="363" t="s">
        <v>15</v>
      </c>
      <c r="H128" s="346" t="s">
        <v>133</v>
      </c>
      <c r="I128" s="346"/>
      <c r="O128" s="347"/>
      <c r="P128" s="348"/>
      <c r="Q128" s="363" t="s">
        <v>15</v>
      </c>
      <c r="S128" s="79"/>
      <c r="T128" s="346" t="s">
        <v>120</v>
      </c>
      <c r="U128" s="346"/>
    </row>
    <row r="129" spans="3:21" ht="13.5" thickBot="1">
      <c r="C129" s="349"/>
      <c r="D129" s="350"/>
      <c r="E129" s="364"/>
      <c r="H129" s="112">
        <v>1</v>
      </c>
      <c r="I129" s="112">
        <v>2</v>
      </c>
      <c r="O129" s="349"/>
      <c r="P129" s="350"/>
      <c r="Q129" s="364"/>
      <c r="S129" s="79"/>
      <c r="T129" s="112">
        <v>1</v>
      </c>
      <c r="U129" s="112">
        <v>2</v>
      </c>
    </row>
    <row r="130" spans="3:21" ht="13.5" customHeight="1" thickBot="1">
      <c r="C130" s="355" t="s">
        <v>129</v>
      </c>
      <c r="D130" s="348"/>
      <c r="E130" s="111" t="s">
        <v>60</v>
      </c>
      <c r="G130" s="110" t="s">
        <v>1</v>
      </c>
      <c r="H130" s="108" t="e">
        <f t="shared" ref="H130:I132" si="9">D153</f>
        <v>#DIV/0!</v>
      </c>
      <c r="I130" s="108" t="e">
        <f t="shared" si="9"/>
        <v>#DIV/0!</v>
      </c>
      <c r="O130" s="432" t="s">
        <v>128</v>
      </c>
      <c r="P130" s="433"/>
      <c r="Q130" s="111" t="s">
        <v>60</v>
      </c>
      <c r="S130" s="110" t="s">
        <v>1</v>
      </c>
      <c r="T130" s="108" t="e">
        <f t="shared" ref="T130:U132" si="10">P153</f>
        <v>#DIV/0!</v>
      </c>
      <c r="U130" s="108" t="e">
        <f t="shared" si="10"/>
        <v>#DIV/0!</v>
      </c>
    </row>
    <row r="131" spans="3:21">
      <c r="C131" s="373" t="s">
        <v>6</v>
      </c>
      <c r="D131" s="356" t="s">
        <v>27</v>
      </c>
      <c r="E131" s="357"/>
      <c r="G131" s="102" t="s">
        <v>7</v>
      </c>
      <c r="H131" s="108" t="e">
        <f t="shared" si="9"/>
        <v>#DIV/0!</v>
      </c>
      <c r="I131" s="108" t="e">
        <f t="shared" si="9"/>
        <v>#DIV/0!</v>
      </c>
      <c r="O131" s="373" t="s">
        <v>6</v>
      </c>
      <c r="P131" s="356" t="s">
        <v>27</v>
      </c>
      <c r="Q131" s="357"/>
      <c r="S131" s="102" t="s">
        <v>7</v>
      </c>
      <c r="T131" s="108" t="e">
        <f t="shared" si="10"/>
        <v>#DIV/0!</v>
      </c>
      <c r="U131" s="108" t="e">
        <f t="shared" si="10"/>
        <v>#DIV/0!</v>
      </c>
    </row>
    <row r="132" spans="3:21" ht="13.5" thickBot="1">
      <c r="C132" s="374"/>
      <c r="D132" s="107">
        <v>1</v>
      </c>
      <c r="E132" s="106">
        <v>2</v>
      </c>
      <c r="G132" s="102" t="s">
        <v>3</v>
      </c>
      <c r="H132" s="105" t="e">
        <f t="shared" si="9"/>
        <v>#DIV/0!</v>
      </c>
      <c r="I132" s="105" t="e">
        <f t="shared" si="9"/>
        <v>#DIV/0!</v>
      </c>
      <c r="O132" s="374"/>
      <c r="P132" s="107">
        <v>1</v>
      </c>
      <c r="Q132" s="106">
        <v>2</v>
      </c>
      <c r="S132" s="102" t="s">
        <v>3</v>
      </c>
      <c r="T132" s="105" t="e">
        <f t="shared" si="10"/>
        <v>#DIV/0!</v>
      </c>
      <c r="U132" s="105" t="e">
        <f t="shared" si="10"/>
        <v>#DIV/0!</v>
      </c>
    </row>
    <row r="133" spans="3:21">
      <c r="C133" s="124">
        <v>1</v>
      </c>
      <c r="D133" s="394" t="s">
        <v>57</v>
      </c>
      <c r="E133" s="348"/>
      <c r="G133" s="102" t="s">
        <v>8</v>
      </c>
      <c r="H133" s="101">
        <f>MAX(D133:D151)</f>
        <v>0</v>
      </c>
      <c r="I133" s="101">
        <f>MAX(E133:E151)</f>
        <v>0</v>
      </c>
      <c r="O133" s="124">
        <v>1</v>
      </c>
      <c r="P133" s="394" t="s">
        <v>57</v>
      </c>
      <c r="Q133" s="348"/>
      <c r="S133" s="102" t="s">
        <v>8</v>
      </c>
      <c r="T133" s="101">
        <f>MAX(P133:P151)</f>
        <v>0</v>
      </c>
      <c r="U133" s="101">
        <f>MAX(Q133:Q151)</f>
        <v>0</v>
      </c>
    </row>
    <row r="134" spans="3:21">
      <c r="C134" s="123">
        <v>4</v>
      </c>
      <c r="D134" s="395"/>
      <c r="E134" s="396"/>
      <c r="G134" s="102" t="s">
        <v>9</v>
      </c>
      <c r="H134" s="101">
        <f>MIN(D133:D151)</f>
        <v>0</v>
      </c>
      <c r="I134" s="101">
        <f>MIN(E133:E151)</f>
        <v>0</v>
      </c>
      <c r="O134" s="123">
        <v>4</v>
      </c>
      <c r="P134" s="395"/>
      <c r="Q134" s="396"/>
      <c r="S134" s="102" t="s">
        <v>9</v>
      </c>
      <c r="T134" s="101">
        <f>MIN(P133:P151)</f>
        <v>0</v>
      </c>
      <c r="U134" s="101">
        <f>MIN(Q133:Q151)</f>
        <v>0</v>
      </c>
    </row>
    <row r="135" spans="3:21" ht="13.5" thickBot="1">
      <c r="C135" s="123">
        <v>5</v>
      </c>
      <c r="D135" s="395"/>
      <c r="E135" s="396"/>
      <c r="G135" s="98" t="s">
        <v>10</v>
      </c>
      <c r="H135" s="97">
        <f>H133-H134</f>
        <v>0</v>
      </c>
      <c r="I135" s="97">
        <f>I133-I134</f>
        <v>0</v>
      </c>
      <c r="O135" s="123">
        <v>5</v>
      </c>
      <c r="P135" s="395"/>
      <c r="Q135" s="396"/>
      <c r="S135" s="98" t="s">
        <v>10</v>
      </c>
      <c r="T135" s="97">
        <f>T133-T134</f>
        <v>0</v>
      </c>
      <c r="U135" s="97">
        <f>U133-U134</f>
        <v>0</v>
      </c>
    </row>
    <row r="136" spans="3:21">
      <c r="C136" s="123">
        <v>6</v>
      </c>
      <c r="D136" s="395"/>
      <c r="E136" s="396"/>
      <c r="O136" s="123">
        <v>6</v>
      </c>
      <c r="P136" s="395"/>
      <c r="Q136" s="396"/>
    </row>
    <row r="137" spans="3:21">
      <c r="C137" s="123">
        <v>7</v>
      </c>
      <c r="D137" s="395"/>
      <c r="E137" s="396"/>
      <c r="O137" s="123">
        <v>7</v>
      </c>
      <c r="P137" s="395"/>
      <c r="Q137" s="396"/>
    </row>
    <row r="138" spans="3:21">
      <c r="C138" s="123">
        <v>8</v>
      </c>
      <c r="D138" s="395"/>
      <c r="E138" s="396"/>
      <c r="O138" s="123">
        <v>8</v>
      </c>
      <c r="P138" s="395"/>
      <c r="Q138" s="396"/>
    </row>
    <row r="139" spans="3:21">
      <c r="C139" s="123">
        <v>12</v>
      </c>
      <c r="D139" s="395"/>
      <c r="E139" s="396"/>
      <c r="O139" s="123">
        <v>12</v>
      </c>
      <c r="P139" s="395"/>
      <c r="Q139" s="396"/>
    </row>
    <row r="140" spans="3:21">
      <c r="C140" s="123">
        <v>13</v>
      </c>
      <c r="D140" s="395"/>
      <c r="E140" s="396"/>
      <c r="O140" s="123">
        <v>13</v>
      </c>
      <c r="P140" s="395"/>
      <c r="Q140" s="396"/>
    </row>
    <row r="141" spans="3:21">
      <c r="C141" s="123">
        <v>14</v>
      </c>
      <c r="D141" s="395"/>
      <c r="E141" s="396"/>
      <c r="O141" s="123">
        <v>14</v>
      </c>
      <c r="P141" s="395"/>
      <c r="Q141" s="396"/>
    </row>
    <row r="142" spans="3:21">
      <c r="C142" s="123">
        <v>18</v>
      </c>
      <c r="D142" s="395"/>
      <c r="E142" s="396"/>
      <c r="O142" s="123">
        <v>18</v>
      </c>
      <c r="P142" s="395"/>
      <c r="Q142" s="396"/>
    </row>
    <row r="143" spans="3:21">
      <c r="C143" s="123">
        <v>19</v>
      </c>
      <c r="D143" s="395"/>
      <c r="E143" s="396"/>
      <c r="O143" s="123">
        <v>19</v>
      </c>
      <c r="P143" s="395"/>
      <c r="Q143" s="396"/>
    </row>
    <row r="144" spans="3:21">
      <c r="C144" s="123">
        <v>20</v>
      </c>
      <c r="D144" s="395"/>
      <c r="E144" s="396"/>
      <c r="O144" s="123">
        <v>20</v>
      </c>
      <c r="P144" s="395"/>
      <c r="Q144" s="396"/>
    </row>
    <row r="145" spans="3:21">
      <c r="C145" s="123">
        <v>21</v>
      </c>
      <c r="D145" s="395"/>
      <c r="E145" s="396"/>
      <c r="O145" s="123">
        <v>21</v>
      </c>
      <c r="P145" s="395"/>
      <c r="Q145" s="396"/>
    </row>
    <row r="146" spans="3:21">
      <c r="C146" s="123">
        <v>22</v>
      </c>
      <c r="D146" s="395"/>
      <c r="E146" s="396"/>
      <c r="O146" s="123">
        <v>22</v>
      </c>
      <c r="P146" s="395"/>
      <c r="Q146" s="396"/>
    </row>
    <row r="147" spans="3:21">
      <c r="C147" s="122">
        <v>25</v>
      </c>
      <c r="D147" s="395"/>
      <c r="E147" s="396"/>
      <c r="O147" s="122">
        <v>25</v>
      </c>
      <c r="P147" s="395"/>
      <c r="Q147" s="396"/>
    </row>
    <row r="148" spans="3:21">
      <c r="C148" s="122">
        <v>26</v>
      </c>
      <c r="D148" s="395"/>
      <c r="E148" s="396"/>
      <c r="O148" s="122">
        <v>26</v>
      </c>
      <c r="P148" s="395"/>
      <c r="Q148" s="396"/>
    </row>
    <row r="149" spans="3:21">
      <c r="C149" s="122">
        <v>27</v>
      </c>
      <c r="D149" s="395"/>
      <c r="E149" s="396"/>
      <c r="O149" s="122">
        <v>27</v>
      </c>
      <c r="P149" s="395"/>
      <c r="Q149" s="396"/>
    </row>
    <row r="150" spans="3:21">
      <c r="C150" s="122">
        <v>28</v>
      </c>
      <c r="D150" s="395"/>
      <c r="E150" s="396"/>
      <c r="O150" s="122">
        <v>28</v>
      </c>
      <c r="P150" s="395"/>
      <c r="Q150" s="396"/>
    </row>
    <row r="151" spans="3:21" ht="13.5" thickBot="1">
      <c r="C151" s="122">
        <v>29</v>
      </c>
      <c r="D151" s="395"/>
      <c r="E151" s="396"/>
      <c r="O151" s="122">
        <v>29</v>
      </c>
      <c r="P151" s="395"/>
      <c r="Q151" s="396"/>
    </row>
    <row r="152" spans="3:21" ht="13.5" thickBot="1">
      <c r="C152" s="91" t="s">
        <v>0</v>
      </c>
      <c r="D152" s="114">
        <f>COUNTIF(D133:D151,"&gt;0")</f>
        <v>0</v>
      </c>
      <c r="E152" s="113">
        <f>COUNTIF(E133:E151,"&gt;0")</f>
        <v>0</v>
      </c>
      <c r="O152" s="91" t="s">
        <v>0</v>
      </c>
      <c r="P152" s="114">
        <f>COUNTIF(P133:P151,"&gt;0")</f>
        <v>0</v>
      </c>
      <c r="Q152" s="113">
        <f>COUNTIF(Q133:Q151,"&gt;0")</f>
        <v>0</v>
      </c>
    </row>
    <row r="153" spans="3:21">
      <c r="C153" s="88" t="s">
        <v>1</v>
      </c>
      <c r="D153" s="87" t="e">
        <f>AVERAGE(D133:D151)</f>
        <v>#DIV/0!</v>
      </c>
      <c r="E153" s="86" t="e">
        <f>AVERAGE(E133:E151)</f>
        <v>#DIV/0!</v>
      </c>
      <c r="O153" s="88" t="s">
        <v>1</v>
      </c>
      <c r="P153" s="87" t="e">
        <f>AVERAGE(P133:P151)</f>
        <v>#DIV/0!</v>
      </c>
      <c r="Q153" s="86" t="e">
        <f>AVERAGE(Q133:Q151)</f>
        <v>#DIV/0!</v>
      </c>
    </row>
    <row r="154" spans="3:21">
      <c r="C154" s="85" t="s">
        <v>2</v>
      </c>
      <c r="D154" s="84" t="e">
        <f>STDEV(D133:D151)</f>
        <v>#DIV/0!</v>
      </c>
      <c r="E154" s="83" t="e">
        <f>STDEV(E133:E151)</f>
        <v>#DIV/0!</v>
      </c>
      <c r="O154" s="85" t="s">
        <v>2</v>
      </c>
      <c r="P154" s="84" t="e">
        <f>STDEV(P133:P151)</f>
        <v>#DIV/0!</v>
      </c>
      <c r="Q154" s="83" t="e">
        <f>STDEV(Q133:Q151)</f>
        <v>#DIV/0!</v>
      </c>
    </row>
    <row r="155" spans="3:21" ht="13.5" thickBot="1">
      <c r="C155" s="82" t="s">
        <v>3</v>
      </c>
      <c r="D155" s="81" t="e">
        <f>CONFIDENCE(0.05,D154,D152)</f>
        <v>#DIV/0!</v>
      </c>
      <c r="E155" s="80" t="e">
        <f>CONFIDENCE(0.05,E154,E152)</f>
        <v>#DIV/0!</v>
      </c>
      <c r="O155" s="82" t="s">
        <v>3</v>
      </c>
      <c r="P155" s="81" t="e">
        <f>CONFIDENCE(0.05,P154,P152)</f>
        <v>#DIV/0!</v>
      </c>
      <c r="Q155" s="80" t="e">
        <f>CONFIDENCE(0.05,Q154,Q152)</f>
        <v>#DIV/0!</v>
      </c>
    </row>
    <row r="157" spans="3:21" ht="13.5" thickBot="1"/>
    <row r="158" spans="3:21" ht="13.5" thickBot="1">
      <c r="C158" s="347"/>
      <c r="D158" s="348"/>
      <c r="E158" s="363" t="s">
        <v>15</v>
      </c>
      <c r="H158" s="346" t="s">
        <v>132</v>
      </c>
      <c r="I158" s="346"/>
      <c r="O158" s="347"/>
      <c r="P158" s="348"/>
      <c r="Q158" s="363" t="s">
        <v>15</v>
      </c>
      <c r="S158" s="79"/>
      <c r="T158" s="346" t="s">
        <v>119</v>
      </c>
      <c r="U158" s="346"/>
    </row>
    <row r="159" spans="3:21" ht="13.5" thickBot="1">
      <c r="C159" s="349"/>
      <c r="D159" s="350"/>
      <c r="E159" s="364"/>
      <c r="H159" s="112">
        <v>1</v>
      </c>
      <c r="I159" s="112">
        <v>2</v>
      </c>
      <c r="O159" s="349"/>
      <c r="P159" s="350"/>
      <c r="Q159" s="364"/>
      <c r="S159" s="79"/>
      <c r="T159" s="112">
        <v>1</v>
      </c>
      <c r="U159" s="112">
        <v>2</v>
      </c>
    </row>
    <row r="160" spans="3:21" ht="13.5" customHeight="1" thickBot="1">
      <c r="C160" s="355" t="s">
        <v>129</v>
      </c>
      <c r="D160" s="348"/>
      <c r="E160" s="111" t="s">
        <v>58</v>
      </c>
      <c r="G160" s="110" t="s">
        <v>1</v>
      </c>
      <c r="H160" s="108" t="e">
        <f t="shared" ref="H160:I162" si="11">D178</f>
        <v>#DIV/0!</v>
      </c>
      <c r="I160" s="108" t="e">
        <f t="shared" si="11"/>
        <v>#DIV/0!</v>
      </c>
      <c r="O160" s="432" t="s">
        <v>128</v>
      </c>
      <c r="P160" s="433"/>
      <c r="Q160" s="111" t="s">
        <v>58</v>
      </c>
      <c r="S160" s="110" t="s">
        <v>1</v>
      </c>
      <c r="T160" s="108" t="e">
        <f t="shared" ref="T160:U162" si="12">P178</f>
        <v>#DIV/0!</v>
      </c>
      <c r="U160" s="108" t="e">
        <f t="shared" si="12"/>
        <v>#DIV/0!</v>
      </c>
    </row>
    <row r="161" spans="3:21">
      <c r="C161" s="373" t="s">
        <v>6</v>
      </c>
      <c r="D161" s="356" t="s">
        <v>27</v>
      </c>
      <c r="E161" s="357"/>
      <c r="G161" s="102" t="s">
        <v>7</v>
      </c>
      <c r="H161" s="108" t="e">
        <f t="shared" si="11"/>
        <v>#DIV/0!</v>
      </c>
      <c r="I161" s="108" t="e">
        <f t="shared" si="11"/>
        <v>#DIV/0!</v>
      </c>
      <c r="O161" s="373" t="s">
        <v>6</v>
      </c>
      <c r="P161" s="356" t="s">
        <v>27</v>
      </c>
      <c r="Q161" s="357"/>
      <c r="S161" s="102" t="s">
        <v>7</v>
      </c>
      <c r="T161" s="108" t="e">
        <f t="shared" si="12"/>
        <v>#DIV/0!</v>
      </c>
      <c r="U161" s="108" t="e">
        <f t="shared" si="12"/>
        <v>#DIV/0!</v>
      </c>
    </row>
    <row r="162" spans="3:21" ht="13.5" thickBot="1">
      <c r="C162" s="374"/>
      <c r="D162" s="107">
        <v>1</v>
      </c>
      <c r="E162" s="106">
        <v>2</v>
      </c>
      <c r="G162" s="102" t="s">
        <v>3</v>
      </c>
      <c r="H162" s="105" t="e">
        <f t="shared" si="11"/>
        <v>#DIV/0!</v>
      </c>
      <c r="I162" s="105" t="e">
        <f t="shared" si="11"/>
        <v>#DIV/0!</v>
      </c>
      <c r="O162" s="374"/>
      <c r="P162" s="107">
        <v>1</v>
      </c>
      <c r="Q162" s="106">
        <v>2</v>
      </c>
      <c r="S162" s="102" t="s">
        <v>3</v>
      </c>
      <c r="T162" s="105" t="e">
        <f t="shared" si="12"/>
        <v>#DIV/0!</v>
      </c>
      <c r="U162" s="105" t="e">
        <f t="shared" si="12"/>
        <v>#DIV/0!</v>
      </c>
    </row>
    <row r="163" spans="3:21">
      <c r="C163" s="88">
        <v>1</v>
      </c>
      <c r="D163" s="394" t="s">
        <v>57</v>
      </c>
      <c r="E163" s="404"/>
      <c r="G163" s="102" t="s">
        <v>8</v>
      </c>
      <c r="H163" s="101">
        <f>MAX(D164:D176)</f>
        <v>0</v>
      </c>
      <c r="I163" s="101">
        <f>MAX(E164:E176)</f>
        <v>0</v>
      </c>
      <c r="O163" s="88">
        <v>1</v>
      </c>
      <c r="P163" s="376" t="s">
        <v>57</v>
      </c>
      <c r="Q163" s="401"/>
      <c r="S163" s="102" t="s">
        <v>8</v>
      </c>
      <c r="T163" s="101">
        <f>MAX(P164:P176)</f>
        <v>0</v>
      </c>
      <c r="U163" s="101">
        <f>MAX(Q164:Q176)</f>
        <v>0</v>
      </c>
    </row>
    <row r="164" spans="3:21">
      <c r="C164" s="117">
        <v>2</v>
      </c>
      <c r="D164" s="395"/>
      <c r="E164" s="396"/>
      <c r="G164" s="102" t="s">
        <v>9</v>
      </c>
      <c r="H164" s="101">
        <f>MIN(D164:D176)</f>
        <v>0</v>
      </c>
      <c r="I164" s="101">
        <f>MIN(E164:E176)</f>
        <v>0</v>
      </c>
      <c r="O164" s="117">
        <v>2</v>
      </c>
      <c r="P164" s="358" t="s">
        <v>57</v>
      </c>
      <c r="Q164" s="399"/>
      <c r="S164" s="102" t="s">
        <v>9</v>
      </c>
      <c r="T164" s="101">
        <f>MIN(P164:P176)</f>
        <v>0</v>
      </c>
      <c r="U164" s="101">
        <f>MIN(Q164:Q176)</f>
        <v>0</v>
      </c>
    </row>
    <row r="165" spans="3:21" ht="13.5" thickBot="1">
      <c r="C165" s="117">
        <v>3</v>
      </c>
      <c r="D165" s="395"/>
      <c r="E165" s="396"/>
      <c r="G165" s="98" t="s">
        <v>10</v>
      </c>
      <c r="H165" s="97">
        <f>H163-H164</f>
        <v>0</v>
      </c>
      <c r="I165" s="97">
        <f>I163-I164</f>
        <v>0</v>
      </c>
      <c r="O165" s="117">
        <v>3</v>
      </c>
      <c r="P165" s="358" t="s">
        <v>57</v>
      </c>
      <c r="Q165" s="399"/>
      <c r="S165" s="98" t="s">
        <v>10</v>
      </c>
      <c r="T165" s="97">
        <f>T163-T164</f>
        <v>0</v>
      </c>
      <c r="U165" s="97">
        <f>U163-U164</f>
        <v>0</v>
      </c>
    </row>
    <row r="166" spans="3:21">
      <c r="C166" s="117">
        <v>4</v>
      </c>
      <c r="D166" s="395"/>
      <c r="E166" s="396"/>
      <c r="O166" s="117">
        <v>4</v>
      </c>
      <c r="P166" s="358" t="s">
        <v>57</v>
      </c>
      <c r="Q166" s="399"/>
    </row>
    <row r="167" spans="3:21">
      <c r="C167" s="117">
        <v>5</v>
      </c>
      <c r="D167" s="395"/>
      <c r="E167" s="396"/>
      <c r="O167" s="117">
        <v>5</v>
      </c>
      <c r="P167" s="358" t="s">
        <v>57</v>
      </c>
      <c r="Q167" s="399"/>
    </row>
    <row r="168" spans="3:21">
      <c r="C168" s="117">
        <v>8</v>
      </c>
      <c r="D168" s="395"/>
      <c r="E168" s="396"/>
      <c r="O168" s="117">
        <v>8</v>
      </c>
      <c r="P168" s="358" t="s">
        <v>57</v>
      </c>
      <c r="Q168" s="399"/>
    </row>
    <row r="169" spans="3:21">
      <c r="C169" s="117">
        <v>9</v>
      </c>
      <c r="D169" s="395"/>
      <c r="E169" s="396"/>
      <c r="O169" s="117">
        <v>9</v>
      </c>
      <c r="P169" s="358" t="s">
        <v>57</v>
      </c>
      <c r="Q169" s="399"/>
    </row>
    <row r="170" spans="3:21">
      <c r="C170" s="117">
        <v>10</v>
      </c>
      <c r="D170" s="395"/>
      <c r="E170" s="396"/>
      <c r="O170" s="117">
        <v>10</v>
      </c>
      <c r="P170" s="358" t="s">
        <v>57</v>
      </c>
      <c r="Q170" s="399"/>
    </row>
    <row r="171" spans="3:21">
      <c r="C171" s="117">
        <v>11</v>
      </c>
      <c r="D171" s="395"/>
      <c r="E171" s="396"/>
      <c r="O171" s="117">
        <v>11</v>
      </c>
      <c r="P171" s="358" t="s">
        <v>57</v>
      </c>
      <c r="Q171" s="399"/>
    </row>
    <row r="172" spans="3:21">
      <c r="C172" s="117">
        <v>12</v>
      </c>
      <c r="D172" s="395"/>
      <c r="E172" s="396"/>
      <c r="O172" s="117">
        <v>12</v>
      </c>
      <c r="P172" s="358" t="s">
        <v>57</v>
      </c>
      <c r="Q172" s="399"/>
    </row>
    <row r="173" spans="3:21">
      <c r="C173" s="117">
        <v>17</v>
      </c>
      <c r="D173" s="395"/>
      <c r="E173" s="396"/>
      <c r="O173" s="117">
        <v>17</v>
      </c>
      <c r="P173" s="358" t="s">
        <v>57</v>
      </c>
      <c r="Q173" s="399"/>
    </row>
    <row r="174" spans="3:21">
      <c r="C174" s="117">
        <v>19</v>
      </c>
      <c r="D174" s="395"/>
      <c r="E174" s="396"/>
      <c r="O174" s="117">
        <v>19</v>
      </c>
      <c r="P174" s="358" t="s">
        <v>57</v>
      </c>
      <c r="Q174" s="399"/>
    </row>
    <row r="175" spans="3:21">
      <c r="C175" s="117">
        <v>22</v>
      </c>
      <c r="D175" s="395"/>
      <c r="E175" s="396"/>
      <c r="O175" s="117">
        <v>22</v>
      </c>
      <c r="P175" s="358" t="s">
        <v>57</v>
      </c>
      <c r="Q175" s="399"/>
    </row>
    <row r="176" spans="3:21" ht="13.5" thickBot="1">
      <c r="C176" s="85">
        <v>24</v>
      </c>
      <c r="D176" s="397"/>
      <c r="E176" s="398"/>
      <c r="O176" s="85">
        <v>24</v>
      </c>
      <c r="P176" s="358" t="s">
        <v>57</v>
      </c>
      <c r="Q176" s="399"/>
    </row>
    <row r="177" spans="3:21" ht="13.5" thickBot="1">
      <c r="C177" s="91" t="s">
        <v>0</v>
      </c>
      <c r="D177" s="90">
        <f>COUNTIF(D163:D176,"&gt;0")</f>
        <v>0</v>
      </c>
      <c r="E177" s="89">
        <f>COUNTIF(E163:E176,"&gt;0")</f>
        <v>0</v>
      </c>
      <c r="O177" s="91" t="s">
        <v>0</v>
      </c>
      <c r="P177" s="114">
        <f>COUNTIF(P163:P176,"&gt;0")</f>
        <v>0</v>
      </c>
      <c r="Q177" s="113">
        <f>COUNTIF(Q163:Q176,"&gt;0")</f>
        <v>0</v>
      </c>
    </row>
    <row r="178" spans="3:21">
      <c r="C178" s="88" t="s">
        <v>1</v>
      </c>
      <c r="D178" s="87" t="e">
        <f>AVERAGE(D163:D176)</f>
        <v>#DIV/0!</v>
      </c>
      <c r="E178" s="86" t="e">
        <f>AVERAGE(E163:E176)</f>
        <v>#DIV/0!</v>
      </c>
      <c r="O178" s="88" t="s">
        <v>1</v>
      </c>
      <c r="P178" s="87" t="e">
        <f>AVERAGE(P163:P176)</f>
        <v>#DIV/0!</v>
      </c>
      <c r="Q178" s="86" t="e">
        <f>AVERAGE(Q163:Q176)</f>
        <v>#DIV/0!</v>
      </c>
    </row>
    <row r="179" spans="3:21">
      <c r="C179" s="85" t="s">
        <v>2</v>
      </c>
      <c r="D179" s="84" t="e">
        <f>STDEV(D163:D176)</f>
        <v>#DIV/0!</v>
      </c>
      <c r="E179" s="83" t="e">
        <f>STDEV(E163:E176)</f>
        <v>#DIV/0!</v>
      </c>
      <c r="O179" s="85" t="s">
        <v>2</v>
      </c>
      <c r="P179" s="84" t="e">
        <f>STDEV(P163:P176)</f>
        <v>#DIV/0!</v>
      </c>
      <c r="Q179" s="83" t="e">
        <f>STDEV(Q163:Q176)</f>
        <v>#DIV/0!</v>
      </c>
    </row>
    <row r="180" spans="3:21" ht="13.5" thickBot="1">
      <c r="C180" s="82" t="s">
        <v>3</v>
      </c>
      <c r="D180" s="81" t="e">
        <f>CONFIDENCE(0.05,D179,D177)</f>
        <v>#DIV/0!</v>
      </c>
      <c r="E180" s="80" t="e">
        <f>CONFIDENCE(0.05,E179,E177)</f>
        <v>#DIV/0!</v>
      </c>
      <c r="O180" s="82" t="s">
        <v>3</v>
      </c>
      <c r="P180" s="81" t="e">
        <f>CONFIDENCE(0.05,P179,P177)</f>
        <v>#DIV/0!</v>
      </c>
      <c r="Q180" s="80" t="e">
        <f>CONFIDENCE(0.05,Q179,Q177)</f>
        <v>#DIV/0!</v>
      </c>
    </row>
    <row r="182" spans="3:21" ht="13.5" thickBot="1"/>
    <row r="183" spans="3:21" ht="13.5" thickBot="1">
      <c r="C183" s="347"/>
      <c r="D183" s="348"/>
      <c r="E183" s="363" t="s">
        <v>15</v>
      </c>
      <c r="H183" s="346" t="s">
        <v>131</v>
      </c>
      <c r="I183" s="346"/>
      <c r="O183" s="347"/>
      <c r="P183" s="348"/>
      <c r="Q183" s="363" t="s">
        <v>15</v>
      </c>
      <c r="S183" s="79"/>
      <c r="T183" s="346" t="s">
        <v>118</v>
      </c>
      <c r="U183" s="346"/>
    </row>
    <row r="184" spans="3:21" ht="13.5" thickBot="1">
      <c r="C184" s="349"/>
      <c r="D184" s="350"/>
      <c r="E184" s="364"/>
      <c r="H184" s="112">
        <v>1</v>
      </c>
      <c r="I184" s="112">
        <v>2</v>
      </c>
      <c r="O184" s="349"/>
      <c r="P184" s="350"/>
      <c r="Q184" s="364"/>
      <c r="S184" s="79"/>
      <c r="T184" s="112">
        <v>1</v>
      </c>
      <c r="U184" s="112">
        <v>2</v>
      </c>
    </row>
    <row r="185" spans="3:21" ht="13.5" customHeight="1" thickBot="1">
      <c r="C185" s="355" t="s">
        <v>129</v>
      </c>
      <c r="D185" s="348"/>
      <c r="E185" s="111" t="s">
        <v>54</v>
      </c>
      <c r="G185" s="110" t="s">
        <v>1</v>
      </c>
      <c r="H185" s="108" t="e">
        <f t="shared" ref="H185:I187" si="13">D210</f>
        <v>#DIV/0!</v>
      </c>
      <c r="I185" s="108" t="e">
        <f t="shared" si="13"/>
        <v>#DIV/0!</v>
      </c>
      <c r="O185" s="432" t="s">
        <v>128</v>
      </c>
      <c r="P185" s="433"/>
      <c r="Q185" s="111" t="s">
        <v>54</v>
      </c>
      <c r="S185" s="110" t="s">
        <v>1</v>
      </c>
      <c r="T185" s="108" t="e">
        <f t="shared" ref="T185:U187" si="14">P210</f>
        <v>#DIV/0!</v>
      </c>
      <c r="U185" s="108" t="e">
        <f t="shared" si="14"/>
        <v>#DIV/0!</v>
      </c>
    </row>
    <row r="186" spans="3:21">
      <c r="C186" s="373" t="s">
        <v>6</v>
      </c>
      <c r="D186" s="356" t="s">
        <v>27</v>
      </c>
      <c r="E186" s="357"/>
      <c r="G186" s="102" t="s">
        <v>7</v>
      </c>
      <c r="H186" s="108" t="e">
        <f t="shared" si="13"/>
        <v>#DIV/0!</v>
      </c>
      <c r="I186" s="108" t="e">
        <f t="shared" si="13"/>
        <v>#DIV/0!</v>
      </c>
      <c r="O186" s="373" t="s">
        <v>6</v>
      </c>
      <c r="P186" s="356" t="s">
        <v>27</v>
      </c>
      <c r="Q186" s="357"/>
      <c r="S186" s="102" t="s">
        <v>7</v>
      </c>
      <c r="T186" s="108" t="e">
        <f t="shared" si="14"/>
        <v>#DIV/0!</v>
      </c>
      <c r="U186" s="108" t="e">
        <f t="shared" si="14"/>
        <v>#DIV/0!</v>
      </c>
    </row>
    <row r="187" spans="3:21" ht="13.5" thickBot="1">
      <c r="C187" s="374"/>
      <c r="D187" s="107">
        <v>1</v>
      </c>
      <c r="E187" s="106">
        <v>2</v>
      </c>
      <c r="G187" s="102" t="s">
        <v>3</v>
      </c>
      <c r="H187" s="105" t="e">
        <f t="shared" si="13"/>
        <v>#DIV/0!</v>
      </c>
      <c r="I187" s="105" t="e">
        <f t="shared" si="13"/>
        <v>#DIV/0!</v>
      </c>
      <c r="O187" s="374"/>
      <c r="P187" s="107">
        <v>1</v>
      </c>
      <c r="Q187" s="106">
        <v>2</v>
      </c>
      <c r="S187" s="102" t="s">
        <v>3</v>
      </c>
      <c r="T187" s="105" t="e">
        <f t="shared" si="14"/>
        <v>#DIV/0!</v>
      </c>
      <c r="U187" s="105" t="e">
        <f t="shared" si="14"/>
        <v>#DIV/0!</v>
      </c>
    </row>
    <row r="188" spans="3:21">
      <c r="C188" s="88">
        <v>1</v>
      </c>
      <c r="D188" s="394" t="s">
        <v>57</v>
      </c>
      <c r="E188" s="404"/>
      <c r="G188" s="102" t="s">
        <v>8</v>
      </c>
      <c r="H188" s="101">
        <f>MAX(D188:D208)</f>
        <v>0</v>
      </c>
      <c r="I188" s="101">
        <f>MAX(E188:E208)</f>
        <v>0</v>
      </c>
      <c r="O188" s="88">
        <v>1</v>
      </c>
      <c r="P188" s="394" t="s">
        <v>57</v>
      </c>
      <c r="Q188" s="404"/>
      <c r="S188" s="102" t="s">
        <v>8</v>
      </c>
      <c r="T188" s="101">
        <f>MAX(P188:P208)</f>
        <v>0</v>
      </c>
      <c r="U188" s="101">
        <f>MAX(Q188:Q208)</f>
        <v>0</v>
      </c>
    </row>
    <row r="189" spans="3:21">
      <c r="C189" s="117">
        <v>2</v>
      </c>
      <c r="D189" s="395"/>
      <c r="E189" s="396"/>
      <c r="G189" s="102" t="s">
        <v>9</v>
      </c>
      <c r="H189" s="101">
        <f>MIN(D188:D208)</f>
        <v>0</v>
      </c>
      <c r="I189" s="101">
        <f>MIN(E188:E208)</f>
        <v>0</v>
      </c>
      <c r="O189" s="117">
        <v>2</v>
      </c>
      <c r="P189" s="395"/>
      <c r="Q189" s="396"/>
      <c r="S189" s="102" t="s">
        <v>9</v>
      </c>
      <c r="T189" s="101">
        <f>MIN(P188:P208)</f>
        <v>0</v>
      </c>
      <c r="U189" s="101">
        <f>MIN(Q188:Q208)</f>
        <v>0</v>
      </c>
    </row>
    <row r="190" spans="3:21" ht="13.5" thickBot="1">
      <c r="C190" s="117">
        <v>3</v>
      </c>
      <c r="D190" s="395"/>
      <c r="E190" s="396"/>
      <c r="G190" s="98" t="s">
        <v>10</v>
      </c>
      <c r="H190" s="97">
        <f>H188-H189</f>
        <v>0</v>
      </c>
      <c r="I190" s="97">
        <f>I188-I189</f>
        <v>0</v>
      </c>
      <c r="O190" s="117">
        <v>3</v>
      </c>
      <c r="P190" s="395"/>
      <c r="Q190" s="396"/>
      <c r="S190" s="98" t="s">
        <v>10</v>
      </c>
      <c r="T190" s="97">
        <f>T188-T189</f>
        <v>0</v>
      </c>
      <c r="U190" s="97">
        <f>U188-U189</f>
        <v>0</v>
      </c>
    </row>
    <row r="191" spans="3:21">
      <c r="C191" s="117">
        <v>6</v>
      </c>
      <c r="D191" s="395"/>
      <c r="E191" s="396"/>
      <c r="O191" s="117">
        <v>6</v>
      </c>
      <c r="P191" s="395"/>
      <c r="Q191" s="396"/>
    </row>
    <row r="192" spans="3:21">
      <c r="C192" s="117">
        <v>8</v>
      </c>
      <c r="D192" s="395"/>
      <c r="E192" s="396"/>
      <c r="O192" s="117">
        <v>8</v>
      </c>
      <c r="P192" s="395"/>
      <c r="Q192" s="396"/>
    </row>
    <row r="193" spans="3:17">
      <c r="C193" s="117">
        <v>9</v>
      </c>
      <c r="D193" s="395"/>
      <c r="E193" s="396"/>
      <c r="O193" s="117">
        <v>9</v>
      </c>
      <c r="P193" s="395"/>
      <c r="Q193" s="396"/>
    </row>
    <row r="194" spans="3:17">
      <c r="C194" s="117">
        <v>10</v>
      </c>
      <c r="D194" s="395"/>
      <c r="E194" s="396"/>
      <c r="O194" s="117">
        <v>10</v>
      </c>
      <c r="P194" s="395"/>
      <c r="Q194" s="396"/>
    </row>
    <row r="195" spans="3:17">
      <c r="C195" s="117">
        <v>13</v>
      </c>
      <c r="D195" s="395"/>
      <c r="E195" s="396"/>
      <c r="O195" s="117">
        <v>13</v>
      </c>
      <c r="P195" s="395"/>
      <c r="Q195" s="396"/>
    </row>
    <row r="196" spans="3:17">
      <c r="C196" s="117">
        <v>14</v>
      </c>
      <c r="D196" s="395"/>
      <c r="E196" s="396"/>
      <c r="O196" s="117">
        <v>14</v>
      </c>
      <c r="P196" s="395"/>
      <c r="Q196" s="396"/>
    </row>
    <row r="197" spans="3:17">
      <c r="C197" s="117">
        <v>15</v>
      </c>
      <c r="D197" s="395"/>
      <c r="E197" s="396"/>
      <c r="O197" s="117">
        <v>15</v>
      </c>
      <c r="P197" s="395"/>
      <c r="Q197" s="396"/>
    </row>
    <row r="198" spans="3:17">
      <c r="C198" s="117">
        <v>16</v>
      </c>
      <c r="D198" s="395"/>
      <c r="E198" s="396"/>
      <c r="O198" s="117">
        <v>16</v>
      </c>
      <c r="P198" s="395"/>
      <c r="Q198" s="396"/>
    </row>
    <row r="199" spans="3:17">
      <c r="C199" s="117">
        <v>17</v>
      </c>
      <c r="D199" s="395"/>
      <c r="E199" s="396"/>
      <c r="O199" s="117">
        <v>17</v>
      </c>
      <c r="P199" s="395"/>
      <c r="Q199" s="396"/>
    </row>
    <row r="200" spans="3:17">
      <c r="C200" s="117">
        <v>20</v>
      </c>
      <c r="D200" s="395"/>
      <c r="E200" s="396"/>
      <c r="O200" s="117">
        <v>20</v>
      </c>
      <c r="P200" s="395"/>
      <c r="Q200" s="396"/>
    </row>
    <row r="201" spans="3:17">
      <c r="C201" s="117">
        <v>21</v>
      </c>
      <c r="D201" s="395"/>
      <c r="E201" s="396"/>
      <c r="O201" s="117">
        <v>21</v>
      </c>
      <c r="P201" s="395"/>
      <c r="Q201" s="396"/>
    </row>
    <row r="202" spans="3:17">
      <c r="C202" s="117">
        <v>22</v>
      </c>
      <c r="D202" s="395"/>
      <c r="E202" s="396"/>
      <c r="O202" s="117">
        <v>22</v>
      </c>
      <c r="P202" s="395"/>
      <c r="Q202" s="396"/>
    </row>
    <row r="203" spans="3:17">
      <c r="C203" s="117">
        <v>23</v>
      </c>
      <c r="D203" s="395"/>
      <c r="E203" s="396"/>
      <c r="O203" s="117">
        <v>23</v>
      </c>
      <c r="P203" s="395"/>
      <c r="Q203" s="396"/>
    </row>
    <row r="204" spans="3:17">
      <c r="C204" s="117">
        <v>24</v>
      </c>
      <c r="D204" s="395"/>
      <c r="E204" s="396"/>
      <c r="O204" s="117">
        <v>24</v>
      </c>
      <c r="P204" s="395"/>
      <c r="Q204" s="396"/>
    </row>
    <row r="205" spans="3:17">
      <c r="C205" s="117">
        <v>27</v>
      </c>
      <c r="D205" s="395"/>
      <c r="E205" s="396"/>
      <c r="O205" s="117">
        <v>27</v>
      </c>
      <c r="P205" s="395"/>
      <c r="Q205" s="396"/>
    </row>
    <row r="206" spans="3:17">
      <c r="C206" s="117">
        <v>28</v>
      </c>
      <c r="D206" s="395"/>
      <c r="E206" s="396"/>
      <c r="O206" s="117">
        <v>28</v>
      </c>
      <c r="P206" s="395"/>
      <c r="Q206" s="396"/>
    </row>
    <row r="207" spans="3:17">
      <c r="C207" s="117">
        <v>30</v>
      </c>
      <c r="D207" s="395"/>
      <c r="E207" s="396"/>
      <c r="O207" s="117">
        <v>30</v>
      </c>
      <c r="P207" s="395"/>
      <c r="Q207" s="396"/>
    </row>
    <row r="208" spans="3:17" ht="13.5" thickBot="1">
      <c r="C208" s="115">
        <v>31</v>
      </c>
      <c r="D208" s="397"/>
      <c r="E208" s="398"/>
      <c r="O208" s="115">
        <v>31</v>
      </c>
      <c r="P208" s="397"/>
      <c r="Q208" s="398"/>
    </row>
    <row r="209" spans="3:21" ht="13.5" thickBot="1">
      <c r="C209" s="91" t="s">
        <v>0</v>
      </c>
      <c r="D209" s="114">
        <f>COUNTIF(D188:D208,"&gt;0")</f>
        <v>0</v>
      </c>
      <c r="E209" s="113">
        <f>COUNTIF(E188:E208,"&gt;0")</f>
        <v>0</v>
      </c>
      <c r="O209" s="91" t="s">
        <v>0</v>
      </c>
      <c r="P209" s="114">
        <f>COUNTIF(P188:P208,"&gt;0")</f>
        <v>0</v>
      </c>
      <c r="Q209" s="113">
        <f>COUNTIF(Q188:Q208,"&gt;0")</f>
        <v>0</v>
      </c>
    </row>
    <row r="210" spans="3:21">
      <c r="C210" s="88" t="s">
        <v>1</v>
      </c>
      <c r="D210" s="87" t="e">
        <f>AVERAGE(D188:D208)</f>
        <v>#DIV/0!</v>
      </c>
      <c r="E210" s="86" t="e">
        <f>AVERAGE(E188:E208)</f>
        <v>#DIV/0!</v>
      </c>
      <c r="O210" s="88" t="s">
        <v>1</v>
      </c>
      <c r="P210" s="87" t="e">
        <f>AVERAGE(P188:P208)</f>
        <v>#DIV/0!</v>
      </c>
      <c r="Q210" s="86" t="e">
        <f>AVERAGE(Q188:Q208)</f>
        <v>#DIV/0!</v>
      </c>
    </row>
    <row r="211" spans="3:21">
      <c r="C211" s="85" t="s">
        <v>2</v>
      </c>
      <c r="D211" s="84" t="e">
        <f>STDEV(D188:D208)</f>
        <v>#DIV/0!</v>
      </c>
      <c r="E211" s="83" t="e">
        <f>STDEV(E188:E208)</f>
        <v>#DIV/0!</v>
      </c>
      <c r="O211" s="85" t="s">
        <v>2</v>
      </c>
      <c r="P211" s="84" t="e">
        <f>STDEV(P188:P208)</f>
        <v>#DIV/0!</v>
      </c>
      <c r="Q211" s="83" t="e">
        <f>STDEV(Q188:Q208)</f>
        <v>#DIV/0!</v>
      </c>
    </row>
    <row r="212" spans="3:21" ht="13.5" thickBot="1">
      <c r="C212" s="82" t="s">
        <v>3</v>
      </c>
      <c r="D212" s="81" t="e">
        <f>CONFIDENCE(0.05,D211,D209)</f>
        <v>#DIV/0!</v>
      </c>
      <c r="E212" s="80" t="e">
        <f>CONFIDENCE(0.05,E211,E209)</f>
        <v>#DIV/0!</v>
      </c>
      <c r="O212" s="82" t="s">
        <v>3</v>
      </c>
      <c r="P212" s="81" t="e">
        <f>CONFIDENCE(0.05,P211,P209)</f>
        <v>#DIV/0!</v>
      </c>
      <c r="Q212" s="80" t="e">
        <f>CONFIDENCE(0.05,Q211,Q209)</f>
        <v>#DIV/0!</v>
      </c>
    </row>
    <row r="214" spans="3:21" ht="13.5" thickBot="1"/>
    <row r="215" spans="3:21" ht="13.5" thickBot="1">
      <c r="C215" s="347"/>
      <c r="D215" s="348"/>
      <c r="E215" s="363" t="s">
        <v>15</v>
      </c>
      <c r="H215" s="346" t="s">
        <v>130</v>
      </c>
      <c r="I215" s="346"/>
      <c r="O215" s="347"/>
      <c r="P215" s="348"/>
      <c r="Q215" s="363" t="s">
        <v>15</v>
      </c>
      <c r="S215" s="79"/>
      <c r="T215" s="346" t="s">
        <v>117</v>
      </c>
      <c r="U215" s="346"/>
    </row>
    <row r="216" spans="3:21" ht="13.5" thickBot="1">
      <c r="C216" s="349"/>
      <c r="D216" s="350"/>
      <c r="E216" s="364"/>
      <c r="H216" s="112">
        <v>1</v>
      </c>
      <c r="I216" s="112">
        <v>2</v>
      </c>
      <c r="O216" s="349"/>
      <c r="P216" s="350"/>
      <c r="Q216" s="364"/>
      <c r="S216" s="79"/>
      <c r="T216" s="112">
        <v>1</v>
      </c>
      <c r="U216" s="112">
        <v>2</v>
      </c>
    </row>
    <row r="217" spans="3:21" ht="13.5" thickBot="1">
      <c r="C217" s="355" t="s">
        <v>129</v>
      </c>
      <c r="D217" s="348"/>
      <c r="E217" s="111" t="s">
        <v>52</v>
      </c>
      <c r="G217" s="110" t="s">
        <v>1</v>
      </c>
      <c r="H217" s="108" t="e">
        <f t="shared" ref="H217:I219" si="15">D240</f>
        <v>#DIV/0!</v>
      </c>
      <c r="I217" s="108" t="e">
        <f t="shared" si="15"/>
        <v>#DIV/0!</v>
      </c>
      <c r="O217" s="432" t="s">
        <v>128</v>
      </c>
      <c r="P217" s="433"/>
      <c r="Q217" s="111" t="s">
        <v>52</v>
      </c>
      <c r="S217" s="110" t="s">
        <v>1</v>
      </c>
      <c r="T217" s="108" t="e">
        <f t="shared" ref="T217:U219" si="16">P240</f>
        <v>#DIV/0!</v>
      </c>
      <c r="U217" s="108" t="e">
        <f t="shared" si="16"/>
        <v>#DIV/0!</v>
      </c>
    </row>
    <row r="218" spans="3:21">
      <c r="C218" s="373" t="s">
        <v>6</v>
      </c>
      <c r="D218" s="356" t="s">
        <v>27</v>
      </c>
      <c r="E218" s="357"/>
      <c r="G218" s="102" t="s">
        <v>7</v>
      </c>
      <c r="H218" s="108" t="e">
        <f t="shared" si="15"/>
        <v>#DIV/0!</v>
      </c>
      <c r="I218" s="108" t="e">
        <f t="shared" si="15"/>
        <v>#DIV/0!</v>
      </c>
      <c r="O218" s="373" t="s">
        <v>6</v>
      </c>
      <c r="P218" s="356" t="s">
        <v>27</v>
      </c>
      <c r="Q218" s="357"/>
      <c r="S218" s="102" t="s">
        <v>7</v>
      </c>
      <c r="T218" s="108" t="e">
        <f t="shared" si="16"/>
        <v>#DIV/0!</v>
      </c>
      <c r="U218" s="108" t="e">
        <f t="shared" si="16"/>
        <v>#DIV/0!</v>
      </c>
    </row>
    <row r="219" spans="3:21" ht="13.5" thickBot="1">
      <c r="C219" s="374"/>
      <c r="D219" s="107">
        <v>1</v>
      </c>
      <c r="E219" s="106">
        <v>2</v>
      </c>
      <c r="G219" s="102" t="s">
        <v>3</v>
      </c>
      <c r="H219" s="105" t="e">
        <f t="shared" si="15"/>
        <v>#DIV/0!</v>
      </c>
      <c r="I219" s="105" t="e">
        <f t="shared" si="15"/>
        <v>#DIV/0!</v>
      </c>
      <c r="O219" s="374"/>
      <c r="P219" s="107">
        <v>1</v>
      </c>
      <c r="Q219" s="106">
        <v>2</v>
      </c>
      <c r="S219" s="102" t="s">
        <v>3</v>
      </c>
      <c r="T219" s="105" t="e">
        <f t="shared" si="16"/>
        <v>#DIV/0!</v>
      </c>
      <c r="U219" s="105" t="e">
        <f t="shared" si="16"/>
        <v>#DIV/0!</v>
      </c>
    </row>
    <row r="220" spans="3:21">
      <c r="C220" s="88">
        <v>3</v>
      </c>
      <c r="D220" s="394" t="s">
        <v>57</v>
      </c>
      <c r="E220" s="404"/>
      <c r="G220" s="102" t="s">
        <v>8</v>
      </c>
      <c r="H220" s="101">
        <f>MAX(D220:D238)</f>
        <v>0</v>
      </c>
      <c r="I220" s="101">
        <f>MAX(E220:E238)</f>
        <v>0</v>
      </c>
      <c r="O220" s="88">
        <v>3</v>
      </c>
      <c r="P220" s="394" t="s">
        <v>57</v>
      </c>
      <c r="Q220" s="404"/>
      <c r="S220" s="102" t="s">
        <v>8</v>
      </c>
      <c r="T220" s="101">
        <f>MAX(P220:P238)</f>
        <v>0</v>
      </c>
      <c r="U220" s="101">
        <f>MAX(Q220:Q238)</f>
        <v>0</v>
      </c>
    </row>
    <row r="221" spans="3:21">
      <c r="C221" s="85">
        <v>4</v>
      </c>
      <c r="D221" s="395"/>
      <c r="E221" s="396"/>
      <c r="G221" s="102" t="s">
        <v>9</v>
      </c>
      <c r="H221" s="101">
        <f>MIN(D220:D238)</f>
        <v>0</v>
      </c>
      <c r="I221" s="101">
        <f>MIN(E220:E238)</f>
        <v>0</v>
      </c>
      <c r="O221" s="85">
        <v>4</v>
      </c>
      <c r="P221" s="395"/>
      <c r="Q221" s="396"/>
      <c r="S221" s="102" t="s">
        <v>9</v>
      </c>
      <c r="T221" s="101">
        <f>MIN(P220:P238)</f>
        <v>0</v>
      </c>
      <c r="U221" s="101">
        <f>MIN(Q220:Q238)</f>
        <v>0</v>
      </c>
    </row>
    <row r="222" spans="3:21" ht="13.5" thickBot="1">
      <c r="C222" s="92">
        <v>5</v>
      </c>
      <c r="D222" s="395"/>
      <c r="E222" s="396"/>
      <c r="G222" s="98" t="s">
        <v>10</v>
      </c>
      <c r="H222" s="97">
        <f>H220-H221</f>
        <v>0</v>
      </c>
      <c r="I222" s="97">
        <f>I220-I221</f>
        <v>0</v>
      </c>
      <c r="O222" s="92">
        <v>5</v>
      </c>
      <c r="P222" s="395"/>
      <c r="Q222" s="396"/>
      <c r="S222" s="98" t="s">
        <v>10</v>
      </c>
      <c r="T222" s="97">
        <f>T220-T221</f>
        <v>0</v>
      </c>
      <c r="U222" s="97">
        <f>U220-U221</f>
        <v>0</v>
      </c>
    </row>
    <row r="223" spans="3:21">
      <c r="C223" s="92">
        <v>6</v>
      </c>
      <c r="D223" s="395"/>
      <c r="E223" s="396"/>
      <c r="O223" s="92">
        <v>6</v>
      </c>
      <c r="P223" s="395"/>
      <c r="Q223" s="396"/>
    </row>
    <row r="224" spans="3:21">
      <c r="C224" s="92">
        <v>7</v>
      </c>
      <c r="D224" s="395"/>
      <c r="E224" s="396"/>
      <c r="O224" s="92">
        <v>7</v>
      </c>
      <c r="P224" s="395"/>
      <c r="Q224" s="396"/>
    </row>
    <row r="225" spans="3:17">
      <c r="C225" s="92">
        <v>10</v>
      </c>
      <c r="D225" s="395"/>
      <c r="E225" s="396"/>
      <c r="O225" s="92">
        <v>10</v>
      </c>
      <c r="P225" s="395"/>
      <c r="Q225" s="396"/>
    </row>
    <row r="226" spans="3:17">
      <c r="C226" s="92">
        <v>11</v>
      </c>
      <c r="D226" s="395"/>
      <c r="E226" s="396"/>
      <c r="O226" s="92">
        <v>11</v>
      </c>
      <c r="P226" s="395"/>
      <c r="Q226" s="396"/>
    </row>
    <row r="227" spans="3:17">
      <c r="C227" s="92">
        <v>12</v>
      </c>
      <c r="D227" s="395"/>
      <c r="E227" s="396"/>
      <c r="O227" s="92">
        <v>12</v>
      </c>
      <c r="P227" s="395"/>
      <c r="Q227" s="396"/>
    </row>
    <row r="228" spans="3:17">
      <c r="C228" s="92">
        <v>13</v>
      </c>
      <c r="D228" s="395"/>
      <c r="E228" s="396"/>
      <c r="O228" s="92">
        <v>13</v>
      </c>
      <c r="P228" s="395"/>
      <c r="Q228" s="396"/>
    </row>
    <row r="229" spans="3:17">
      <c r="C229" s="92">
        <v>14</v>
      </c>
      <c r="D229" s="395"/>
      <c r="E229" s="396"/>
      <c r="O229" s="92">
        <v>14</v>
      </c>
      <c r="P229" s="395"/>
      <c r="Q229" s="396"/>
    </row>
    <row r="230" spans="3:17">
      <c r="C230" s="92">
        <v>17</v>
      </c>
      <c r="D230" s="395"/>
      <c r="E230" s="396"/>
      <c r="O230" s="92">
        <v>17</v>
      </c>
      <c r="P230" s="395"/>
      <c r="Q230" s="396"/>
    </row>
    <row r="231" spans="3:17">
      <c r="C231" s="92">
        <v>19</v>
      </c>
      <c r="D231" s="395"/>
      <c r="E231" s="396"/>
      <c r="O231" s="92">
        <v>19</v>
      </c>
      <c r="P231" s="395"/>
      <c r="Q231" s="396"/>
    </row>
    <row r="232" spans="3:17">
      <c r="C232" s="92">
        <v>20</v>
      </c>
      <c r="D232" s="395"/>
      <c r="E232" s="396"/>
      <c r="O232" s="92">
        <v>20</v>
      </c>
      <c r="P232" s="395"/>
      <c r="Q232" s="396"/>
    </row>
    <row r="233" spans="3:17">
      <c r="C233" s="92">
        <v>21</v>
      </c>
      <c r="D233" s="395"/>
      <c r="E233" s="396"/>
      <c r="O233" s="92">
        <v>21</v>
      </c>
      <c r="P233" s="395"/>
      <c r="Q233" s="396"/>
    </row>
    <row r="234" spans="3:17">
      <c r="C234" s="92">
        <v>24</v>
      </c>
      <c r="D234" s="395"/>
      <c r="E234" s="396"/>
      <c r="O234" s="92">
        <v>24</v>
      </c>
      <c r="P234" s="395"/>
      <c r="Q234" s="396"/>
    </row>
    <row r="235" spans="3:17">
      <c r="C235" s="92">
        <v>25</v>
      </c>
      <c r="D235" s="395"/>
      <c r="E235" s="396"/>
      <c r="O235" s="92">
        <v>25</v>
      </c>
      <c r="P235" s="395"/>
      <c r="Q235" s="396"/>
    </row>
    <row r="236" spans="3:17">
      <c r="C236" s="92">
        <v>26</v>
      </c>
      <c r="D236" s="395"/>
      <c r="E236" s="396"/>
      <c r="O236" s="92">
        <v>26</v>
      </c>
      <c r="P236" s="395"/>
      <c r="Q236" s="396"/>
    </row>
    <row r="237" spans="3:17">
      <c r="C237" s="92">
        <v>27</v>
      </c>
      <c r="D237" s="395"/>
      <c r="E237" s="396"/>
      <c r="O237" s="92">
        <v>27</v>
      </c>
      <c r="P237" s="395"/>
      <c r="Q237" s="396"/>
    </row>
    <row r="238" spans="3:17" ht="13.5" thickBot="1">
      <c r="C238" s="92">
        <v>28</v>
      </c>
      <c r="D238" s="395"/>
      <c r="E238" s="396"/>
      <c r="O238" s="92">
        <v>28</v>
      </c>
      <c r="P238" s="395"/>
      <c r="Q238" s="396"/>
    </row>
    <row r="239" spans="3:17" ht="13.5" thickBot="1">
      <c r="C239" s="91" t="s">
        <v>0</v>
      </c>
      <c r="D239" s="114">
        <f>COUNTIF(D220:D238,"&gt;0")</f>
        <v>0</v>
      </c>
      <c r="E239" s="113">
        <f>COUNTIF(E220:E238,"&gt;0")</f>
        <v>0</v>
      </c>
      <c r="O239" s="91" t="s">
        <v>0</v>
      </c>
      <c r="P239" s="114">
        <f>COUNTIF(P220:P238,"&gt;0")</f>
        <v>0</v>
      </c>
      <c r="Q239" s="113">
        <f>COUNTIF(Q220:Q238,"&gt;0")</f>
        <v>0</v>
      </c>
    </row>
    <row r="240" spans="3:17">
      <c r="C240" s="88" t="s">
        <v>1</v>
      </c>
      <c r="D240" s="87" t="e">
        <f>AVERAGE(D220:D238)</f>
        <v>#DIV/0!</v>
      </c>
      <c r="E240" s="86" t="e">
        <f>AVERAGE(E220:E238)</f>
        <v>#DIV/0!</v>
      </c>
      <c r="O240" s="88" t="s">
        <v>1</v>
      </c>
      <c r="P240" s="87" t="e">
        <f>AVERAGE(P220:P238)</f>
        <v>#DIV/0!</v>
      </c>
      <c r="Q240" s="86" t="e">
        <f>AVERAGE(Q220:Q238)</f>
        <v>#DIV/0!</v>
      </c>
    </row>
    <row r="241" spans="3:17">
      <c r="C241" s="85" t="s">
        <v>2</v>
      </c>
      <c r="D241" s="84" t="e">
        <f>STDEV(D220:D238)</f>
        <v>#DIV/0!</v>
      </c>
      <c r="E241" s="83" t="e">
        <f>STDEV(E220:E238)</f>
        <v>#DIV/0!</v>
      </c>
      <c r="O241" s="85" t="s">
        <v>2</v>
      </c>
      <c r="P241" s="84" t="e">
        <f>STDEV(P220:P238)</f>
        <v>#DIV/0!</v>
      </c>
      <c r="Q241" s="83" t="e">
        <f>STDEV(Q220:Q238)</f>
        <v>#DIV/0!</v>
      </c>
    </row>
    <row r="242" spans="3:17" ht="13.5" thickBot="1">
      <c r="C242" s="82" t="s">
        <v>3</v>
      </c>
      <c r="D242" s="81" t="e">
        <f>CONFIDENCE(0.05,D241,D239)</f>
        <v>#DIV/0!</v>
      </c>
      <c r="E242" s="80" t="e">
        <f>CONFIDENCE(0.05,E241,E239)</f>
        <v>#DIV/0!</v>
      </c>
      <c r="O242" s="82" t="s">
        <v>3</v>
      </c>
      <c r="P242" s="81" t="e">
        <f>CONFIDENCE(0.05,P241,P239)</f>
        <v>#DIV/0!</v>
      </c>
      <c r="Q242" s="80" t="e">
        <f>CONFIDENCE(0.05,Q241,Q239)</f>
        <v>#DIV/0!</v>
      </c>
    </row>
  </sheetData>
  <mergeCells count="211">
    <mergeCell ref="C218:C219"/>
    <mergeCell ref="O217:P217"/>
    <mergeCell ref="C217:D217"/>
    <mergeCell ref="C186:C187"/>
    <mergeCell ref="T215:U215"/>
    <mergeCell ref="Q215:Q216"/>
    <mergeCell ref="O215:P216"/>
    <mergeCell ref="H215:I215"/>
    <mergeCell ref="E215:E216"/>
    <mergeCell ref="C215:D216"/>
    <mergeCell ref="P220:Q238"/>
    <mergeCell ref="D220:E238"/>
    <mergeCell ref="P218:Q218"/>
    <mergeCell ref="O218:O219"/>
    <mergeCell ref="D218:E218"/>
    <mergeCell ref="D186:E186"/>
    <mergeCell ref="O186:O187"/>
    <mergeCell ref="P186:Q186"/>
    <mergeCell ref="D188:E208"/>
    <mergeCell ref="P188:Q208"/>
    <mergeCell ref="T183:U183"/>
    <mergeCell ref="D161:E161"/>
    <mergeCell ref="P174:Q174"/>
    <mergeCell ref="P163:Q163"/>
    <mergeCell ref="P165:Q165"/>
    <mergeCell ref="P166:Q166"/>
    <mergeCell ref="P167:Q167"/>
    <mergeCell ref="P171:Q171"/>
    <mergeCell ref="H183:I183"/>
    <mergeCell ref="P168:Q168"/>
    <mergeCell ref="O161:O162"/>
    <mergeCell ref="P161:Q161"/>
    <mergeCell ref="D163:E176"/>
    <mergeCell ref="T158:U158"/>
    <mergeCell ref="H158:I158"/>
    <mergeCell ref="O158:P159"/>
    <mergeCell ref="Q158:Q159"/>
    <mergeCell ref="T95:U95"/>
    <mergeCell ref="P100:Q102"/>
    <mergeCell ref="P104:Q105"/>
    <mergeCell ref="H95:I95"/>
    <mergeCell ref="O98:O99"/>
    <mergeCell ref="P98:Q98"/>
    <mergeCell ref="C51:C52"/>
    <mergeCell ref="D51:E51"/>
    <mergeCell ref="D41:E41"/>
    <mergeCell ref="C48:D49"/>
    <mergeCell ref="P41:Q41"/>
    <mergeCell ref="C50:D50"/>
    <mergeCell ref="D87:E87"/>
    <mergeCell ref="D79:E79"/>
    <mergeCell ref="D78:E78"/>
    <mergeCell ref="P87:Q87"/>
    <mergeCell ref="P85:Q85"/>
    <mergeCell ref="P63:Q63"/>
    <mergeCell ref="P61:Q61"/>
    <mergeCell ref="C76:C77"/>
    <mergeCell ref="O75:P75"/>
    <mergeCell ref="D60:E60"/>
    <mergeCell ref="D64:E64"/>
    <mergeCell ref="P64:Q64"/>
    <mergeCell ref="P62:Q62"/>
    <mergeCell ref="D61:E61"/>
    <mergeCell ref="D63:E63"/>
    <mergeCell ref="D62:E62"/>
    <mergeCell ref="P60:Q60"/>
    <mergeCell ref="E48:E49"/>
    <mergeCell ref="D55:E55"/>
    <mergeCell ref="P40:Q40"/>
    <mergeCell ref="D38:E38"/>
    <mergeCell ref="P38:Q38"/>
    <mergeCell ref="P37:Q37"/>
    <mergeCell ref="P35:Q35"/>
    <mergeCell ref="D39:E39"/>
    <mergeCell ref="P39:Q39"/>
    <mergeCell ref="D34:E34"/>
    <mergeCell ref="D35:E35"/>
    <mergeCell ref="D37:E37"/>
    <mergeCell ref="D36:E36"/>
    <mergeCell ref="P34:Q34"/>
    <mergeCell ref="D40:E40"/>
    <mergeCell ref="P36:Q36"/>
    <mergeCell ref="P32:Q32"/>
    <mergeCell ref="D26:E26"/>
    <mergeCell ref="D31:E31"/>
    <mergeCell ref="P28:Q28"/>
    <mergeCell ref="P33:Q33"/>
    <mergeCell ref="D33:E33"/>
    <mergeCell ref="O26:O27"/>
    <mergeCell ref="P26:Q26"/>
    <mergeCell ref="C23:D24"/>
    <mergeCell ref="E23:E24"/>
    <mergeCell ref="C25:D25"/>
    <mergeCell ref="D28:E28"/>
    <mergeCell ref="P29:Q29"/>
    <mergeCell ref="P31:Q31"/>
    <mergeCell ref="C26:C27"/>
    <mergeCell ref="D29:E29"/>
    <mergeCell ref="D32:E32"/>
    <mergeCell ref="D5:E5"/>
    <mergeCell ref="T23:U23"/>
    <mergeCell ref="H23:I23"/>
    <mergeCell ref="O23:P24"/>
    <mergeCell ref="Q23:Q24"/>
    <mergeCell ref="O25:P25"/>
    <mergeCell ref="P11:Q11"/>
    <mergeCell ref="D12:E12"/>
    <mergeCell ref="D13:E13"/>
    <mergeCell ref="D14:E14"/>
    <mergeCell ref="D15:E15"/>
    <mergeCell ref="P16:Q16"/>
    <mergeCell ref="T48:U48"/>
    <mergeCell ref="H48:I48"/>
    <mergeCell ref="O48:P49"/>
    <mergeCell ref="Q48:Q49"/>
    <mergeCell ref="O50:P50"/>
    <mergeCell ref="O51:O52"/>
    <mergeCell ref="P51:Q51"/>
    <mergeCell ref="T2:U2"/>
    <mergeCell ref="C2:D3"/>
    <mergeCell ref="E2:E3"/>
    <mergeCell ref="H2:I2"/>
    <mergeCell ref="D16:E16"/>
    <mergeCell ref="P15:Q15"/>
    <mergeCell ref="P12:Q12"/>
    <mergeCell ref="P13:Q13"/>
    <mergeCell ref="P14:Q14"/>
    <mergeCell ref="D11:E11"/>
    <mergeCell ref="C4:D4"/>
    <mergeCell ref="O2:P3"/>
    <mergeCell ref="C5:C6"/>
    <mergeCell ref="Q2:Q3"/>
    <mergeCell ref="O4:P4"/>
    <mergeCell ref="O5:O6"/>
    <mergeCell ref="P5:Q5"/>
    <mergeCell ref="P53:Q53"/>
    <mergeCell ref="P55:Q55"/>
    <mergeCell ref="P56:Q56"/>
    <mergeCell ref="P54:Q54"/>
    <mergeCell ref="D53:E53"/>
    <mergeCell ref="P58:Q58"/>
    <mergeCell ref="D54:E54"/>
    <mergeCell ref="D56:E56"/>
    <mergeCell ref="D58:E58"/>
    <mergeCell ref="D57:E57"/>
    <mergeCell ref="P57:Q57"/>
    <mergeCell ref="E73:E74"/>
    <mergeCell ref="P65:Q65"/>
    <mergeCell ref="D66:E66"/>
    <mergeCell ref="D131:E131"/>
    <mergeCell ref="D76:E76"/>
    <mergeCell ref="O76:O77"/>
    <mergeCell ref="P76:Q76"/>
    <mergeCell ref="P78:Q78"/>
    <mergeCell ref="D65:E65"/>
    <mergeCell ref="C73:D74"/>
    <mergeCell ref="C95:D96"/>
    <mergeCell ref="E95:E96"/>
    <mergeCell ref="C97:D97"/>
    <mergeCell ref="C98:C99"/>
    <mergeCell ref="D98:E98"/>
    <mergeCell ref="C75:D75"/>
    <mergeCell ref="D88:E88"/>
    <mergeCell ref="T73:U73"/>
    <mergeCell ref="H73:I73"/>
    <mergeCell ref="O73:P74"/>
    <mergeCell ref="Q73:Q74"/>
    <mergeCell ref="P66:Q66"/>
    <mergeCell ref="T128:U128"/>
    <mergeCell ref="O95:P96"/>
    <mergeCell ref="Q95:Q96"/>
    <mergeCell ref="O97:P97"/>
    <mergeCell ref="D133:E151"/>
    <mergeCell ref="D86:E86"/>
    <mergeCell ref="D85:E85"/>
    <mergeCell ref="D100:E121"/>
    <mergeCell ref="P79:Q79"/>
    <mergeCell ref="P84:Q84"/>
    <mergeCell ref="P81:Q81"/>
    <mergeCell ref="D81:E81"/>
    <mergeCell ref="D84:E84"/>
    <mergeCell ref="C128:D129"/>
    <mergeCell ref="E128:E129"/>
    <mergeCell ref="C130:D130"/>
    <mergeCell ref="C131:C132"/>
    <mergeCell ref="P106:Q121"/>
    <mergeCell ref="H128:I128"/>
    <mergeCell ref="O128:P129"/>
    <mergeCell ref="Q128:Q129"/>
    <mergeCell ref="O130:P130"/>
    <mergeCell ref="O131:O132"/>
    <mergeCell ref="P131:Q131"/>
    <mergeCell ref="P133:Q151"/>
    <mergeCell ref="C158:D159"/>
    <mergeCell ref="E158:E159"/>
    <mergeCell ref="C160:D160"/>
    <mergeCell ref="C161:C162"/>
    <mergeCell ref="P176:Q176"/>
    <mergeCell ref="P175:Q175"/>
    <mergeCell ref="P164:Q164"/>
    <mergeCell ref="O160:P160"/>
    <mergeCell ref="C185:D185"/>
    <mergeCell ref="O185:P185"/>
    <mergeCell ref="P173:Q173"/>
    <mergeCell ref="O183:P184"/>
    <mergeCell ref="Q183:Q184"/>
    <mergeCell ref="P169:Q169"/>
    <mergeCell ref="P170:Q170"/>
    <mergeCell ref="C183:D184"/>
    <mergeCell ref="E183:E184"/>
    <mergeCell ref="P172:Q172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3"/>
  <sheetViews>
    <sheetView topLeftCell="A160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3" width="10.140625" style="78" customWidth="1"/>
    <col min="4" max="4" width="9.140625" style="79"/>
    <col min="5" max="6" width="10.7109375" style="78" customWidth="1"/>
    <col min="7" max="16384" width="9.140625" style="77"/>
  </cols>
  <sheetData>
    <row r="1" spans="2:3" ht="13.5" thickBot="1"/>
    <row r="2" spans="2:3" ht="13.5" thickBot="1">
      <c r="B2" s="423" t="s">
        <v>42</v>
      </c>
      <c r="C2" s="424"/>
    </row>
    <row r="3" spans="2:3" ht="13.5" thickBot="1">
      <c r="B3" s="452" t="s">
        <v>153</v>
      </c>
      <c r="C3" s="453"/>
    </row>
    <row r="4" spans="2:3" ht="13.5" thickBot="1">
      <c r="B4" s="164" t="s">
        <v>6</v>
      </c>
      <c r="C4" s="177" t="s">
        <v>43</v>
      </c>
    </row>
    <row r="5" spans="2:3">
      <c r="B5" s="172">
        <v>2</v>
      </c>
      <c r="C5" s="162">
        <v>16</v>
      </c>
    </row>
    <row r="6" spans="2:3">
      <c r="B6" s="170">
        <v>5</v>
      </c>
      <c r="C6" s="156">
        <v>16</v>
      </c>
    </row>
    <row r="7" spans="2:3">
      <c r="B7" s="170">
        <v>6</v>
      </c>
      <c r="C7" s="156">
        <v>16</v>
      </c>
    </row>
    <row r="8" spans="2:3">
      <c r="B8" s="170">
        <v>7</v>
      </c>
      <c r="C8" s="156">
        <v>16</v>
      </c>
    </row>
    <row r="9" spans="2:3">
      <c r="B9" s="170">
        <v>8</v>
      </c>
      <c r="C9" s="156">
        <v>16</v>
      </c>
    </row>
    <row r="10" spans="2:3">
      <c r="B10" s="170">
        <v>9</v>
      </c>
      <c r="C10" s="156">
        <v>16</v>
      </c>
    </row>
    <row r="11" spans="2:3">
      <c r="B11" s="170">
        <v>12</v>
      </c>
      <c r="C11" s="156">
        <v>16</v>
      </c>
    </row>
    <row r="12" spans="2:3">
      <c r="B12" s="170">
        <v>13</v>
      </c>
      <c r="C12" s="156">
        <v>16</v>
      </c>
    </row>
    <row r="13" spans="2:3">
      <c r="B13" s="170">
        <v>14</v>
      </c>
      <c r="C13" s="156">
        <v>16</v>
      </c>
    </row>
    <row r="14" spans="2:3">
      <c r="B14" s="170">
        <v>15</v>
      </c>
      <c r="C14" s="156">
        <v>16</v>
      </c>
    </row>
    <row r="15" spans="2:3">
      <c r="B15" s="170">
        <v>16</v>
      </c>
      <c r="C15" s="156">
        <v>16</v>
      </c>
    </row>
    <row r="16" spans="2:3">
      <c r="B16" s="170">
        <v>19</v>
      </c>
      <c r="C16" s="156">
        <v>16</v>
      </c>
    </row>
    <row r="17" spans="2:3">
      <c r="B17" s="170">
        <v>20</v>
      </c>
      <c r="C17" s="156">
        <v>16</v>
      </c>
    </row>
    <row r="18" spans="2:3">
      <c r="B18" s="170">
        <v>21</v>
      </c>
      <c r="C18" s="156">
        <v>16</v>
      </c>
    </row>
    <row r="19" spans="2:3">
      <c r="B19" s="170">
        <v>22</v>
      </c>
      <c r="C19" s="156">
        <v>16</v>
      </c>
    </row>
    <row r="20" spans="2:3">
      <c r="B20" s="170">
        <v>23</v>
      </c>
      <c r="C20" s="156">
        <v>16</v>
      </c>
    </row>
    <row r="21" spans="2:3">
      <c r="B21" s="170">
        <v>26</v>
      </c>
      <c r="C21" s="156">
        <v>16</v>
      </c>
    </row>
    <row r="22" spans="2:3">
      <c r="B22" s="170">
        <v>27</v>
      </c>
      <c r="C22" s="156">
        <v>16</v>
      </c>
    </row>
    <row r="23" spans="2:3">
      <c r="B23" s="170">
        <v>28</v>
      </c>
      <c r="C23" s="156">
        <v>16</v>
      </c>
    </row>
    <row r="24" spans="2:3">
      <c r="B24" s="170">
        <v>29</v>
      </c>
      <c r="C24" s="156">
        <v>16</v>
      </c>
    </row>
    <row r="25" spans="2:3" ht="13.5" thickBot="1">
      <c r="B25" s="170">
        <v>30</v>
      </c>
      <c r="C25" s="190"/>
    </row>
    <row r="26" spans="2:3" ht="13.5" thickBot="1">
      <c r="B26" s="159" t="s">
        <v>0</v>
      </c>
      <c r="C26" s="175">
        <f>COUNTIF(C5:C25,"&gt;0")</f>
        <v>20</v>
      </c>
    </row>
    <row r="27" spans="2:3">
      <c r="B27" s="88" t="s">
        <v>1</v>
      </c>
      <c r="C27" s="157">
        <f>AVERAGE(C5:C25)</f>
        <v>16</v>
      </c>
    </row>
    <row r="28" spans="2:3">
      <c r="B28" s="85" t="s">
        <v>2</v>
      </c>
      <c r="C28" s="156">
        <f>STDEV(C5:C25)</f>
        <v>0</v>
      </c>
    </row>
    <row r="29" spans="2:3" ht="13.5" thickBot="1">
      <c r="B29" s="82" t="s">
        <v>3</v>
      </c>
      <c r="C29" s="155" t="e">
        <f>CONFIDENCE(0.05,C28,C26)</f>
        <v>#NUM!</v>
      </c>
    </row>
    <row r="31" spans="2:3" ht="13.5" thickBot="1"/>
    <row r="32" spans="2:3" ht="13.5" thickBot="1">
      <c r="B32" s="423" t="s">
        <v>42</v>
      </c>
      <c r="C32" s="424"/>
    </row>
    <row r="33" spans="2:3" ht="13.5" thickBot="1">
      <c r="B33" s="452" t="s">
        <v>152</v>
      </c>
      <c r="C33" s="453"/>
    </row>
    <row r="34" spans="2:3" ht="13.5" thickBot="1">
      <c r="B34" s="164" t="s">
        <v>6</v>
      </c>
      <c r="C34" s="177" t="s">
        <v>43</v>
      </c>
    </row>
    <row r="35" spans="2:3">
      <c r="B35" s="172">
        <v>2</v>
      </c>
      <c r="C35" s="162">
        <v>16</v>
      </c>
    </row>
    <row r="36" spans="2:3">
      <c r="B36" s="170">
        <v>3</v>
      </c>
      <c r="C36" s="156">
        <v>16</v>
      </c>
    </row>
    <row r="37" spans="2:3">
      <c r="B37" s="170">
        <v>4</v>
      </c>
      <c r="C37" s="156">
        <v>16</v>
      </c>
    </row>
    <row r="38" spans="2:3">
      <c r="B38" s="170">
        <v>5</v>
      </c>
      <c r="C38" s="156">
        <v>16</v>
      </c>
    </row>
    <row r="39" spans="2:3">
      <c r="B39" s="170">
        <v>6</v>
      </c>
      <c r="C39" s="189"/>
    </row>
    <row r="40" spans="2:3">
      <c r="B40" s="170">
        <v>9</v>
      </c>
      <c r="C40" s="156">
        <v>16</v>
      </c>
    </row>
    <row r="41" spans="2:3">
      <c r="B41" s="170">
        <v>10</v>
      </c>
      <c r="C41" s="156">
        <v>16</v>
      </c>
    </row>
    <row r="42" spans="2:3">
      <c r="B42" s="170">
        <v>11</v>
      </c>
      <c r="C42" s="156">
        <v>16</v>
      </c>
    </row>
    <row r="43" spans="2:3">
      <c r="B43" s="170">
        <v>12</v>
      </c>
      <c r="C43" s="156">
        <v>16</v>
      </c>
    </row>
    <row r="44" spans="2:3">
      <c r="B44" s="170">
        <v>13</v>
      </c>
      <c r="C44" s="156">
        <v>16</v>
      </c>
    </row>
    <row r="45" spans="2:3">
      <c r="B45" s="170">
        <v>16</v>
      </c>
      <c r="C45" s="189"/>
    </row>
    <row r="46" spans="2:3">
      <c r="B46" s="170">
        <v>18</v>
      </c>
      <c r="C46" s="156">
        <v>16</v>
      </c>
    </row>
    <row r="47" spans="2:3">
      <c r="B47" s="170">
        <v>19</v>
      </c>
      <c r="C47" s="189"/>
    </row>
    <row r="48" spans="2:3">
      <c r="B48" s="170">
        <v>20</v>
      </c>
      <c r="C48" s="189"/>
    </row>
    <row r="49" spans="2:3">
      <c r="B49" s="170">
        <v>23</v>
      </c>
      <c r="C49" s="156">
        <v>16</v>
      </c>
    </row>
    <row r="50" spans="2:3">
      <c r="B50" s="170">
        <v>24</v>
      </c>
      <c r="C50" s="189"/>
    </row>
    <row r="51" spans="2:3">
      <c r="B51" s="170">
        <v>25</v>
      </c>
      <c r="C51" s="156">
        <v>16</v>
      </c>
    </row>
    <row r="52" spans="2:3">
      <c r="B52" s="170">
        <v>26</v>
      </c>
      <c r="C52" s="189"/>
    </row>
    <row r="53" spans="2:3" ht="13.5" thickBot="1">
      <c r="B53" s="170">
        <v>27</v>
      </c>
      <c r="C53" s="189"/>
    </row>
    <row r="54" spans="2:3" ht="13.5" thickBot="1">
      <c r="B54" s="159" t="s">
        <v>0</v>
      </c>
      <c r="C54" s="175">
        <f>COUNTIF(C35:C53,"&gt;0")</f>
        <v>12</v>
      </c>
    </row>
    <row r="55" spans="2:3">
      <c r="B55" s="88" t="s">
        <v>1</v>
      </c>
      <c r="C55" s="157">
        <f>AVERAGE(C35:C53)</f>
        <v>16</v>
      </c>
    </row>
    <row r="56" spans="2:3">
      <c r="B56" s="85" t="s">
        <v>2</v>
      </c>
      <c r="C56" s="156">
        <f>STDEV(C35:C53)</f>
        <v>0</v>
      </c>
    </row>
    <row r="57" spans="2:3" ht="13.5" thickBot="1">
      <c r="B57" s="82" t="s">
        <v>3</v>
      </c>
      <c r="C57" s="155" t="e">
        <f>CONFIDENCE(0.05,C56,C54)</f>
        <v>#NUM!</v>
      </c>
    </row>
    <row r="59" spans="2:3" ht="13.5" thickBot="1"/>
    <row r="60" spans="2:3" ht="13.5" thickBot="1">
      <c r="B60" s="423" t="s">
        <v>42</v>
      </c>
      <c r="C60" s="424"/>
    </row>
    <row r="61" spans="2:3" ht="13.5" thickBot="1">
      <c r="B61" s="452" t="s">
        <v>151</v>
      </c>
      <c r="C61" s="453"/>
    </row>
    <row r="62" spans="2:3" ht="13.5" thickBot="1">
      <c r="B62" s="164" t="s">
        <v>6</v>
      </c>
      <c r="C62" s="177" t="s">
        <v>43</v>
      </c>
    </row>
    <row r="63" spans="2:3">
      <c r="B63" s="172">
        <v>2</v>
      </c>
      <c r="C63" s="188">
        <v>16</v>
      </c>
    </row>
    <row r="64" spans="2:3">
      <c r="B64" s="171">
        <v>3</v>
      </c>
      <c r="C64" s="187">
        <v>16</v>
      </c>
    </row>
    <row r="65" spans="2:3">
      <c r="B65" s="171">
        <v>4</v>
      </c>
      <c r="C65" s="187">
        <v>16</v>
      </c>
    </row>
    <row r="66" spans="2:3">
      <c r="B66" s="171">
        <v>5</v>
      </c>
      <c r="C66" s="187">
        <v>16</v>
      </c>
    </row>
    <row r="67" spans="2:3">
      <c r="B67" s="171">
        <v>6</v>
      </c>
      <c r="C67" s="187">
        <v>16</v>
      </c>
    </row>
    <row r="68" spans="2:3">
      <c r="B68" s="171">
        <v>9</v>
      </c>
      <c r="C68" s="187">
        <v>16</v>
      </c>
    </row>
    <row r="69" spans="2:3">
      <c r="B69" s="171">
        <v>10</v>
      </c>
      <c r="C69" s="187">
        <v>16</v>
      </c>
    </row>
    <row r="70" spans="2:3">
      <c r="B70" s="171">
        <v>11</v>
      </c>
      <c r="C70" s="187">
        <v>16</v>
      </c>
    </row>
    <row r="71" spans="2:3">
      <c r="B71" s="171">
        <v>12</v>
      </c>
      <c r="C71" s="187">
        <v>16</v>
      </c>
    </row>
    <row r="72" spans="2:3">
      <c r="B72" s="171">
        <v>13</v>
      </c>
      <c r="C72" s="187">
        <v>16</v>
      </c>
    </row>
    <row r="73" spans="2:3">
      <c r="B73" s="171">
        <v>16</v>
      </c>
      <c r="C73" s="187">
        <v>16</v>
      </c>
    </row>
    <row r="74" spans="2:3">
      <c r="B74" s="171">
        <v>17</v>
      </c>
      <c r="C74" s="187">
        <v>16</v>
      </c>
    </row>
    <row r="75" spans="2:3">
      <c r="B75" s="171">
        <v>18</v>
      </c>
      <c r="C75" s="187">
        <v>16</v>
      </c>
    </row>
    <row r="76" spans="2:3">
      <c r="B76" s="170">
        <v>19</v>
      </c>
      <c r="C76" s="127">
        <v>16</v>
      </c>
    </row>
    <row r="77" spans="2:3">
      <c r="B77" s="170">
        <v>20</v>
      </c>
      <c r="C77" s="127">
        <v>16</v>
      </c>
    </row>
    <row r="78" spans="2:3">
      <c r="B78" s="170">
        <v>23</v>
      </c>
      <c r="C78" s="127">
        <v>16</v>
      </c>
    </row>
    <row r="79" spans="2:3">
      <c r="B79" s="170">
        <v>24</v>
      </c>
      <c r="C79" s="127">
        <v>16</v>
      </c>
    </row>
    <row r="80" spans="2:3">
      <c r="B80" s="170">
        <v>25</v>
      </c>
      <c r="C80" s="127">
        <v>16</v>
      </c>
    </row>
    <row r="81" spans="2:3">
      <c r="B81" s="170">
        <v>26</v>
      </c>
      <c r="C81" s="127">
        <v>16</v>
      </c>
    </row>
    <row r="82" spans="2:3">
      <c r="B82" s="170">
        <v>27</v>
      </c>
      <c r="C82" s="127">
        <v>16</v>
      </c>
    </row>
    <row r="83" spans="2:3">
      <c r="B83" s="170">
        <v>30</v>
      </c>
      <c r="C83" s="127">
        <v>16</v>
      </c>
    </row>
    <row r="84" spans="2:3" ht="13.5" thickBot="1">
      <c r="B84" s="170">
        <v>31</v>
      </c>
      <c r="C84" s="127">
        <v>16</v>
      </c>
    </row>
    <row r="85" spans="2:3" ht="13.5" thickBot="1">
      <c r="B85" s="159" t="s">
        <v>0</v>
      </c>
      <c r="C85" s="175">
        <f>COUNTIF(C63:C84,"&gt;0")</f>
        <v>22</v>
      </c>
    </row>
    <row r="86" spans="2:3">
      <c r="B86" s="88" t="s">
        <v>1</v>
      </c>
      <c r="C86" s="157">
        <f>AVERAGE(C63:C84)</f>
        <v>16</v>
      </c>
    </row>
    <row r="87" spans="2:3">
      <c r="B87" s="85" t="s">
        <v>2</v>
      </c>
      <c r="C87" s="156">
        <f>STDEV(C63:C84)</f>
        <v>0</v>
      </c>
    </row>
    <row r="88" spans="2:3" ht="13.5" thickBot="1">
      <c r="B88" s="82" t="s">
        <v>3</v>
      </c>
      <c r="C88" s="155" t="e">
        <f>CONFIDENCE(0.05,C87,C85)</f>
        <v>#NUM!</v>
      </c>
    </row>
    <row r="90" spans="2:3" ht="13.5" thickBot="1"/>
    <row r="91" spans="2:3" ht="13.5" thickBot="1">
      <c r="B91" s="423" t="s">
        <v>42</v>
      </c>
      <c r="C91" s="424"/>
    </row>
    <row r="92" spans="2:3" ht="13.5" thickBot="1">
      <c r="B92" s="452" t="s">
        <v>150</v>
      </c>
      <c r="C92" s="453"/>
    </row>
    <row r="93" spans="2:3" ht="13.5" thickBot="1">
      <c r="B93" s="164" t="s">
        <v>6</v>
      </c>
      <c r="C93" s="177" t="s">
        <v>43</v>
      </c>
    </row>
    <row r="94" spans="2:3">
      <c r="B94" s="167">
        <v>1</v>
      </c>
      <c r="C94" s="188">
        <v>17</v>
      </c>
    </row>
    <row r="95" spans="2:3">
      <c r="B95" s="168">
        <v>6</v>
      </c>
      <c r="C95" s="187">
        <v>17</v>
      </c>
    </row>
    <row r="96" spans="2:3">
      <c r="B96" s="168">
        <v>7</v>
      </c>
      <c r="C96" s="187">
        <v>17</v>
      </c>
    </row>
    <row r="97" spans="2:3">
      <c r="B97" s="168">
        <v>8</v>
      </c>
      <c r="C97" s="187">
        <v>17</v>
      </c>
    </row>
    <row r="98" spans="2:3">
      <c r="B98" s="168">
        <v>9</v>
      </c>
      <c r="C98" s="187">
        <v>17</v>
      </c>
    </row>
    <row r="99" spans="2:3">
      <c r="B99" s="168">
        <v>10</v>
      </c>
      <c r="C99" s="187">
        <v>17</v>
      </c>
    </row>
    <row r="100" spans="2:3">
      <c r="B100" s="168">
        <v>13</v>
      </c>
      <c r="C100" s="187">
        <v>16</v>
      </c>
    </row>
    <row r="101" spans="2:3">
      <c r="B101" s="168">
        <v>14</v>
      </c>
      <c r="C101" s="187">
        <v>16</v>
      </c>
    </row>
    <row r="102" spans="2:3">
      <c r="B102" s="168">
        <v>15</v>
      </c>
      <c r="C102" s="187">
        <v>16</v>
      </c>
    </row>
    <row r="103" spans="2:3">
      <c r="B103" s="168">
        <v>16</v>
      </c>
      <c r="C103" s="187">
        <v>16</v>
      </c>
    </row>
    <row r="104" spans="2:3">
      <c r="B104" s="168">
        <v>17</v>
      </c>
      <c r="C104" s="187">
        <v>16</v>
      </c>
    </row>
    <row r="105" spans="2:3">
      <c r="B105" s="168">
        <v>20</v>
      </c>
      <c r="C105" s="187">
        <v>16</v>
      </c>
    </row>
    <row r="106" spans="2:3">
      <c r="B106" s="168">
        <v>21</v>
      </c>
      <c r="C106" s="187">
        <v>16</v>
      </c>
    </row>
    <row r="107" spans="2:3">
      <c r="B107" s="168">
        <v>22</v>
      </c>
      <c r="C107" s="187">
        <v>16</v>
      </c>
    </row>
    <row r="108" spans="2:3">
      <c r="B108" s="168">
        <v>23</v>
      </c>
      <c r="C108" s="127">
        <v>16</v>
      </c>
    </row>
    <row r="109" spans="2:3">
      <c r="B109" s="168">
        <v>24</v>
      </c>
      <c r="C109" s="127">
        <v>16</v>
      </c>
    </row>
    <row r="110" spans="2:3">
      <c r="B110" s="168">
        <v>27</v>
      </c>
      <c r="C110" s="127">
        <v>16</v>
      </c>
    </row>
    <row r="111" spans="2:3">
      <c r="B111" s="168">
        <v>28</v>
      </c>
      <c r="C111" s="127">
        <v>16</v>
      </c>
    </row>
    <row r="112" spans="2:3">
      <c r="B112" s="168">
        <v>29</v>
      </c>
      <c r="C112" s="127">
        <v>16</v>
      </c>
    </row>
    <row r="113" spans="2:3" ht="13.5" thickBot="1">
      <c r="B113" s="168">
        <v>30</v>
      </c>
      <c r="C113" s="127">
        <v>16</v>
      </c>
    </row>
    <row r="114" spans="2:3" ht="13.5" thickBot="1">
      <c r="B114" s="159" t="s">
        <v>0</v>
      </c>
      <c r="C114" s="175">
        <f>COUNTIF(C94:C113,"&gt;0")</f>
        <v>20</v>
      </c>
    </row>
    <row r="115" spans="2:3">
      <c r="B115" s="88" t="s">
        <v>1</v>
      </c>
      <c r="C115" s="157">
        <f>AVERAGE(C94:C113)</f>
        <v>16.3</v>
      </c>
    </row>
    <row r="116" spans="2:3">
      <c r="B116" s="85" t="s">
        <v>2</v>
      </c>
      <c r="C116" s="156">
        <f>STDEV(C94:C113)</f>
        <v>0.47016234598162721</v>
      </c>
    </row>
    <row r="117" spans="2:3" ht="13.5" thickBot="1">
      <c r="B117" s="82" t="s">
        <v>3</v>
      </c>
      <c r="C117" s="155">
        <f>CONFIDENCE(0.05,C116,C114)</f>
        <v>0.20605394699163074</v>
      </c>
    </row>
    <row r="119" spans="2:3" ht="13.5" thickBot="1"/>
    <row r="120" spans="2:3" ht="13.5" thickBot="1">
      <c r="B120" s="423" t="s">
        <v>42</v>
      </c>
      <c r="C120" s="424"/>
    </row>
    <row r="121" spans="2:3" ht="13.5" thickBot="1">
      <c r="B121" s="452" t="s">
        <v>149</v>
      </c>
      <c r="C121" s="453"/>
    </row>
    <row r="122" spans="2:3" ht="13.5" thickBot="1">
      <c r="B122" s="164" t="s">
        <v>6</v>
      </c>
      <c r="C122" s="177" t="s">
        <v>43</v>
      </c>
    </row>
    <row r="123" spans="2:3">
      <c r="B123" s="167">
        <v>4</v>
      </c>
      <c r="C123" s="188">
        <v>16</v>
      </c>
    </row>
    <row r="124" spans="2:3">
      <c r="B124" s="168">
        <v>5</v>
      </c>
      <c r="C124" s="187">
        <v>16</v>
      </c>
    </row>
    <row r="125" spans="2:3">
      <c r="B125" s="168">
        <v>6</v>
      </c>
      <c r="C125" s="187">
        <v>16</v>
      </c>
    </row>
    <row r="126" spans="2:3">
      <c r="B126" s="168">
        <v>7</v>
      </c>
      <c r="C126" s="187">
        <v>16</v>
      </c>
    </row>
    <row r="127" spans="2:3">
      <c r="B127" s="168">
        <v>8</v>
      </c>
      <c r="C127" s="187">
        <v>16</v>
      </c>
    </row>
    <row r="128" spans="2:3">
      <c r="B128" s="168">
        <v>11</v>
      </c>
      <c r="C128" s="187">
        <v>16</v>
      </c>
    </row>
    <row r="129" spans="2:3">
      <c r="B129" s="168">
        <v>12</v>
      </c>
      <c r="C129" s="187">
        <v>16</v>
      </c>
    </row>
    <row r="130" spans="2:3">
      <c r="B130" s="168">
        <v>13</v>
      </c>
      <c r="C130" s="187">
        <v>16</v>
      </c>
    </row>
    <row r="131" spans="2:3">
      <c r="B131" s="168">
        <v>14</v>
      </c>
      <c r="C131" s="187">
        <v>16</v>
      </c>
    </row>
    <row r="132" spans="2:3">
      <c r="B132" s="168">
        <v>15</v>
      </c>
      <c r="C132" s="187">
        <v>16</v>
      </c>
    </row>
    <row r="133" spans="2:3">
      <c r="B133" s="168">
        <v>18</v>
      </c>
      <c r="C133" s="187">
        <v>17</v>
      </c>
    </row>
    <row r="134" spans="2:3">
      <c r="B134" s="168">
        <v>19</v>
      </c>
      <c r="C134" s="187">
        <v>17</v>
      </c>
    </row>
    <row r="135" spans="2:3">
      <c r="B135" s="168">
        <v>20</v>
      </c>
      <c r="C135" s="187">
        <v>17</v>
      </c>
    </row>
    <row r="136" spans="2:3">
      <c r="B136" s="168">
        <v>21</v>
      </c>
      <c r="C136" s="187">
        <v>17</v>
      </c>
    </row>
    <row r="137" spans="2:3">
      <c r="B137" s="168">
        <v>22</v>
      </c>
      <c r="C137" s="127">
        <v>17</v>
      </c>
    </row>
    <row r="138" spans="2:3">
      <c r="B138" s="168">
        <v>26</v>
      </c>
      <c r="C138" s="127">
        <v>18</v>
      </c>
    </row>
    <row r="139" spans="2:3">
      <c r="B139" s="168">
        <v>27</v>
      </c>
      <c r="C139" s="127">
        <v>18</v>
      </c>
    </row>
    <row r="140" spans="2:3">
      <c r="B140" s="168">
        <v>28</v>
      </c>
      <c r="C140" s="127">
        <v>18</v>
      </c>
    </row>
    <row r="141" spans="2:3" ht="13.5" thickBot="1">
      <c r="B141" s="168">
        <v>29</v>
      </c>
      <c r="C141" s="127">
        <v>18</v>
      </c>
    </row>
    <row r="142" spans="2:3" ht="13.5" thickBot="1">
      <c r="B142" s="159" t="s">
        <v>0</v>
      </c>
      <c r="C142" s="175">
        <f>COUNTIF(C123:C141,"&gt;0")</f>
        <v>19</v>
      </c>
    </row>
    <row r="143" spans="2:3">
      <c r="B143" s="88" t="s">
        <v>1</v>
      </c>
      <c r="C143" s="157">
        <f>AVERAGE(C123:C141)</f>
        <v>16.684210526315791</v>
      </c>
    </row>
    <row r="144" spans="2:3">
      <c r="B144" s="85" t="s">
        <v>2</v>
      </c>
      <c r="C144" s="156">
        <f>STDEV(C123:C141)</f>
        <v>0.8200698871944031</v>
      </c>
    </row>
    <row r="145" spans="2:3" ht="13.5" thickBot="1">
      <c r="B145" s="82" t="s">
        <v>3</v>
      </c>
      <c r="C145" s="155">
        <f>CONFIDENCE(0.05,C144,C142)</f>
        <v>0.36874161675362466</v>
      </c>
    </row>
    <row r="147" spans="2:3" ht="13.5" thickBot="1"/>
    <row r="148" spans="2:3" ht="13.5" thickBot="1">
      <c r="B148" s="423" t="s">
        <v>42</v>
      </c>
      <c r="C148" s="424"/>
    </row>
    <row r="149" spans="2:3" ht="13.5" thickBot="1">
      <c r="B149" s="452" t="s">
        <v>148</v>
      </c>
      <c r="C149" s="453"/>
    </row>
    <row r="150" spans="2:3" ht="13.5" thickBot="1">
      <c r="B150" s="164" t="s">
        <v>6</v>
      </c>
      <c r="C150" s="177" t="s">
        <v>43</v>
      </c>
    </row>
    <row r="151" spans="2:3">
      <c r="B151" s="167">
        <v>1</v>
      </c>
      <c r="C151" s="188">
        <v>18</v>
      </c>
    </row>
    <row r="152" spans="2:3">
      <c r="B152" s="166">
        <v>2</v>
      </c>
      <c r="C152" s="187">
        <v>18</v>
      </c>
    </row>
    <row r="153" spans="2:3">
      <c r="B153" s="166">
        <v>3</v>
      </c>
      <c r="C153" s="187">
        <v>18</v>
      </c>
    </row>
    <row r="154" spans="2:3">
      <c r="B154" s="166">
        <v>4</v>
      </c>
      <c r="C154" s="187">
        <v>19</v>
      </c>
    </row>
    <row r="155" spans="2:3">
      <c r="B155" s="168">
        <v>5</v>
      </c>
      <c r="C155" s="187">
        <v>19</v>
      </c>
    </row>
    <row r="156" spans="2:3">
      <c r="B156" s="168">
        <v>8</v>
      </c>
      <c r="C156" s="187">
        <v>19</v>
      </c>
    </row>
    <row r="157" spans="2:3">
      <c r="B157" s="168">
        <v>9</v>
      </c>
      <c r="C157" s="187">
        <v>19</v>
      </c>
    </row>
    <row r="158" spans="2:3">
      <c r="B158" s="168">
        <v>11</v>
      </c>
      <c r="C158" s="187">
        <v>19</v>
      </c>
    </row>
    <row r="159" spans="2:3">
      <c r="B159" s="168">
        <v>12</v>
      </c>
      <c r="C159" s="187">
        <v>19</v>
      </c>
    </row>
    <row r="160" spans="2:3">
      <c r="B160" s="168">
        <v>15</v>
      </c>
      <c r="C160" s="187">
        <v>19</v>
      </c>
    </row>
    <row r="161" spans="2:3">
      <c r="B161" s="168">
        <v>16</v>
      </c>
      <c r="C161" s="187">
        <v>19</v>
      </c>
    </row>
    <row r="162" spans="2:3">
      <c r="B162" s="168">
        <v>17</v>
      </c>
      <c r="C162" s="187">
        <v>19</v>
      </c>
    </row>
    <row r="163" spans="2:3">
      <c r="B163" s="168">
        <v>18</v>
      </c>
      <c r="C163" s="187">
        <v>19</v>
      </c>
    </row>
    <row r="164" spans="2:3">
      <c r="B164" s="168">
        <v>19</v>
      </c>
      <c r="C164" s="187">
        <v>20</v>
      </c>
    </row>
    <row r="165" spans="2:3">
      <c r="B165" s="168">
        <v>22</v>
      </c>
      <c r="C165" s="187">
        <v>20</v>
      </c>
    </row>
    <row r="166" spans="2:3">
      <c r="B166" s="168">
        <v>23</v>
      </c>
      <c r="C166" s="187">
        <v>20</v>
      </c>
    </row>
    <row r="167" spans="2:3">
      <c r="B167" s="168">
        <v>24</v>
      </c>
      <c r="C167" s="187">
        <v>20</v>
      </c>
    </row>
    <row r="168" spans="2:3">
      <c r="B168" s="168">
        <v>25</v>
      </c>
      <c r="C168" s="127">
        <v>20</v>
      </c>
    </row>
    <row r="169" spans="2:3">
      <c r="B169" s="168">
        <v>26</v>
      </c>
      <c r="C169" s="127">
        <v>20</v>
      </c>
    </row>
    <row r="170" spans="2:3">
      <c r="B170" s="168">
        <v>29</v>
      </c>
      <c r="C170" s="127">
        <v>21</v>
      </c>
    </row>
    <row r="171" spans="2:3" ht="13.5" thickBot="1">
      <c r="B171" s="168">
        <v>30</v>
      </c>
      <c r="C171" s="127">
        <v>21</v>
      </c>
    </row>
    <row r="172" spans="2:3" ht="13.5" thickBot="1">
      <c r="B172" s="159" t="s">
        <v>0</v>
      </c>
      <c r="C172" s="175">
        <f>COUNTIF(C151:C171,"&gt;0")</f>
        <v>21</v>
      </c>
    </row>
    <row r="173" spans="2:3">
      <c r="B173" s="88" t="s">
        <v>1</v>
      </c>
      <c r="C173" s="157">
        <f>AVERAGE(C151:C171)</f>
        <v>19.333333333333332</v>
      </c>
    </row>
    <row r="174" spans="2:3">
      <c r="B174" s="85" t="s">
        <v>2</v>
      </c>
      <c r="C174" s="156">
        <f>STDEV(C151:C171)</f>
        <v>0.85634883857767541</v>
      </c>
    </row>
    <row r="175" spans="2:3" ht="13.5" thickBot="1">
      <c r="B175" s="82" t="s">
        <v>3</v>
      </c>
      <c r="C175" s="155">
        <f>CONFIDENCE(0.05,C174,C172)</f>
        <v>0.36625971801456997</v>
      </c>
    </row>
    <row r="177" spans="2:3" ht="13.5" thickBot="1"/>
    <row r="178" spans="2:3" ht="13.5" thickBot="1">
      <c r="B178" s="423" t="s">
        <v>42</v>
      </c>
      <c r="C178" s="424"/>
    </row>
    <row r="179" spans="2:3" ht="13.5" thickBot="1">
      <c r="B179" s="452" t="s">
        <v>147</v>
      </c>
      <c r="C179" s="453"/>
    </row>
    <row r="180" spans="2:3" ht="13.5" thickBot="1">
      <c r="B180" s="164" t="s">
        <v>6</v>
      </c>
      <c r="C180" s="177" t="s">
        <v>43</v>
      </c>
    </row>
    <row r="181" spans="2:3">
      <c r="B181" s="167">
        <v>1</v>
      </c>
      <c r="C181" s="188">
        <v>22</v>
      </c>
    </row>
    <row r="182" spans="2:3">
      <c r="B182" s="166">
        <v>2</v>
      </c>
      <c r="C182" s="187">
        <v>22</v>
      </c>
    </row>
    <row r="183" spans="2:3">
      <c r="B183" s="166">
        <v>3</v>
      </c>
      <c r="C183" s="187">
        <v>22</v>
      </c>
    </row>
    <row r="184" spans="2:3">
      <c r="B184" s="166">
        <v>6</v>
      </c>
      <c r="C184" s="187">
        <v>21</v>
      </c>
    </row>
    <row r="185" spans="2:3">
      <c r="B185" s="166">
        <v>7</v>
      </c>
      <c r="C185" s="187">
        <v>21</v>
      </c>
    </row>
    <row r="186" spans="2:3">
      <c r="B186" s="166">
        <v>8</v>
      </c>
      <c r="C186" s="187">
        <v>21</v>
      </c>
    </row>
    <row r="187" spans="2:3">
      <c r="B187" s="166">
        <v>9</v>
      </c>
      <c r="C187" s="187">
        <v>21</v>
      </c>
    </row>
    <row r="188" spans="2:3">
      <c r="B188" s="166">
        <v>10</v>
      </c>
      <c r="C188" s="187">
        <v>21</v>
      </c>
    </row>
    <row r="189" spans="2:3">
      <c r="B189" s="166">
        <v>13</v>
      </c>
      <c r="C189" s="187">
        <v>21</v>
      </c>
    </row>
    <row r="190" spans="2:3">
      <c r="B190" s="166">
        <v>14</v>
      </c>
      <c r="C190" s="187">
        <v>21</v>
      </c>
    </row>
    <row r="191" spans="2:3">
      <c r="B191" s="166">
        <v>15</v>
      </c>
      <c r="C191" s="187">
        <v>22</v>
      </c>
    </row>
    <row r="192" spans="2:3">
      <c r="B192" s="166">
        <v>16</v>
      </c>
      <c r="C192" s="187">
        <v>23</v>
      </c>
    </row>
    <row r="193" spans="2:3">
      <c r="B193" s="168">
        <v>17</v>
      </c>
      <c r="C193" s="187">
        <v>23</v>
      </c>
    </row>
    <row r="194" spans="2:3">
      <c r="B194" s="168">
        <v>20</v>
      </c>
      <c r="C194" s="187">
        <v>21</v>
      </c>
    </row>
    <row r="195" spans="2:3">
      <c r="B195" s="168">
        <v>21</v>
      </c>
      <c r="C195" s="187">
        <v>23</v>
      </c>
    </row>
    <row r="196" spans="2:3">
      <c r="B196" s="168">
        <v>22</v>
      </c>
      <c r="C196" s="187">
        <v>23</v>
      </c>
    </row>
    <row r="197" spans="2:3">
      <c r="B197" s="168">
        <v>23</v>
      </c>
      <c r="C197" s="187">
        <v>23</v>
      </c>
    </row>
    <row r="198" spans="2:3">
      <c r="B198" s="168">
        <v>24</v>
      </c>
      <c r="C198" s="187">
        <v>23</v>
      </c>
    </row>
    <row r="199" spans="2:3">
      <c r="B199" s="168">
        <v>27</v>
      </c>
      <c r="C199" s="187">
        <v>21</v>
      </c>
    </row>
    <row r="200" spans="2:3">
      <c r="B200" s="168">
        <v>28</v>
      </c>
      <c r="C200" s="187">
        <v>23</v>
      </c>
    </row>
    <row r="201" spans="2:3">
      <c r="B201" s="168">
        <v>29</v>
      </c>
      <c r="C201" s="187">
        <v>23</v>
      </c>
    </row>
    <row r="202" spans="2:3">
      <c r="B202" s="168">
        <v>30</v>
      </c>
      <c r="C202" s="187">
        <v>23</v>
      </c>
    </row>
    <row r="203" spans="2:3" ht="13.5" thickBot="1">
      <c r="B203" s="168">
        <v>31</v>
      </c>
      <c r="C203" s="187">
        <v>23</v>
      </c>
    </row>
    <row r="204" spans="2:3" ht="13.5" thickBot="1">
      <c r="B204" s="159" t="s">
        <v>0</v>
      </c>
      <c r="C204" s="175">
        <f>COUNTIF(C181:C203,"&gt;0")</f>
        <v>23</v>
      </c>
    </row>
    <row r="205" spans="2:3">
      <c r="B205" s="88" t="s">
        <v>1</v>
      </c>
      <c r="C205" s="157">
        <f>AVERAGE(C181:C203)</f>
        <v>22.043478260869566</v>
      </c>
    </row>
    <row r="206" spans="2:3">
      <c r="B206" s="85" t="s">
        <v>2</v>
      </c>
      <c r="C206" s="156">
        <f>STDEV(C181:C203)</f>
        <v>0.92825647266872491</v>
      </c>
    </row>
    <row r="207" spans="2:3" ht="13.5" thickBot="1">
      <c r="B207" s="82" t="s">
        <v>3</v>
      </c>
      <c r="C207" s="155">
        <f>CONFIDENCE(0.05,C206,C204)</f>
        <v>0.37936054383957479</v>
      </c>
    </row>
    <row r="209" spans="2:3" ht="13.5" thickBot="1"/>
    <row r="210" spans="2:3" ht="13.5" thickBot="1">
      <c r="B210" s="423" t="s">
        <v>42</v>
      </c>
      <c r="C210" s="424"/>
    </row>
    <row r="211" spans="2:3" ht="13.5" thickBot="1">
      <c r="B211" s="452" t="s">
        <v>146</v>
      </c>
      <c r="C211" s="453"/>
    </row>
    <row r="212" spans="2:3" ht="13.5" thickBot="1">
      <c r="B212" s="164" t="s">
        <v>6</v>
      </c>
      <c r="C212" s="177" t="s">
        <v>43</v>
      </c>
    </row>
    <row r="213" spans="2:3">
      <c r="B213" s="167">
        <v>3</v>
      </c>
      <c r="C213" s="188">
        <v>24</v>
      </c>
    </row>
    <row r="214" spans="2:3">
      <c r="B214" s="166">
        <v>4</v>
      </c>
      <c r="C214" s="187">
        <v>24</v>
      </c>
    </row>
    <row r="215" spans="2:3">
      <c r="B215" s="166">
        <v>5</v>
      </c>
      <c r="C215" s="187">
        <v>24</v>
      </c>
    </row>
    <row r="216" spans="2:3">
      <c r="B216" s="166">
        <v>6</v>
      </c>
      <c r="C216" s="187">
        <v>24</v>
      </c>
    </row>
    <row r="217" spans="2:3">
      <c r="B217" s="166">
        <v>7</v>
      </c>
      <c r="C217" s="187">
        <v>24</v>
      </c>
    </row>
    <row r="218" spans="2:3">
      <c r="B218" s="166">
        <v>10</v>
      </c>
      <c r="C218" s="187">
        <v>24</v>
      </c>
    </row>
    <row r="219" spans="2:3">
      <c r="B219" s="166">
        <v>12</v>
      </c>
      <c r="C219" s="187">
        <v>23</v>
      </c>
    </row>
    <row r="220" spans="2:3">
      <c r="B220" s="166">
        <v>13</v>
      </c>
      <c r="C220" s="187">
        <v>23</v>
      </c>
    </row>
    <row r="221" spans="2:3">
      <c r="B221" s="166">
        <v>14</v>
      </c>
      <c r="C221" s="187">
        <v>23</v>
      </c>
    </row>
    <row r="222" spans="2:3">
      <c r="B222" s="166">
        <v>17</v>
      </c>
      <c r="C222" s="187">
        <v>23</v>
      </c>
    </row>
    <row r="223" spans="2:3">
      <c r="B223" s="166">
        <v>18</v>
      </c>
      <c r="C223" s="187">
        <v>23</v>
      </c>
    </row>
    <row r="224" spans="2:3">
      <c r="B224" s="166">
        <v>19</v>
      </c>
      <c r="C224" s="187">
        <v>23</v>
      </c>
    </row>
    <row r="225" spans="2:3">
      <c r="B225" s="168">
        <v>20</v>
      </c>
      <c r="C225" s="187">
        <v>23</v>
      </c>
    </row>
    <row r="226" spans="2:3">
      <c r="B226" s="168">
        <v>21</v>
      </c>
      <c r="C226" s="187">
        <v>23</v>
      </c>
    </row>
    <row r="227" spans="2:3">
      <c r="B227" s="168">
        <v>24</v>
      </c>
      <c r="C227" s="187">
        <v>23</v>
      </c>
    </row>
    <row r="228" spans="2:3">
      <c r="B228" s="168">
        <v>25</v>
      </c>
      <c r="C228" s="187">
        <v>23</v>
      </c>
    </row>
    <row r="229" spans="2:3">
      <c r="B229" s="168">
        <v>26</v>
      </c>
      <c r="C229" s="187">
        <v>23</v>
      </c>
    </row>
    <row r="230" spans="2:3">
      <c r="B230" s="168">
        <v>27</v>
      </c>
      <c r="C230" s="187">
        <v>23</v>
      </c>
    </row>
    <row r="231" spans="2:3">
      <c r="B231" s="168">
        <v>28</v>
      </c>
      <c r="C231" s="187">
        <v>23</v>
      </c>
    </row>
    <row r="232" spans="2:3" ht="13.5" thickBot="1">
      <c r="B232" s="168">
        <v>31</v>
      </c>
      <c r="C232" s="187">
        <v>23</v>
      </c>
    </row>
    <row r="233" spans="2:3" ht="13.5" thickBot="1">
      <c r="B233" s="159" t="s">
        <v>0</v>
      </c>
      <c r="C233" s="175">
        <f>COUNTIF(C213:C232,"&gt;0")</f>
        <v>20</v>
      </c>
    </row>
    <row r="234" spans="2:3">
      <c r="B234" s="88" t="s">
        <v>1</v>
      </c>
      <c r="C234" s="157">
        <f>AVERAGE(C213:C232)</f>
        <v>23.3</v>
      </c>
    </row>
    <row r="235" spans="2:3">
      <c r="B235" s="85" t="s">
        <v>2</v>
      </c>
      <c r="C235" s="156">
        <f>STDEV(C213:C232)</f>
        <v>0.47016234598162721</v>
      </c>
    </row>
    <row r="236" spans="2:3" ht="13.5" thickBot="1">
      <c r="B236" s="82" t="s">
        <v>3</v>
      </c>
      <c r="C236" s="155">
        <f>CONFIDENCE(0.05,C235,C233)</f>
        <v>0.20605394699163074</v>
      </c>
    </row>
    <row r="238" spans="2:3" ht="13.5" thickBot="1"/>
    <row r="239" spans="2:3" ht="13.5" thickBot="1">
      <c r="B239" s="423" t="s">
        <v>42</v>
      </c>
      <c r="C239" s="424"/>
    </row>
    <row r="240" spans="2:3" ht="13.5" thickBot="1">
      <c r="B240" s="452" t="s">
        <v>145</v>
      </c>
      <c r="C240" s="453"/>
    </row>
    <row r="241" spans="2:3" ht="13.5" thickBot="1">
      <c r="B241" s="164" t="s">
        <v>6</v>
      </c>
      <c r="C241" s="177" t="s">
        <v>43</v>
      </c>
    </row>
    <row r="242" spans="2:3">
      <c r="B242" s="167">
        <v>1</v>
      </c>
      <c r="C242" s="188">
        <v>23</v>
      </c>
    </row>
    <row r="243" spans="2:3">
      <c r="B243" s="166">
        <v>2</v>
      </c>
      <c r="C243" s="187">
        <v>23</v>
      </c>
    </row>
    <row r="244" spans="2:3">
      <c r="B244" s="166">
        <v>3</v>
      </c>
      <c r="C244" s="187">
        <v>23</v>
      </c>
    </row>
    <row r="245" spans="2:3">
      <c r="B245" s="166">
        <v>4</v>
      </c>
      <c r="C245" s="187">
        <v>23</v>
      </c>
    </row>
    <row r="246" spans="2:3">
      <c r="B246" s="166">
        <v>7</v>
      </c>
      <c r="C246" s="187">
        <v>23</v>
      </c>
    </row>
    <row r="247" spans="2:3">
      <c r="B247" s="166">
        <v>8</v>
      </c>
      <c r="C247" s="187">
        <v>23</v>
      </c>
    </row>
    <row r="248" spans="2:3">
      <c r="B248" s="166">
        <v>9</v>
      </c>
      <c r="C248" s="187">
        <v>23</v>
      </c>
    </row>
    <row r="249" spans="2:3">
      <c r="B249" s="166">
        <v>10</v>
      </c>
      <c r="C249" s="187">
        <v>23</v>
      </c>
    </row>
    <row r="250" spans="2:3">
      <c r="B250" s="166">
        <v>11</v>
      </c>
      <c r="C250" s="187">
        <v>23</v>
      </c>
    </row>
    <row r="251" spans="2:3">
      <c r="B251" s="166">
        <v>15</v>
      </c>
      <c r="C251" s="187">
        <v>23</v>
      </c>
    </row>
    <row r="252" spans="2:3">
      <c r="B252" s="166">
        <v>16</v>
      </c>
      <c r="C252" s="187">
        <v>22</v>
      </c>
    </row>
    <row r="253" spans="2:3">
      <c r="B253" s="166">
        <v>17</v>
      </c>
      <c r="C253" s="187">
        <v>22</v>
      </c>
    </row>
    <row r="254" spans="2:3">
      <c r="B254" s="168">
        <v>18</v>
      </c>
      <c r="C254" s="187">
        <v>22</v>
      </c>
    </row>
    <row r="255" spans="2:3">
      <c r="B255" s="168">
        <v>21</v>
      </c>
      <c r="C255" s="187">
        <v>22</v>
      </c>
    </row>
    <row r="256" spans="2:3">
      <c r="B256" s="168">
        <v>22</v>
      </c>
      <c r="C256" s="187">
        <v>22</v>
      </c>
    </row>
    <row r="257" spans="2:3">
      <c r="B257" s="168">
        <v>23</v>
      </c>
      <c r="C257" s="187">
        <v>22</v>
      </c>
    </row>
    <row r="258" spans="2:3">
      <c r="B258" s="168">
        <v>24</v>
      </c>
      <c r="C258" s="187">
        <v>22</v>
      </c>
    </row>
    <row r="259" spans="2:3">
      <c r="B259" s="168">
        <v>25</v>
      </c>
      <c r="C259" s="187">
        <v>22</v>
      </c>
    </row>
    <row r="260" spans="2:3">
      <c r="B260" s="168">
        <v>28</v>
      </c>
      <c r="C260" s="187">
        <v>22</v>
      </c>
    </row>
    <row r="261" spans="2:3">
      <c r="B261" s="168">
        <v>29</v>
      </c>
      <c r="C261" s="187">
        <v>22</v>
      </c>
    </row>
    <row r="262" spans="2:3" ht="13.5" thickBot="1">
      <c r="B262" s="168">
        <v>30</v>
      </c>
      <c r="C262" s="187">
        <v>22</v>
      </c>
    </row>
    <row r="263" spans="2:3" ht="13.5" thickBot="1">
      <c r="B263" s="159" t="s">
        <v>0</v>
      </c>
      <c r="C263" s="175">
        <f>COUNTIF(C242:C262,"&gt;0")</f>
        <v>21</v>
      </c>
    </row>
    <row r="264" spans="2:3">
      <c r="B264" s="88" t="s">
        <v>1</v>
      </c>
      <c r="C264" s="157">
        <f>AVERAGE(C242:C262)</f>
        <v>22.476190476190474</v>
      </c>
    </row>
    <row r="265" spans="2:3">
      <c r="B265" s="85" t="s">
        <v>2</v>
      </c>
      <c r="C265" s="156">
        <f>STDEV(C242:C262)</f>
        <v>0.51176631571915887</v>
      </c>
    </row>
    <row r="266" spans="2:3" ht="13.5" thickBot="1">
      <c r="B266" s="82" t="s">
        <v>3</v>
      </c>
      <c r="C266" s="155">
        <f>CONFIDENCE(0.05,C265,C263)</f>
        <v>0.21888204670888073</v>
      </c>
    </row>
    <row r="268" spans="2:3" ht="13.5" thickBot="1"/>
    <row r="269" spans="2:3" ht="13.5" thickBot="1">
      <c r="B269" s="423" t="s">
        <v>42</v>
      </c>
      <c r="C269" s="424"/>
    </row>
    <row r="270" spans="2:3" ht="13.5" thickBot="1">
      <c r="B270" s="452" t="s">
        <v>144</v>
      </c>
      <c r="C270" s="453"/>
    </row>
    <row r="271" spans="2:3" ht="13.5" thickBot="1">
      <c r="B271" s="164" t="s">
        <v>6</v>
      </c>
      <c r="C271" s="177" t="s">
        <v>43</v>
      </c>
    </row>
    <row r="272" spans="2:3">
      <c r="B272" s="167">
        <v>1</v>
      </c>
      <c r="C272" s="188">
        <v>22</v>
      </c>
    </row>
    <row r="273" spans="2:3">
      <c r="B273" s="166">
        <v>2</v>
      </c>
      <c r="C273" s="187">
        <v>22</v>
      </c>
    </row>
    <row r="274" spans="2:3">
      <c r="B274" s="166">
        <v>5</v>
      </c>
      <c r="C274" s="187">
        <v>22</v>
      </c>
    </row>
    <row r="275" spans="2:3">
      <c r="B275" s="166">
        <v>7</v>
      </c>
      <c r="C275" s="187">
        <v>21</v>
      </c>
    </row>
    <row r="276" spans="2:3">
      <c r="B276" s="166">
        <v>8</v>
      </c>
      <c r="C276" s="187">
        <v>21</v>
      </c>
    </row>
    <row r="277" spans="2:3">
      <c r="B277" s="166">
        <v>9</v>
      </c>
      <c r="C277" s="187">
        <v>21</v>
      </c>
    </row>
    <row r="278" spans="2:3">
      <c r="B278" s="166">
        <v>12</v>
      </c>
      <c r="C278" s="187">
        <v>21</v>
      </c>
    </row>
    <row r="279" spans="2:3">
      <c r="B279" s="166">
        <v>13</v>
      </c>
      <c r="C279" s="187">
        <v>21</v>
      </c>
    </row>
    <row r="280" spans="2:3">
      <c r="B280" s="166">
        <v>14</v>
      </c>
      <c r="C280" s="187">
        <v>21</v>
      </c>
    </row>
    <row r="281" spans="2:3">
      <c r="B281" s="166">
        <v>15</v>
      </c>
      <c r="C281" s="187">
        <v>21</v>
      </c>
    </row>
    <row r="282" spans="2:3">
      <c r="B282" s="166">
        <v>16</v>
      </c>
      <c r="C282" s="187">
        <v>20</v>
      </c>
    </row>
    <row r="283" spans="2:3">
      <c r="B283" s="166">
        <v>19</v>
      </c>
      <c r="C283" s="187">
        <v>20</v>
      </c>
    </row>
    <row r="284" spans="2:3">
      <c r="B284" s="166">
        <v>20</v>
      </c>
      <c r="C284" s="187">
        <v>20</v>
      </c>
    </row>
    <row r="285" spans="2:3">
      <c r="B285" s="168">
        <v>21</v>
      </c>
      <c r="C285" s="187">
        <v>20</v>
      </c>
    </row>
    <row r="286" spans="2:3">
      <c r="B286" s="168">
        <v>22</v>
      </c>
      <c r="C286" s="187">
        <v>20</v>
      </c>
    </row>
    <row r="287" spans="2:3">
      <c r="B287" s="168">
        <v>23</v>
      </c>
      <c r="C287" s="187">
        <v>20</v>
      </c>
    </row>
    <row r="288" spans="2:3">
      <c r="B288" s="168">
        <v>26</v>
      </c>
      <c r="C288" s="187">
        <v>20</v>
      </c>
    </row>
    <row r="289" spans="2:3">
      <c r="B289" s="168">
        <v>27</v>
      </c>
      <c r="C289" s="187">
        <v>20</v>
      </c>
    </row>
    <row r="290" spans="2:3">
      <c r="B290" s="168">
        <v>28</v>
      </c>
      <c r="C290" s="187">
        <v>20</v>
      </c>
    </row>
    <row r="291" spans="2:3">
      <c r="B291" s="168">
        <v>29</v>
      </c>
      <c r="C291" s="187">
        <v>19</v>
      </c>
    </row>
    <row r="292" spans="2:3" ht="13.5" thickBot="1">
      <c r="B292" s="168">
        <v>30</v>
      </c>
      <c r="C292" s="187">
        <v>19</v>
      </c>
    </row>
    <row r="293" spans="2:3" ht="13.5" thickBot="1">
      <c r="B293" s="159" t="s">
        <v>0</v>
      </c>
      <c r="C293" s="175">
        <f>COUNTIF(C272:C292,"&gt;0")</f>
        <v>21</v>
      </c>
    </row>
    <row r="294" spans="2:3">
      <c r="B294" s="88" t="s">
        <v>1</v>
      </c>
      <c r="C294" s="157">
        <f>AVERAGE(C272:C292)</f>
        <v>20.523809523809526</v>
      </c>
    </row>
    <row r="295" spans="2:3">
      <c r="B295" s="85" t="s">
        <v>2</v>
      </c>
      <c r="C295" s="156">
        <f>STDEV(C272:C292)</f>
        <v>0.87287156094396934</v>
      </c>
    </row>
    <row r="296" spans="2:3" ht="13.5" thickBot="1">
      <c r="B296" s="82" t="s">
        <v>3</v>
      </c>
      <c r="C296" s="155">
        <f>CONFIDENCE(0.05,C295,C293)</f>
        <v>0.37332647324572443</v>
      </c>
    </row>
    <row r="298" spans="2:3" ht="13.5" thickBot="1"/>
    <row r="299" spans="2:3" ht="13.5" thickBot="1">
      <c r="B299" s="423" t="s">
        <v>42</v>
      </c>
      <c r="C299" s="424"/>
    </row>
    <row r="300" spans="2:3" ht="13.5" thickBot="1">
      <c r="B300" s="452" t="s">
        <v>143</v>
      </c>
      <c r="C300" s="453"/>
    </row>
    <row r="301" spans="2:3" ht="13.5" thickBot="1">
      <c r="B301" s="164" t="s">
        <v>6</v>
      </c>
      <c r="C301" s="177" t="s">
        <v>43</v>
      </c>
    </row>
    <row r="302" spans="2:3">
      <c r="B302" s="167">
        <v>2</v>
      </c>
      <c r="C302" s="188">
        <v>19</v>
      </c>
    </row>
    <row r="303" spans="2:3">
      <c r="B303" s="166">
        <v>3</v>
      </c>
      <c r="C303" s="187">
        <v>19</v>
      </c>
    </row>
    <row r="304" spans="2:3">
      <c r="B304" s="166">
        <v>4</v>
      </c>
      <c r="C304" s="187">
        <v>18</v>
      </c>
    </row>
    <row r="305" spans="2:3">
      <c r="B305" s="166">
        <v>5</v>
      </c>
      <c r="C305" s="187">
        <v>18</v>
      </c>
    </row>
    <row r="306" spans="2:3">
      <c r="B306" s="166">
        <v>6</v>
      </c>
      <c r="C306" s="187">
        <v>18</v>
      </c>
    </row>
    <row r="307" spans="2:3">
      <c r="B307" s="166">
        <v>9</v>
      </c>
      <c r="C307" s="187">
        <v>18</v>
      </c>
    </row>
    <row r="308" spans="2:3">
      <c r="B308" s="166">
        <v>10</v>
      </c>
      <c r="C308" s="187">
        <v>18</v>
      </c>
    </row>
    <row r="309" spans="2:3">
      <c r="B309" s="166">
        <v>11</v>
      </c>
      <c r="C309" s="187">
        <v>18</v>
      </c>
    </row>
    <row r="310" spans="2:3">
      <c r="B310" s="166">
        <v>12</v>
      </c>
      <c r="C310" s="187">
        <v>18</v>
      </c>
    </row>
    <row r="311" spans="2:3">
      <c r="B311" s="166">
        <v>13</v>
      </c>
      <c r="C311" s="187">
        <v>18</v>
      </c>
    </row>
    <row r="312" spans="2:3">
      <c r="B312" s="166">
        <v>16</v>
      </c>
      <c r="C312" s="187">
        <v>18</v>
      </c>
    </row>
    <row r="313" spans="2:3">
      <c r="B313" s="166">
        <v>17</v>
      </c>
      <c r="C313" s="187">
        <v>18</v>
      </c>
    </row>
    <row r="314" spans="2:3">
      <c r="B314" s="166">
        <v>18</v>
      </c>
      <c r="C314" s="187">
        <v>18</v>
      </c>
    </row>
    <row r="315" spans="2:3">
      <c r="B315" s="168">
        <v>19</v>
      </c>
      <c r="C315" s="187">
        <v>18</v>
      </c>
    </row>
    <row r="316" spans="2:3">
      <c r="B316" s="168">
        <v>20</v>
      </c>
      <c r="C316" s="187">
        <v>18</v>
      </c>
    </row>
    <row r="317" spans="2:3">
      <c r="B317" s="168">
        <v>23</v>
      </c>
      <c r="C317" s="187">
        <v>18</v>
      </c>
    </row>
    <row r="318" spans="2:3">
      <c r="B318" s="168">
        <v>24</v>
      </c>
      <c r="C318" s="187">
        <v>18</v>
      </c>
    </row>
    <row r="319" spans="2:3">
      <c r="B319" s="168">
        <v>25</v>
      </c>
      <c r="C319" s="187">
        <v>18</v>
      </c>
    </row>
    <row r="320" spans="2:3">
      <c r="B320" s="168">
        <v>26</v>
      </c>
      <c r="C320" s="187">
        <v>18</v>
      </c>
    </row>
    <row r="321" spans="2:3">
      <c r="B321" s="168">
        <v>27</v>
      </c>
      <c r="C321" s="187">
        <v>18</v>
      </c>
    </row>
    <row r="322" spans="2:3" ht="13.5" thickBot="1">
      <c r="B322" s="168">
        <v>30</v>
      </c>
      <c r="C322" s="187">
        <v>18</v>
      </c>
    </row>
    <row r="323" spans="2:3" ht="13.5" thickBot="1">
      <c r="B323" s="159" t="s">
        <v>0</v>
      </c>
      <c r="C323" s="175">
        <f>COUNTIF(C302:C322,"&gt;0")</f>
        <v>21</v>
      </c>
    </row>
    <row r="324" spans="2:3">
      <c r="B324" s="88" t="s">
        <v>1</v>
      </c>
      <c r="C324" s="157">
        <f>AVERAGE(C302:C322)</f>
        <v>18.095238095238095</v>
      </c>
    </row>
    <row r="325" spans="2:3">
      <c r="B325" s="85" t="s">
        <v>2</v>
      </c>
      <c r="C325" s="156">
        <f>STDEV(C302:C322)</f>
        <v>0.30079260375911915</v>
      </c>
    </row>
    <row r="326" spans="2:3" ht="13.5" thickBot="1">
      <c r="B326" s="82" t="s">
        <v>3</v>
      </c>
      <c r="C326" s="155">
        <f>CONFIDENCE(0.05,C325,C323)</f>
        <v>0.12864875769162432</v>
      </c>
    </row>
    <row r="328" spans="2:3" ht="13.5" thickBot="1"/>
    <row r="329" spans="2:3" ht="13.5" thickBot="1">
      <c r="B329" s="423" t="s">
        <v>42</v>
      </c>
      <c r="C329" s="424"/>
    </row>
    <row r="330" spans="2:3" ht="13.5" thickBot="1">
      <c r="B330" s="452" t="s">
        <v>142</v>
      </c>
      <c r="C330" s="453"/>
    </row>
    <row r="331" spans="2:3" ht="13.5" thickBot="1">
      <c r="B331" s="164" t="s">
        <v>6</v>
      </c>
      <c r="C331" s="177" t="s">
        <v>43</v>
      </c>
    </row>
    <row r="332" spans="2:3">
      <c r="B332" s="167">
        <v>1</v>
      </c>
      <c r="C332" s="188">
        <v>18</v>
      </c>
    </row>
    <row r="333" spans="2:3">
      <c r="B333" s="166">
        <v>2</v>
      </c>
      <c r="C333" s="187">
        <v>18</v>
      </c>
    </row>
    <row r="334" spans="2:3">
      <c r="B334" s="166">
        <v>3</v>
      </c>
      <c r="C334" s="187">
        <v>18</v>
      </c>
    </row>
    <row r="335" spans="2:3">
      <c r="B335" s="166">
        <v>4</v>
      </c>
      <c r="C335" s="187">
        <v>18</v>
      </c>
    </row>
    <row r="336" spans="2:3">
      <c r="B336" s="166">
        <v>7</v>
      </c>
      <c r="C336" s="187">
        <v>18</v>
      </c>
    </row>
    <row r="337" spans="2:3">
      <c r="B337" s="166">
        <v>9</v>
      </c>
      <c r="C337" s="187">
        <v>18</v>
      </c>
    </row>
    <row r="338" spans="2:3">
      <c r="B338" s="166">
        <v>10</v>
      </c>
      <c r="C338" s="187">
        <v>18</v>
      </c>
    </row>
    <row r="339" spans="2:3">
      <c r="B339" s="166">
        <v>11</v>
      </c>
      <c r="C339" s="187">
        <v>18</v>
      </c>
    </row>
    <row r="340" spans="2:3">
      <c r="B340" s="166">
        <v>14</v>
      </c>
      <c r="C340" s="187">
        <v>18</v>
      </c>
    </row>
    <row r="341" spans="2:3">
      <c r="B341" s="166">
        <v>15</v>
      </c>
      <c r="C341" s="187">
        <v>18</v>
      </c>
    </row>
    <row r="342" spans="2:3">
      <c r="B342" s="166">
        <v>16</v>
      </c>
      <c r="C342" s="187">
        <v>17</v>
      </c>
    </row>
    <row r="343" spans="2:3">
      <c r="B343" s="166">
        <v>17</v>
      </c>
      <c r="C343" s="187">
        <v>17</v>
      </c>
    </row>
    <row r="344" spans="2:3">
      <c r="B344" s="166">
        <v>18</v>
      </c>
      <c r="C344" s="187">
        <v>17</v>
      </c>
    </row>
    <row r="345" spans="2:3">
      <c r="B345" s="168">
        <v>21</v>
      </c>
      <c r="C345" s="187">
        <v>17</v>
      </c>
    </row>
    <row r="346" spans="2:3">
      <c r="B346" s="168">
        <v>22</v>
      </c>
      <c r="C346" s="187">
        <v>16</v>
      </c>
    </row>
    <row r="347" spans="2:3">
      <c r="B347" s="168">
        <v>23</v>
      </c>
      <c r="C347" s="187">
        <v>17</v>
      </c>
    </row>
    <row r="348" spans="2:3">
      <c r="B348" s="168">
        <v>29</v>
      </c>
      <c r="C348" s="187">
        <v>16</v>
      </c>
    </row>
    <row r="349" spans="2:3" ht="13.5" thickBot="1">
      <c r="B349" s="168">
        <v>30</v>
      </c>
      <c r="C349" s="187">
        <v>16</v>
      </c>
    </row>
    <row r="350" spans="2:3" ht="13.5" thickBot="1">
      <c r="B350" s="159" t="s">
        <v>0</v>
      </c>
      <c r="C350" s="175">
        <f>COUNTIF(C332:C349,"&gt;0")</f>
        <v>18</v>
      </c>
    </row>
    <row r="351" spans="2:3">
      <c r="B351" s="88" t="s">
        <v>1</v>
      </c>
      <c r="C351" s="157">
        <f>AVERAGE(C332:C349)</f>
        <v>17.388888888888889</v>
      </c>
    </row>
    <row r="352" spans="2:3">
      <c r="B352" s="85" t="s">
        <v>2</v>
      </c>
      <c r="C352" s="156">
        <f>STDEV(C332:C349)</f>
        <v>0.77754431603522955</v>
      </c>
    </row>
    <row r="353" spans="2:3" ht="13.5" thickBot="1">
      <c r="B353" s="82" t="s">
        <v>3</v>
      </c>
      <c r="C353" s="155">
        <f>CONFIDENCE(0.05,C352,C350)</f>
        <v>0.35920054706485965</v>
      </c>
    </row>
  </sheetData>
  <mergeCells count="24">
    <mergeCell ref="B120:C120"/>
    <mergeCell ref="B121:C121"/>
    <mergeCell ref="B91:C91"/>
    <mergeCell ref="B92:C92"/>
    <mergeCell ref="B178:C178"/>
    <mergeCell ref="B148:C148"/>
    <mergeCell ref="B149:C149"/>
    <mergeCell ref="B329:C329"/>
    <mergeCell ref="B330:C330"/>
    <mergeCell ref="B299:C299"/>
    <mergeCell ref="B300:C300"/>
    <mergeCell ref="B270:C270"/>
    <mergeCell ref="B269:C269"/>
    <mergeCell ref="B239:C239"/>
    <mergeCell ref="B240:C240"/>
    <mergeCell ref="B210:C210"/>
    <mergeCell ref="B211:C211"/>
    <mergeCell ref="B179:C179"/>
    <mergeCell ref="B61:C61"/>
    <mergeCell ref="B2:C2"/>
    <mergeCell ref="B3:C3"/>
    <mergeCell ref="B32:C32"/>
    <mergeCell ref="B33:C33"/>
    <mergeCell ref="B60:C60"/>
  </mergeCells>
  <pageMargins left="0.75" right="0.75" top="1" bottom="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1"/>
  <sheetViews>
    <sheetView topLeftCell="A283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0.7109375" style="78" customWidth="1"/>
    <col min="9" max="15" width="9.140625" style="77"/>
    <col min="16" max="16" width="12.140625" style="77" customWidth="1"/>
    <col min="17" max="17" width="13.28515625" style="77" customWidth="1"/>
    <col min="18" max="19" width="9.140625" style="77"/>
    <col min="20" max="20" width="10.28515625" style="77" customWidth="1"/>
    <col min="21" max="21" width="10.570312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184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156</v>
      </c>
      <c r="C4" s="348"/>
      <c r="D4" s="111" t="s">
        <v>183</v>
      </c>
      <c r="F4" s="110" t="s">
        <v>1</v>
      </c>
      <c r="G4" s="109" t="e">
        <f t="shared" ref="G4:H6" si="0">C29</f>
        <v>#DIV/0!</v>
      </c>
      <c r="H4" s="109" t="e">
        <f t="shared" si="0"/>
        <v>#DIV/0!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 t="e">
        <f t="shared" si="0"/>
        <v>#DIV/0!</v>
      </c>
      <c r="H5" s="108" t="e">
        <f t="shared" si="0"/>
        <v>#DIV/0!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 t="e">
        <f t="shared" si="0"/>
        <v>#DIV/0!</v>
      </c>
      <c r="H6" s="105" t="e">
        <f t="shared" si="0"/>
        <v>#DIV/0!</v>
      </c>
    </row>
    <row r="7" spans="2:8">
      <c r="B7" s="88">
        <v>2</v>
      </c>
      <c r="C7" s="119"/>
      <c r="D7" s="118"/>
      <c r="F7" s="102" t="s">
        <v>8</v>
      </c>
      <c r="G7" s="101">
        <f>MAX(C7:C27)</f>
        <v>0</v>
      </c>
      <c r="H7" s="101">
        <f>MAX(D7:D27)</f>
        <v>0</v>
      </c>
    </row>
    <row r="8" spans="2:8">
      <c r="B8" s="85">
        <v>5</v>
      </c>
      <c r="C8" s="100"/>
      <c r="D8" s="99"/>
      <c r="F8" s="102" t="s">
        <v>9</v>
      </c>
      <c r="G8" s="101">
        <f>MIN(C7:C27)</f>
        <v>0</v>
      </c>
      <c r="H8" s="101">
        <f>MIN(D7:D27)</f>
        <v>0</v>
      </c>
    </row>
    <row r="9" spans="2:8" ht="13.5" thickBot="1">
      <c r="B9" s="85">
        <v>6</v>
      </c>
      <c r="C9" s="100"/>
      <c r="D9" s="99"/>
      <c r="F9" s="98" t="s">
        <v>10</v>
      </c>
      <c r="G9" s="97">
        <f>G7-G8</f>
        <v>0</v>
      </c>
      <c r="H9" s="97">
        <f>H7-H8</f>
        <v>0</v>
      </c>
    </row>
    <row r="10" spans="2:8">
      <c r="B10" s="85">
        <v>7</v>
      </c>
      <c r="C10" s="100"/>
      <c r="D10" s="99"/>
      <c r="F10" s="102"/>
      <c r="G10" s="101"/>
      <c r="H10" s="101"/>
    </row>
    <row r="11" spans="2:8">
      <c r="B11" s="85">
        <v>8</v>
      </c>
      <c r="C11" s="100"/>
      <c r="D11" s="99"/>
      <c r="F11" s="102"/>
      <c r="G11" s="101"/>
      <c r="H11" s="101"/>
    </row>
    <row r="12" spans="2:8">
      <c r="B12" s="85">
        <v>9</v>
      </c>
      <c r="C12" s="100"/>
      <c r="D12" s="99"/>
      <c r="F12" s="102"/>
      <c r="G12" s="101"/>
      <c r="H12" s="101"/>
    </row>
    <row r="13" spans="2:8">
      <c r="B13" s="85">
        <v>12</v>
      </c>
      <c r="C13" s="100"/>
      <c r="D13" s="99"/>
      <c r="F13" s="102"/>
      <c r="G13" s="101"/>
      <c r="H13" s="101"/>
    </row>
    <row r="14" spans="2:8">
      <c r="B14" s="85">
        <v>13</v>
      </c>
      <c r="C14" s="100"/>
      <c r="D14" s="99"/>
      <c r="F14" s="102"/>
      <c r="G14" s="101"/>
      <c r="H14" s="101"/>
    </row>
    <row r="15" spans="2:8">
      <c r="B15" s="85">
        <v>14</v>
      </c>
      <c r="C15" s="100"/>
      <c r="D15" s="99"/>
      <c r="F15" s="102"/>
      <c r="G15" s="101"/>
      <c r="H15" s="101"/>
    </row>
    <row r="16" spans="2:8">
      <c r="B16" s="85">
        <v>15</v>
      </c>
      <c r="C16" s="100"/>
      <c r="D16" s="99"/>
      <c r="F16" s="102"/>
      <c r="G16" s="101"/>
      <c r="H16" s="101"/>
    </row>
    <row r="17" spans="2:8">
      <c r="B17" s="85">
        <v>16</v>
      </c>
      <c r="C17" s="100"/>
      <c r="D17" s="99"/>
      <c r="F17" s="102"/>
      <c r="G17" s="101"/>
      <c r="H17" s="101"/>
    </row>
    <row r="18" spans="2:8">
      <c r="B18" s="85">
        <v>19</v>
      </c>
      <c r="C18" s="100"/>
      <c r="D18" s="99"/>
      <c r="F18" s="102"/>
      <c r="G18" s="101"/>
      <c r="H18" s="101"/>
    </row>
    <row r="19" spans="2:8">
      <c r="B19" s="85">
        <v>20</v>
      </c>
      <c r="C19" s="100"/>
      <c r="D19" s="99"/>
      <c r="F19" s="102"/>
      <c r="G19" s="101"/>
      <c r="H19" s="101"/>
    </row>
    <row r="20" spans="2:8">
      <c r="B20" s="85">
        <v>21</v>
      </c>
      <c r="C20" s="100"/>
      <c r="D20" s="99"/>
      <c r="F20" s="102"/>
      <c r="G20" s="101"/>
      <c r="H20" s="101"/>
    </row>
    <row r="21" spans="2:8">
      <c r="B21" s="85">
        <v>22</v>
      </c>
      <c r="C21" s="100"/>
      <c r="D21" s="99"/>
      <c r="F21" s="102"/>
      <c r="G21" s="101"/>
      <c r="H21" s="101"/>
    </row>
    <row r="22" spans="2:8">
      <c r="B22" s="92">
        <v>23</v>
      </c>
      <c r="C22" s="104"/>
      <c r="D22" s="99"/>
      <c r="F22" s="102"/>
      <c r="G22" s="101"/>
      <c r="H22" s="101"/>
    </row>
    <row r="23" spans="2:8">
      <c r="B23" s="92">
        <v>26</v>
      </c>
      <c r="C23" s="100"/>
      <c r="D23" s="99"/>
      <c r="F23" s="102"/>
      <c r="G23" s="101"/>
      <c r="H23" s="101"/>
    </row>
    <row r="24" spans="2:8">
      <c r="B24" s="92">
        <v>27</v>
      </c>
      <c r="C24" s="218"/>
      <c r="D24" s="217"/>
    </row>
    <row r="25" spans="2:8">
      <c r="B25" s="92">
        <v>28</v>
      </c>
      <c r="C25" s="218"/>
      <c r="D25" s="217"/>
    </row>
    <row r="26" spans="2:8">
      <c r="B26" s="92">
        <v>29</v>
      </c>
      <c r="C26" s="218"/>
      <c r="D26" s="217"/>
    </row>
    <row r="27" spans="2:8" ht="13.5" thickBot="1">
      <c r="B27" s="221">
        <v>30</v>
      </c>
      <c r="C27" s="220"/>
      <c r="D27" s="219"/>
    </row>
    <row r="28" spans="2:8" ht="13.5" thickBot="1">
      <c r="B28" s="181" t="s">
        <v>0</v>
      </c>
      <c r="C28" s="90">
        <f>COUNTIF(C7:C27,"&gt;0")</f>
        <v>0</v>
      </c>
      <c r="D28" s="89">
        <f>COUNTIF(D7:D27,"&gt;0")</f>
        <v>0</v>
      </c>
    </row>
    <row r="29" spans="2:8">
      <c r="B29" s="88" t="s">
        <v>1</v>
      </c>
      <c r="C29" s="87" t="e">
        <f>AVERAGE(C7:C27)</f>
        <v>#DIV/0!</v>
      </c>
      <c r="D29" s="86" t="e">
        <f>AVERAGE(D7:D27)</f>
        <v>#DIV/0!</v>
      </c>
    </row>
    <row r="30" spans="2:8">
      <c r="B30" s="85" t="s">
        <v>2</v>
      </c>
      <c r="C30" s="84" t="e">
        <f>STDEV(C7:C27)</f>
        <v>#DIV/0!</v>
      </c>
      <c r="D30" s="83" t="e">
        <f>STDEV(D7:D27)</f>
        <v>#DIV/0!</v>
      </c>
    </row>
    <row r="31" spans="2:8" ht="13.5" thickBot="1">
      <c r="B31" s="82" t="s">
        <v>3</v>
      </c>
      <c r="C31" s="81" t="e">
        <f>CONFIDENCE(0.05,C30,C28)</f>
        <v>#DIV/0!</v>
      </c>
      <c r="D31" s="80" t="e">
        <f>CONFIDENCE(0.05,D30,D28)</f>
        <v>#DIV/0!</v>
      </c>
    </row>
    <row r="33" spans="2:8" ht="13.5" thickBot="1"/>
    <row r="34" spans="2:8" ht="13.5" thickBot="1">
      <c r="B34" s="347"/>
      <c r="C34" s="348"/>
      <c r="D34" s="363" t="s">
        <v>15</v>
      </c>
      <c r="G34" s="346" t="s">
        <v>182</v>
      </c>
      <c r="H34" s="346"/>
    </row>
    <row r="35" spans="2:8" ht="13.5" thickBot="1">
      <c r="B35" s="349"/>
      <c r="C35" s="350"/>
      <c r="D35" s="364"/>
      <c r="G35" s="112">
        <v>1</v>
      </c>
      <c r="H35" s="112">
        <v>2</v>
      </c>
    </row>
    <row r="36" spans="2:8" ht="13.5" thickBot="1">
      <c r="B36" s="355" t="s">
        <v>156</v>
      </c>
      <c r="C36" s="348"/>
      <c r="D36" s="111" t="s">
        <v>181</v>
      </c>
      <c r="F36" s="110" t="s">
        <v>1</v>
      </c>
      <c r="G36" s="109" t="e">
        <f t="shared" ref="G36:H38" si="1">C59</f>
        <v>#DIV/0!</v>
      </c>
      <c r="H36" s="109" t="e">
        <f t="shared" si="1"/>
        <v>#DIV/0!</v>
      </c>
    </row>
    <row r="37" spans="2:8">
      <c r="B37" s="373" t="s">
        <v>6</v>
      </c>
      <c r="C37" s="356" t="s">
        <v>27</v>
      </c>
      <c r="D37" s="357"/>
      <c r="F37" s="102" t="s">
        <v>7</v>
      </c>
      <c r="G37" s="108" t="e">
        <f t="shared" si="1"/>
        <v>#DIV/0!</v>
      </c>
      <c r="H37" s="108" t="e">
        <f t="shared" si="1"/>
        <v>#DIV/0!</v>
      </c>
    </row>
    <row r="38" spans="2:8" ht="13.5" thickBot="1">
      <c r="B38" s="374"/>
      <c r="C38" s="107">
        <v>1</v>
      </c>
      <c r="D38" s="106">
        <v>2</v>
      </c>
      <c r="F38" s="102" t="s">
        <v>3</v>
      </c>
      <c r="G38" s="105" t="e">
        <f t="shared" si="1"/>
        <v>#DIV/0!</v>
      </c>
      <c r="H38" s="105" t="e">
        <f t="shared" si="1"/>
        <v>#DIV/0!</v>
      </c>
    </row>
    <row r="39" spans="2:8">
      <c r="B39" s="88">
        <v>2</v>
      </c>
      <c r="C39" s="456" t="s">
        <v>137</v>
      </c>
      <c r="D39" s="457"/>
      <c r="F39" s="102" t="s">
        <v>8</v>
      </c>
      <c r="G39" s="101">
        <f>MAX(C39:C57)</f>
        <v>0</v>
      </c>
      <c r="H39" s="101">
        <f>MAX(D39:D57)</f>
        <v>0</v>
      </c>
    </row>
    <row r="40" spans="2:8">
      <c r="B40" s="85">
        <v>3</v>
      </c>
      <c r="C40" s="100"/>
      <c r="D40" s="99"/>
      <c r="F40" s="102" t="s">
        <v>9</v>
      </c>
      <c r="G40" s="101">
        <f>MIN(C39:C57)</f>
        <v>0</v>
      </c>
      <c r="H40" s="101">
        <f>MIN(D39:D57)</f>
        <v>0</v>
      </c>
    </row>
    <row r="41" spans="2:8" ht="13.5" thickBot="1">
      <c r="B41" s="85">
        <v>4</v>
      </c>
      <c r="C41" s="100"/>
      <c r="D41" s="99"/>
      <c r="F41" s="98" t="s">
        <v>10</v>
      </c>
      <c r="G41" s="97">
        <f>G39-G40</f>
        <v>0</v>
      </c>
      <c r="H41" s="97">
        <f>H39-H40</f>
        <v>0</v>
      </c>
    </row>
    <row r="42" spans="2:8">
      <c r="B42" s="85">
        <v>5</v>
      </c>
      <c r="C42" s="418" t="s">
        <v>51</v>
      </c>
      <c r="D42" s="419"/>
      <c r="F42" s="102"/>
      <c r="G42" s="101"/>
      <c r="H42" s="101"/>
    </row>
    <row r="43" spans="2:8">
      <c r="B43" s="85">
        <v>6</v>
      </c>
      <c r="C43" s="216"/>
      <c r="D43" s="215"/>
      <c r="F43" s="102"/>
      <c r="G43" s="101"/>
      <c r="H43" s="101"/>
    </row>
    <row r="44" spans="2:8">
      <c r="B44" s="85">
        <v>9</v>
      </c>
      <c r="C44" s="418" t="s">
        <v>51</v>
      </c>
      <c r="D44" s="419"/>
      <c r="F44" s="102"/>
      <c r="G44" s="101"/>
      <c r="H44" s="101"/>
    </row>
    <row r="45" spans="2:8">
      <c r="B45" s="85">
        <v>10</v>
      </c>
      <c r="C45" s="418" t="s">
        <v>51</v>
      </c>
      <c r="D45" s="419"/>
      <c r="F45" s="102"/>
      <c r="G45" s="101"/>
      <c r="H45" s="101"/>
    </row>
    <row r="46" spans="2:8">
      <c r="B46" s="85">
        <v>11</v>
      </c>
      <c r="C46" s="418" t="s">
        <v>51</v>
      </c>
      <c r="D46" s="419"/>
      <c r="F46" s="102"/>
      <c r="G46" s="101"/>
      <c r="H46" s="101"/>
    </row>
    <row r="47" spans="2:8">
      <c r="B47" s="85">
        <v>12</v>
      </c>
      <c r="C47" s="418" t="s">
        <v>51</v>
      </c>
      <c r="D47" s="419"/>
      <c r="F47" s="102"/>
      <c r="G47" s="101"/>
      <c r="H47" s="101"/>
    </row>
    <row r="48" spans="2:8">
      <c r="B48" s="85">
        <v>13</v>
      </c>
      <c r="C48" s="100"/>
      <c r="D48" s="99"/>
      <c r="F48" s="102"/>
      <c r="G48" s="101"/>
      <c r="H48" s="101"/>
    </row>
    <row r="49" spans="2:8">
      <c r="B49" s="85">
        <v>16</v>
      </c>
      <c r="C49" s="216"/>
      <c r="D49" s="215"/>
      <c r="F49" s="102"/>
      <c r="G49" s="101"/>
      <c r="H49" s="101"/>
    </row>
    <row r="50" spans="2:8">
      <c r="B50" s="85">
        <v>18</v>
      </c>
      <c r="C50" s="100"/>
      <c r="D50" s="99"/>
      <c r="F50" s="102"/>
      <c r="G50" s="101"/>
      <c r="H50" s="101"/>
    </row>
    <row r="51" spans="2:8">
      <c r="B51" s="85">
        <v>19</v>
      </c>
      <c r="C51" s="454" t="s">
        <v>92</v>
      </c>
      <c r="D51" s="455"/>
      <c r="F51" s="102"/>
      <c r="G51" s="101"/>
      <c r="H51" s="101"/>
    </row>
    <row r="52" spans="2:8">
      <c r="B52" s="85">
        <v>20</v>
      </c>
      <c r="C52" s="454" t="s">
        <v>92</v>
      </c>
      <c r="D52" s="455"/>
      <c r="F52" s="102"/>
      <c r="G52" s="101"/>
      <c r="H52" s="101"/>
    </row>
    <row r="53" spans="2:8">
      <c r="B53" s="92">
        <v>23</v>
      </c>
      <c r="C53" s="418" t="s">
        <v>51</v>
      </c>
      <c r="D53" s="419"/>
      <c r="F53" s="102"/>
      <c r="G53" s="101"/>
      <c r="H53" s="101"/>
    </row>
    <row r="54" spans="2:8">
      <c r="B54" s="92">
        <v>24</v>
      </c>
      <c r="C54" s="216"/>
      <c r="D54" s="215"/>
      <c r="F54" s="102"/>
      <c r="G54" s="101"/>
      <c r="H54" s="101"/>
    </row>
    <row r="55" spans="2:8">
      <c r="B55" s="92">
        <v>25</v>
      </c>
      <c r="C55" s="218"/>
      <c r="D55" s="217"/>
    </row>
    <row r="56" spans="2:8">
      <c r="B56" s="92">
        <v>26</v>
      </c>
      <c r="C56" s="216"/>
      <c r="D56" s="215"/>
    </row>
    <row r="57" spans="2:8" ht="13.5" thickBot="1">
      <c r="B57" s="92">
        <v>27</v>
      </c>
      <c r="C57" s="214"/>
      <c r="D57" s="213"/>
    </row>
    <row r="58" spans="2:8" ht="13.5" thickBot="1">
      <c r="B58" s="181" t="s">
        <v>0</v>
      </c>
      <c r="C58" s="114">
        <f>COUNTIF(C39:C57,"&gt;0")</f>
        <v>0</v>
      </c>
      <c r="D58" s="113">
        <f>COUNTIF(D39:D57,"&gt;0")</f>
        <v>0</v>
      </c>
    </row>
    <row r="59" spans="2:8">
      <c r="B59" s="88" t="s">
        <v>1</v>
      </c>
      <c r="C59" s="87" t="e">
        <f>AVERAGE(C39:C57)</f>
        <v>#DIV/0!</v>
      </c>
      <c r="D59" s="86" t="e">
        <f>AVERAGE(D39:D57)</f>
        <v>#DIV/0!</v>
      </c>
    </row>
    <row r="60" spans="2:8">
      <c r="B60" s="85" t="s">
        <v>2</v>
      </c>
      <c r="C60" s="84" t="e">
        <f>STDEV(C39:C57)</f>
        <v>#DIV/0!</v>
      </c>
      <c r="D60" s="83" t="e">
        <f>STDEV(D39:D57)</f>
        <v>#DIV/0!</v>
      </c>
    </row>
    <row r="61" spans="2:8" ht="13.5" thickBot="1">
      <c r="B61" s="82" t="s">
        <v>3</v>
      </c>
      <c r="C61" s="81" t="e">
        <f>CONFIDENCE(0.05,C60,C58)</f>
        <v>#DIV/0!</v>
      </c>
      <c r="D61" s="80" t="e">
        <f>CONFIDENCE(0.05,D60,D58)</f>
        <v>#DIV/0!</v>
      </c>
    </row>
    <row r="63" spans="2:8" ht="13.5" thickBot="1"/>
    <row r="64" spans="2:8" ht="13.5" thickBot="1">
      <c r="B64" s="347"/>
      <c r="C64" s="348"/>
      <c r="D64" s="363" t="s">
        <v>15</v>
      </c>
      <c r="G64" s="346" t="s">
        <v>180</v>
      </c>
      <c r="H64" s="346"/>
    </row>
    <row r="65" spans="2:8" ht="13.5" thickBot="1">
      <c r="B65" s="349"/>
      <c r="C65" s="350"/>
      <c r="D65" s="364"/>
      <c r="G65" s="112">
        <v>1</v>
      </c>
      <c r="H65" s="112">
        <v>2</v>
      </c>
    </row>
    <row r="66" spans="2:8" ht="13.5" thickBot="1">
      <c r="B66" s="355" t="s">
        <v>156</v>
      </c>
      <c r="C66" s="348"/>
      <c r="D66" s="111" t="s">
        <v>179</v>
      </c>
      <c r="F66" s="110" t="s">
        <v>1</v>
      </c>
      <c r="G66" s="109">
        <f t="shared" ref="G66:H68" si="2">C92</f>
        <v>11</v>
      </c>
      <c r="H66" s="109" t="e">
        <f t="shared" si="2"/>
        <v>#DIV/0!</v>
      </c>
    </row>
    <row r="67" spans="2:8">
      <c r="B67" s="373" t="s">
        <v>6</v>
      </c>
      <c r="C67" s="356" t="s">
        <v>27</v>
      </c>
      <c r="D67" s="357"/>
      <c r="F67" s="102" t="s">
        <v>7</v>
      </c>
      <c r="G67" s="108">
        <f t="shared" si="2"/>
        <v>7.1763500472036617</v>
      </c>
      <c r="H67" s="108" t="e">
        <f t="shared" si="2"/>
        <v>#DIV/0!</v>
      </c>
    </row>
    <row r="68" spans="2:8" ht="13.5" thickBot="1">
      <c r="B68" s="374"/>
      <c r="C68" s="129">
        <v>1</v>
      </c>
      <c r="D68" s="128">
        <v>2</v>
      </c>
      <c r="F68" s="102" t="s">
        <v>3</v>
      </c>
      <c r="G68" s="105">
        <f t="shared" si="2"/>
        <v>6.2902325754418227</v>
      </c>
      <c r="H68" s="105" t="e">
        <f t="shared" si="2"/>
        <v>#DIV/0!</v>
      </c>
    </row>
    <row r="69" spans="2:8">
      <c r="B69" s="199">
        <v>2</v>
      </c>
      <c r="C69" s="212">
        <v>3</v>
      </c>
      <c r="D69" s="211" t="s">
        <v>51</v>
      </c>
      <c r="F69" s="102" t="s">
        <v>8</v>
      </c>
      <c r="G69" s="101">
        <f>MAX(C69:C90)</f>
        <v>19</v>
      </c>
      <c r="H69" s="101">
        <f>MAX(D69:D90)</f>
        <v>0</v>
      </c>
    </row>
    <row r="70" spans="2:8">
      <c r="B70" s="194">
        <v>3</v>
      </c>
      <c r="C70" s="454" t="s">
        <v>51</v>
      </c>
      <c r="D70" s="387"/>
      <c r="F70" s="102" t="s">
        <v>9</v>
      </c>
      <c r="G70" s="101">
        <f>MIN(C69:C90)</f>
        <v>3</v>
      </c>
      <c r="H70" s="101">
        <f>MIN(D69:D90)</f>
        <v>0</v>
      </c>
    </row>
    <row r="71" spans="2:8" ht="13.5" thickBot="1">
      <c r="B71" s="194">
        <v>4</v>
      </c>
      <c r="C71" s="454" t="s">
        <v>51</v>
      </c>
      <c r="D71" s="387"/>
      <c r="F71" s="98" t="s">
        <v>10</v>
      </c>
      <c r="G71" s="97">
        <f>G69-G70</f>
        <v>16</v>
      </c>
      <c r="H71" s="97">
        <f>H69-H70</f>
        <v>0</v>
      </c>
    </row>
    <row r="72" spans="2:8">
      <c r="B72" s="194">
        <v>5</v>
      </c>
      <c r="C72" s="100">
        <v>19</v>
      </c>
      <c r="D72" s="211" t="s">
        <v>51</v>
      </c>
      <c r="F72" s="102"/>
      <c r="G72" s="101"/>
      <c r="H72" s="101"/>
    </row>
    <row r="73" spans="2:8">
      <c r="B73" s="194">
        <v>6</v>
      </c>
      <c r="C73" s="454" t="s">
        <v>178</v>
      </c>
      <c r="D73" s="387"/>
      <c r="F73" s="102"/>
      <c r="G73" s="101"/>
      <c r="H73" s="101"/>
    </row>
    <row r="74" spans="2:8">
      <c r="B74" s="194">
        <v>9</v>
      </c>
      <c r="C74" s="454" t="s">
        <v>51</v>
      </c>
      <c r="D74" s="387"/>
      <c r="F74" s="102"/>
      <c r="G74" s="101"/>
      <c r="H74" s="101"/>
    </row>
    <row r="75" spans="2:8">
      <c r="B75" s="194">
        <v>10</v>
      </c>
      <c r="C75" s="454" t="s">
        <v>51</v>
      </c>
      <c r="D75" s="387"/>
      <c r="F75" s="102"/>
      <c r="G75" s="101"/>
      <c r="H75" s="101"/>
    </row>
    <row r="76" spans="2:8">
      <c r="B76" s="194">
        <v>11</v>
      </c>
      <c r="C76" s="454" t="s">
        <v>137</v>
      </c>
      <c r="D76" s="387"/>
      <c r="F76" s="102"/>
      <c r="G76" s="101"/>
      <c r="H76" s="101"/>
    </row>
    <row r="77" spans="2:8">
      <c r="B77" s="194">
        <v>12</v>
      </c>
      <c r="C77" s="454" t="s">
        <v>51</v>
      </c>
      <c r="D77" s="387"/>
      <c r="F77" s="102"/>
      <c r="G77" s="101"/>
      <c r="H77" s="101"/>
    </row>
    <row r="78" spans="2:8">
      <c r="B78" s="194">
        <v>13</v>
      </c>
      <c r="C78" s="100">
        <v>16</v>
      </c>
      <c r="D78" s="211" t="s">
        <v>51</v>
      </c>
      <c r="F78" s="102"/>
      <c r="G78" s="101"/>
      <c r="H78" s="101"/>
    </row>
    <row r="79" spans="2:8">
      <c r="B79" s="194">
        <v>16</v>
      </c>
      <c r="C79" s="454" t="s">
        <v>137</v>
      </c>
      <c r="D79" s="387"/>
      <c r="F79" s="102"/>
      <c r="G79" s="101"/>
      <c r="H79" s="101"/>
    </row>
    <row r="80" spans="2:8">
      <c r="B80" s="194">
        <v>17</v>
      </c>
      <c r="C80" s="454" t="s">
        <v>51</v>
      </c>
      <c r="D80" s="387"/>
      <c r="F80" s="102"/>
      <c r="G80" s="101"/>
      <c r="H80" s="101"/>
    </row>
    <row r="81" spans="2:8">
      <c r="B81" s="194">
        <v>18</v>
      </c>
      <c r="C81" s="460" t="s">
        <v>177</v>
      </c>
      <c r="D81" s="461"/>
      <c r="F81" s="102"/>
      <c r="G81" s="101"/>
      <c r="H81" s="101"/>
    </row>
    <row r="82" spans="2:8">
      <c r="B82" s="92">
        <v>19</v>
      </c>
      <c r="C82" s="460" t="s">
        <v>176</v>
      </c>
      <c r="D82" s="461"/>
      <c r="F82" s="102"/>
      <c r="G82" s="101"/>
      <c r="H82" s="101"/>
    </row>
    <row r="83" spans="2:8">
      <c r="B83" s="92">
        <v>20</v>
      </c>
      <c r="C83" s="460" t="s">
        <v>154</v>
      </c>
      <c r="D83" s="461"/>
      <c r="F83" s="102"/>
      <c r="G83" s="101"/>
      <c r="H83" s="101"/>
    </row>
    <row r="84" spans="2:8">
      <c r="B84" s="92">
        <v>23</v>
      </c>
      <c r="C84" s="454" t="s">
        <v>51</v>
      </c>
      <c r="D84" s="387"/>
      <c r="F84" s="102"/>
      <c r="G84" s="101"/>
      <c r="H84" s="101"/>
    </row>
    <row r="85" spans="2:8">
      <c r="B85" s="92">
        <v>24</v>
      </c>
      <c r="C85" s="184">
        <v>4</v>
      </c>
      <c r="D85" s="211" t="s">
        <v>51</v>
      </c>
      <c r="F85" s="102"/>
      <c r="G85" s="101"/>
      <c r="H85" s="101"/>
    </row>
    <row r="86" spans="2:8">
      <c r="B86" s="92">
        <v>25</v>
      </c>
      <c r="C86" s="454" t="s">
        <v>51</v>
      </c>
      <c r="D86" s="387"/>
      <c r="F86" s="102"/>
      <c r="G86" s="101"/>
      <c r="H86" s="101"/>
    </row>
    <row r="87" spans="2:8" ht="12.75" customHeight="1">
      <c r="B87" s="92">
        <v>26</v>
      </c>
      <c r="C87" s="454" t="s">
        <v>51</v>
      </c>
      <c r="D87" s="387"/>
      <c r="F87" s="102"/>
      <c r="G87" s="101"/>
      <c r="H87" s="101"/>
    </row>
    <row r="88" spans="2:8" ht="12.75" customHeight="1">
      <c r="B88" s="92">
        <v>27</v>
      </c>
      <c r="C88" s="100">
        <v>13</v>
      </c>
      <c r="D88" s="210" t="s">
        <v>154</v>
      </c>
      <c r="F88" s="102"/>
      <c r="G88" s="101"/>
      <c r="H88" s="101"/>
    </row>
    <row r="89" spans="2:8">
      <c r="B89" s="125">
        <v>30</v>
      </c>
      <c r="C89" s="458" t="s">
        <v>175</v>
      </c>
      <c r="D89" s="459"/>
      <c r="F89" s="102"/>
      <c r="G89" s="101"/>
      <c r="H89" s="101"/>
    </row>
    <row r="90" spans="2:8" ht="13.5" thickBot="1">
      <c r="B90" s="92">
        <v>31</v>
      </c>
      <c r="C90" s="458" t="s">
        <v>174</v>
      </c>
      <c r="D90" s="459"/>
      <c r="F90" s="102"/>
      <c r="G90" s="101"/>
      <c r="H90" s="101"/>
    </row>
    <row r="91" spans="2:8" ht="13.5" thickBot="1">
      <c r="B91" s="181" t="s">
        <v>0</v>
      </c>
      <c r="C91" s="114">
        <f>COUNTIF(C69:C90,"&gt;0")</f>
        <v>5</v>
      </c>
      <c r="D91" s="113">
        <f>COUNTIF(D69:D90,"&gt;0")</f>
        <v>0</v>
      </c>
    </row>
    <row r="92" spans="2:8">
      <c r="B92" s="88" t="s">
        <v>1</v>
      </c>
      <c r="C92" s="87">
        <f>AVERAGE(C69:C90)</f>
        <v>11</v>
      </c>
      <c r="D92" s="86" t="e">
        <f>AVERAGE(D69:D90)</f>
        <v>#DIV/0!</v>
      </c>
    </row>
    <row r="93" spans="2:8">
      <c r="B93" s="85" t="s">
        <v>2</v>
      </c>
      <c r="C93" s="84">
        <f>STDEV(C69:C90)</f>
        <v>7.1763500472036617</v>
      </c>
      <c r="D93" s="83" t="e">
        <f>STDEV(D69:D90)</f>
        <v>#DIV/0!</v>
      </c>
    </row>
    <row r="94" spans="2:8" ht="13.5" thickBot="1">
      <c r="B94" s="82" t="s">
        <v>3</v>
      </c>
      <c r="C94" s="81">
        <f>CONFIDENCE(0.05,C93,C91)</f>
        <v>6.2902325754418227</v>
      </c>
      <c r="D94" s="80" t="e">
        <f>CONFIDENCE(0.05,D93,D91)</f>
        <v>#DIV/0!</v>
      </c>
    </row>
    <row r="96" spans="2:8" ht="13.5" thickBot="1"/>
    <row r="97" spans="2:8" ht="13.5" thickBot="1">
      <c r="B97" s="347"/>
      <c r="C97" s="348"/>
      <c r="D97" s="363" t="s">
        <v>15</v>
      </c>
      <c r="G97" s="346" t="s">
        <v>173</v>
      </c>
      <c r="H97" s="346"/>
    </row>
    <row r="98" spans="2:8" ht="13.5" thickBot="1">
      <c r="B98" s="349"/>
      <c r="C98" s="350"/>
      <c r="D98" s="364"/>
      <c r="G98" s="112">
        <v>1</v>
      </c>
      <c r="H98" s="112">
        <v>2</v>
      </c>
    </row>
    <row r="99" spans="2:8" ht="13.5" thickBot="1">
      <c r="B99" s="355" t="s">
        <v>156</v>
      </c>
      <c r="C99" s="348"/>
      <c r="D99" s="111" t="s">
        <v>172</v>
      </c>
      <c r="F99" s="110" t="s">
        <v>1</v>
      </c>
      <c r="G99" s="109" t="e">
        <f>C123</f>
        <v>#DIV/0!</v>
      </c>
      <c r="H99" s="196" t="s">
        <v>154</v>
      </c>
    </row>
    <row r="100" spans="2:8">
      <c r="B100" s="373" t="s">
        <v>6</v>
      </c>
      <c r="C100" s="356" t="s">
        <v>27</v>
      </c>
      <c r="D100" s="357"/>
      <c r="F100" s="102" t="s">
        <v>7</v>
      </c>
      <c r="G100" s="108" t="e">
        <f>C124</f>
        <v>#DIV/0!</v>
      </c>
      <c r="H100" s="196" t="s">
        <v>154</v>
      </c>
    </row>
    <row r="101" spans="2:8" ht="13.5" thickBot="1">
      <c r="B101" s="374"/>
      <c r="C101" s="107">
        <v>1</v>
      </c>
      <c r="D101" s="106">
        <v>2</v>
      </c>
      <c r="F101" s="102" t="s">
        <v>3</v>
      </c>
      <c r="G101" s="105" t="e">
        <f>C125</f>
        <v>#DIV/0!</v>
      </c>
      <c r="H101" s="196" t="s">
        <v>154</v>
      </c>
    </row>
    <row r="102" spans="2:8">
      <c r="B102" s="199">
        <v>1</v>
      </c>
      <c r="C102" s="209" t="s">
        <v>57</v>
      </c>
      <c r="D102" s="206" t="s">
        <v>154</v>
      </c>
      <c r="F102" s="102" t="s">
        <v>8</v>
      </c>
      <c r="G102" s="101">
        <f>MAX(C102:C121)</f>
        <v>0</v>
      </c>
      <c r="H102" s="196" t="s">
        <v>154</v>
      </c>
    </row>
    <row r="103" spans="2:8">
      <c r="B103" s="92">
        <v>6</v>
      </c>
      <c r="C103" s="208" t="s">
        <v>57</v>
      </c>
      <c r="D103" s="205" t="s">
        <v>154</v>
      </c>
      <c r="F103" s="102" t="s">
        <v>9</v>
      </c>
      <c r="G103" s="101">
        <f>MIN(C102:C121)</f>
        <v>0</v>
      </c>
      <c r="H103" s="196" t="s">
        <v>154</v>
      </c>
    </row>
    <row r="104" spans="2:8" ht="13.5" thickBot="1">
      <c r="B104" s="92">
        <v>7</v>
      </c>
      <c r="C104" s="208" t="s">
        <v>57</v>
      </c>
      <c r="D104" s="204" t="s">
        <v>154</v>
      </c>
      <c r="F104" s="98" t="s">
        <v>10</v>
      </c>
      <c r="G104" s="97">
        <f>G102-G103</f>
        <v>0</v>
      </c>
      <c r="H104" s="195" t="s">
        <v>154</v>
      </c>
    </row>
    <row r="105" spans="2:8">
      <c r="B105" s="92">
        <v>8</v>
      </c>
      <c r="C105" s="208" t="s">
        <v>57</v>
      </c>
      <c r="D105" s="204" t="s">
        <v>154</v>
      </c>
      <c r="F105" s="102"/>
      <c r="G105" s="101"/>
      <c r="H105" s="101"/>
    </row>
    <row r="106" spans="2:8">
      <c r="B106" s="92">
        <v>9</v>
      </c>
      <c r="C106" s="208" t="s">
        <v>57</v>
      </c>
      <c r="D106" s="204" t="s">
        <v>154</v>
      </c>
      <c r="F106" s="102"/>
      <c r="G106" s="101"/>
      <c r="H106" s="101"/>
    </row>
    <row r="107" spans="2:8">
      <c r="B107" s="92">
        <v>10</v>
      </c>
      <c r="C107" s="208" t="s">
        <v>57</v>
      </c>
      <c r="D107" s="204" t="s">
        <v>154</v>
      </c>
      <c r="F107" s="102"/>
      <c r="G107" s="101"/>
      <c r="H107" s="101"/>
    </row>
    <row r="108" spans="2:8">
      <c r="B108" s="92">
        <v>13</v>
      </c>
      <c r="C108" s="208" t="s">
        <v>57</v>
      </c>
      <c r="D108" s="204"/>
      <c r="F108" s="102"/>
      <c r="G108" s="101"/>
      <c r="H108" s="101"/>
    </row>
    <row r="109" spans="2:8">
      <c r="B109" s="92">
        <v>14</v>
      </c>
      <c r="C109" s="208" t="s">
        <v>57</v>
      </c>
      <c r="D109" s="204" t="s">
        <v>154</v>
      </c>
      <c r="F109" s="102"/>
      <c r="G109" s="101"/>
      <c r="H109" s="101"/>
    </row>
    <row r="110" spans="2:8">
      <c r="B110" s="92">
        <v>15</v>
      </c>
      <c r="C110" s="208" t="s">
        <v>57</v>
      </c>
      <c r="D110" s="204" t="s">
        <v>154</v>
      </c>
      <c r="F110" s="102"/>
      <c r="G110" s="101"/>
      <c r="H110" s="101"/>
    </row>
    <row r="111" spans="2:8">
      <c r="B111" s="92">
        <v>16</v>
      </c>
      <c r="C111" s="208" t="s">
        <v>57</v>
      </c>
      <c r="D111" s="204" t="s">
        <v>154</v>
      </c>
      <c r="F111" s="102"/>
      <c r="G111" s="101"/>
      <c r="H111" s="101"/>
    </row>
    <row r="112" spans="2:8">
      <c r="B112" s="92">
        <v>17</v>
      </c>
      <c r="C112" s="208" t="s">
        <v>57</v>
      </c>
      <c r="D112" s="204" t="s">
        <v>154</v>
      </c>
      <c r="F112" s="102"/>
      <c r="G112" s="101"/>
      <c r="H112" s="101"/>
    </row>
    <row r="113" spans="2:8">
      <c r="B113" s="92">
        <v>20</v>
      </c>
      <c r="C113" s="208" t="s">
        <v>57</v>
      </c>
      <c r="D113" s="204" t="s">
        <v>154</v>
      </c>
      <c r="F113" s="102"/>
      <c r="G113" s="101"/>
      <c r="H113" s="101"/>
    </row>
    <row r="114" spans="2:8">
      <c r="B114" s="92">
        <v>21</v>
      </c>
      <c r="C114" s="208" t="s">
        <v>57</v>
      </c>
      <c r="D114" s="204" t="s">
        <v>154</v>
      </c>
      <c r="F114" s="102"/>
      <c r="G114" s="101"/>
      <c r="H114" s="101"/>
    </row>
    <row r="115" spans="2:8">
      <c r="B115" s="92">
        <v>22</v>
      </c>
      <c r="C115" s="208" t="s">
        <v>57</v>
      </c>
      <c r="D115" s="204" t="s">
        <v>154</v>
      </c>
      <c r="F115" s="102"/>
      <c r="G115" s="101"/>
      <c r="H115" s="101"/>
    </row>
    <row r="116" spans="2:8">
      <c r="B116" s="92">
        <v>23</v>
      </c>
      <c r="C116" s="208" t="s">
        <v>57</v>
      </c>
      <c r="D116" s="204" t="s">
        <v>154</v>
      </c>
      <c r="F116" s="102"/>
      <c r="G116" s="101"/>
      <c r="H116" s="101"/>
    </row>
    <row r="117" spans="2:8">
      <c r="B117" s="92">
        <v>24</v>
      </c>
      <c r="C117" s="208" t="s">
        <v>57</v>
      </c>
      <c r="D117" s="204" t="s">
        <v>154</v>
      </c>
      <c r="F117" s="102"/>
      <c r="G117" s="101"/>
      <c r="H117" s="101"/>
    </row>
    <row r="118" spans="2:8">
      <c r="B118" s="92">
        <v>27</v>
      </c>
      <c r="C118" s="208" t="s">
        <v>57</v>
      </c>
      <c r="D118" s="204" t="s">
        <v>154</v>
      </c>
      <c r="F118" s="102"/>
      <c r="G118" s="101"/>
      <c r="H118" s="101"/>
    </row>
    <row r="119" spans="2:8">
      <c r="B119" s="92">
        <v>28</v>
      </c>
      <c r="C119" s="208" t="s">
        <v>57</v>
      </c>
      <c r="D119" s="204" t="s">
        <v>154</v>
      </c>
      <c r="F119" s="102"/>
      <c r="G119" s="101"/>
      <c r="H119" s="101"/>
    </row>
    <row r="120" spans="2:8">
      <c r="B120" s="92">
        <v>29</v>
      </c>
      <c r="C120" s="208" t="s">
        <v>57</v>
      </c>
      <c r="D120" s="204" t="s">
        <v>154</v>
      </c>
      <c r="F120" s="102"/>
      <c r="G120" s="101"/>
      <c r="H120" s="101"/>
    </row>
    <row r="121" spans="2:8" ht="13.5" thickBot="1">
      <c r="B121" s="92">
        <v>30</v>
      </c>
      <c r="C121" s="208" t="s">
        <v>57</v>
      </c>
      <c r="D121" s="207" t="s">
        <v>154</v>
      </c>
      <c r="F121" s="102"/>
      <c r="G121" s="101"/>
      <c r="H121" s="101"/>
    </row>
    <row r="122" spans="2:8" ht="13.5" thickBot="1">
      <c r="B122" s="181" t="s">
        <v>0</v>
      </c>
      <c r="C122" s="90">
        <f>COUNTIF(C102:C121,"&gt;0")</f>
        <v>0</v>
      </c>
      <c r="D122" s="89">
        <f>COUNTIF(D102:D121,"&gt;0")</f>
        <v>0</v>
      </c>
    </row>
    <row r="123" spans="2:8">
      <c r="B123" s="88" t="s">
        <v>1</v>
      </c>
      <c r="C123" s="87" t="e">
        <f>AVERAGE(C102:C121)</f>
        <v>#DIV/0!</v>
      </c>
      <c r="D123" s="86" t="e">
        <f>AVERAGE(D102:D121)</f>
        <v>#DIV/0!</v>
      </c>
    </row>
    <row r="124" spans="2:8">
      <c r="B124" s="85" t="s">
        <v>2</v>
      </c>
      <c r="C124" s="84" t="e">
        <f>STDEV(C102:C121)</f>
        <v>#DIV/0!</v>
      </c>
      <c r="D124" s="83" t="e">
        <f>STDEV(D102:D121)</f>
        <v>#DIV/0!</v>
      </c>
    </row>
    <row r="125" spans="2:8" ht="13.5" thickBot="1">
      <c r="B125" s="82" t="s">
        <v>3</v>
      </c>
      <c r="C125" s="81" t="e">
        <f>CONFIDENCE(0.05,C124,C122)</f>
        <v>#DIV/0!</v>
      </c>
      <c r="D125" s="80" t="e">
        <f>CONFIDENCE(0.05,D124,D122)</f>
        <v>#DIV/0!</v>
      </c>
    </row>
    <row r="127" spans="2:8" ht="13.5" thickBot="1"/>
    <row r="128" spans="2:8" ht="13.5" thickBot="1">
      <c r="B128" s="347"/>
      <c r="C128" s="348"/>
      <c r="D128" s="363" t="s">
        <v>15</v>
      </c>
      <c r="G128" s="346" t="s">
        <v>171</v>
      </c>
      <c r="H128" s="346"/>
    </row>
    <row r="129" spans="2:8" ht="13.5" thickBot="1">
      <c r="B129" s="349"/>
      <c r="C129" s="350"/>
      <c r="D129" s="364"/>
      <c r="G129" s="112">
        <v>1</v>
      </c>
      <c r="H129" s="112">
        <v>2</v>
      </c>
    </row>
    <row r="130" spans="2:8" ht="13.5" thickBot="1">
      <c r="B130" s="355" t="s">
        <v>156</v>
      </c>
      <c r="C130" s="348"/>
      <c r="D130" s="111" t="s">
        <v>170</v>
      </c>
      <c r="F130" s="110" t="s">
        <v>1</v>
      </c>
      <c r="G130" s="109" t="e">
        <f>C153</f>
        <v>#DIV/0!</v>
      </c>
      <c r="H130" s="196" t="s">
        <v>154</v>
      </c>
    </row>
    <row r="131" spans="2:8">
      <c r="B131" s="373" t="s">
        <v>6</v>
      </c>
      <c r="C131" s="356" t="s">
        <v>27</v>
      </c>
      <c r="D131" s="357"/>
      <c r="F131" s="102" t="s">
        <v>7</v>
      </c>
      <c r="G131" s="108" t="e">
        <f>C154</f>
        <v>#DIV/0!</v>
      </c>
      <c r="H131" s="196" t="s">
        <v>154</v>
      </c>
    </row>
    <row r="132" spans="2:8" ht="13.5" thickBot="1">
      <c r="B132" s="374"/>
      <c r="C132" s="107">
        <v>1</v>
      </c>
      <c r="D132" s="106">
        <v>2</v>
      </c>
      <c r="F132" s="102" t="s">
        <v>3</v>
      </c>
      <c r="G132" s="105" t="e">
        <f>C155</f>
        <v>#DIV/0!</v>
      </c>
      <c r="H132" s="196" t="s">
        <v>154</v>
      </c>
    </row>
    <row r="133" spans="2:8" ht="13.5" thickBot="1">
      <c r="B133" s="199">
        <v>4</v>
      </c>
      <c r="C133" s="203" t="s">
        <v>57</v>
      </c>
      <c r="D133" s="206" t="s">
        <v>154</v>
      </c>
      <c r="F133" s="102" t="s">
        <v>8</v>
      </c>
      <c r="G133" s="101">
        <f>MAX(C133:C151)</f>
        <v>0</v>
      </c>
      <c r="H133" s="196" t="s">
        <v>154</v>
      </c>
    </row>
    <row r="134" spans="2:8" ht="13.5" thickBot="1">
      <c r="B134" s="92">
        <v>5</v>
      </c>
      <c r="C134" s="203" t="s">
        <v>57</v>
      </c>
      <c r="D134" s="205" t="s">
        <v>154</v>
      </c>
      <c r="F134" s="102" t="s">
        <v>9</v>
      </c>
      <c r="G134" s="101">
        <f>MIN(C133:C151)</f>
        <v>0</v>
      </c>
      <c r="H134" s="196" t="s">
        <v>154</v>
      </c>
    </row>
    <row r="135" spans="2:8" ht="13.5" thickBot="1">
      <c r="B135" s="92">
        <v>6</v>
      </c>
      <c r="C135" s="203" t="s">
        <v>57</v>
      </c>
      <c r="D135" s="204" t="s">
        <v>154</v>
      </c>
      <c r="F135" s="98" t="s">
        <v>10</v>
      </c>
      <c r="G135" s="97">
        <f>G133-G134</f>
        <v>0</v>
      </c>
      <c r="H135" s="195" t="s">
        <v>154</v>
      </c>
    </row>
    <row r="136" spans="2:8" ht="13.5" thickBot="1">
      <c r="B136" s="92">
        <v>7</v>
      </c>
      <c r="C136" s="203" t="s">
        <v>57</v>
      </c>
      <c r="D136" s="204" t="s">
        <v>154</v>
      </c>
      <c r="F136" s="102"/>
      <c r="G136" s="101"/>
      <c r="H136" s="101"/>
    </row>
    <row r="137" spans="2:8" ht="13.5" thickBot="1">
      <c r="B137" s="92">
        <v>8</v>
      </c>
      <c r="C137" s="203" t="s">
        <v>57</v>
      </c>
      <c r="D137" s="204" t="s">
        <v>154</v>
      </c>
      <c r="F137" s="102"/>
      <c r="G137" s="101"/>
      <c r="H137" s="101"/>
    </row>
    <row r="138" spans="2:8" ht="13.5" thickBot="1">
      <c r="B138" s="92">
        <v>11</v>
      </c>
      <c r="C138" s="203" t="s">
        <v>57</v>
      </c>
      <c r="D138" s="204" t="s">
        <v>154</v>
      </c>
      <c r="F138" s="102"/>
      <c r="G138" s="101"/>
      <c r="H138" s="101"/>
    </row>
    <row r="139" spans="2:8" ht="13.5" thickBot="1">
      <c r="B139" s="92">
        <v>12</v>
      </c>
      <c r="C139" s="203" t="s">
        <v>57</v>
      </c>
      <c r="D139" s="204"/>
      <c r="F139" s="102"/>
      <c r="G139" s="101"/>
      <c r="H139" s="101"/>
    </row>
    <row r="140" spans="2:8" ht="13.5" thickBot="1">
      <c r="B140" s="92">
        <v>13</v>
      </c>
      <c r="C140" s="203" t="s">
        <v>57</v>
      </c>
      <c r="D140" s="204" t="s">
        <v>154</v>
      </c>
      <c r="F140" s="102"/>
      <c r="G140" s="101"/>
      <c r="H140" s="101"/>
    </row>
    <row r="141" spans="2:8" ht="13.5" thickBot="1">
      <c r="B141" s="92">
        <v>14</v>
      </c>
      <c r="C141" s="203" t="s">
        <v>57</v>
      </c>
      <c r="D141" s="204" t="s">
        <v>154</v>
      </c>
      <c r="F141" s="102"/>
      <c r="G141" s="101"/>
      <c r="H141" s="101"/>
    </row>
    <row r="142" spans="2:8" ht="13.5" thickBot="1">
      <c r="B142" s="92">
        <v>15</v>
      </c>
      <c r="C142" s="203" t="s">
        <v>57</v>
      </c>
      <c r="D142" s="204" t="s">
        <v>154</v>
      </c>
      <c r="F142" s="102"/>
      <c r="G142" s="101"/>
      <c r="H142" s="101"/>
    </row>
    <row r="143" spans="2:8" ht="13.5" thickBot="1">
      <c r="B143" s="92">
        <v>18</v>
      </c>
      <c r="C143" s="203" t="s">
        <v>57</v>
      </c>
      <c r="D143" s="204" t="s">
        <v>154</v>
      </c>
      <c r="F143" s="102"/>
      <c r="G143" s="101"/>
      <c r="H143" s="101"/>
    </row>
    <row r="144" spans="2:8" ht="13.5" thickBot="1">
      <c r="B144" s="92">
        <v>19</v>
      </c>
      <c r="C144" s="203" t="s">
        <v>57</v>
      </c>
      <c r="D144" s="204" t="s">
        <v>154</v>
      </c>
      <c r="F144" s="102"/>
      <c r="G144" s="101"/>
      <c r="H144" s="101"/>
    </row>
    <row r="145" spans="2:8" ht="13.5" thickBot="1">
      <c r="B145" s="92">
        <v>20</v>
      </c>
      <c r="C145" s="203" t="s">
        <v>57</v>
      </c>
      <c r="D145" s="204" t="s">
        <v>154</v>
      </c>
      <c r="F145" s="102"/>
      <c r="G145" s="101"/>
      <c r="H145" s="101"/>
    </row>
    <row r="146" spans="2:8" ht="13.5" thickBot="1">
      <c r="B146" s="92">
        <v>21</v>
      </c>
      <c r="C146" s="203" t="s">
        <v>57</v>
      </c>
      <c r="D146" s="204" t="s">
        <v>154</v>
      </c>
      <c r="F146" s="102"/>
      <c r="G146" s="101"/>
      <c r="H146" s="101"/>
    </row>
    <row r="147" spans="2:8" ht="13.5" thickBot="1">
      <c r="B147" s="92">
        <v>22</v>
      </c>
      <c r="C147" s="203" t="s">
        <v>57</v>
      </c>
      <c r="D147" s="204" t="s">
        <v>154</v>
      </c>
      <c r="F147" s="102"/>
      <c r="G147" s="101"/>
      <c r="H147" s="101"/>
    </row>
    <row r="148" spans="2:8" ht="13.5" thickBot="1">
      <c r="B148" s="92">
        <v>26</v>
      </c>
      <c r="C148" s="203" t="s">
        <v>57</v>
      </c>
      <c r="D148" s="204" t="s">
        <v>154</v>
      </c>
      <c r="F148" s="102"/>
      <c r="G148" s="101"/>
      <c r="H148" s="101"/>
    </row>
    <row r="149" spans="2:8" ht="13.5" thickBot="1">
      <c r="B149" s="92">
        <v>27</v>
      </c>
      <c r="C149" s="203" t="s">
        <v>57</v>
      </c>
      <c r="D149" s="204" t="s">
        <v>154</v>
      </c>
      <c r="F149" s="102"/>
      <c r="G149" s="101"/>
      <c r="H149" s="101"/>
    </row>
    <row r="150" spans="2:8" ht="13.5" thickBot="1">
      <c r="B150" s="92">
        <v>28</v>
      </c>
      <c r="C150" s="203" t="s">
        <v>57</v>
      </c>
      <c r="D150" s="204" t="s">
        <v>154</v>
      </c>
      <c r="F150" s="102"/>
      <c r="G150" s="101"/>
      <c r="H150" s="101"/>
    </row>
    <row r="151" spans="2:8" ht="13.5" thickBot="1">
      <c r="B151" s="92">
        <v>29</v>
      </c>
      <c r="C151" s="203" t="s">
        <v>57</v>
      </c>
      <c r="D151" s="202" t="s">
        <v>154</v>
      </c>
      <c r="F151" s="102"/>
      <c r="G151" s="101"/>
      <c r="H151" s="101"/>
    </row>
    <row r="152" spans="2:8" ht="13.5" thickBot="1">
      <c r="B152" s="181" t="s">
        <v>0</v>
      </c>
      <c r="C152" s="114">
        <f>COUNTIF(C133:C151,"&gt;0")</f>
        <v>0</v>
      </c>
      <c r="D152" s="113">
        <f>COUNTIF(D133:D151,"&gt;0")</f>
        <v>0</v>
      </c>
    </row>
    <row r="153" spans="2:8">
      <c r="B153" s="88" t="s">
        <v>1</v>
      </c>
      <c r="C153" s="87" t="e">
        <f>AVERAGE(C133:C151)</f>
        <v>#DIV/0!</v>
      </c>
      <c r="D153" s="86" t="e">
        <f>AVERAGE(D133:D151)</f>
        <v>#DIV/0!</v>
      </c>
    </row>
    <row r="154" spans="2:8">
      <c r="B154" s="85" t="s">
        <v>2</v>
      </c>
      <c r="C154" s="84" t="e">
        <f>STDEV(C133:C151)</f>
        <v>#DIV/0!</v>
      </c>
      <c r="D154" s="83" t="e">
        <f>STDEV(D133:D151)</f>
        <v>#DIV/0!</v>
      </c>
    </row>
    <row r="155" spans="2:8" ht="13.5" thickBot="1">
      <c r="B155" s="82" t="s">
        <v>3</v>
      </c>
      <c r="C155" s="81" t="e">
        <f>CONFIDENCE(0.05,C154,C152)</f>
        <v>#DIV/0!</v>
      </c>
      <c r="D155" s="80" t="e">
        <f>CONFIDENCE(0.05,D154,D152)</f>
        <v>#DIV/0!</v>
      </c>
    </row>
    <row r="157" spans="2:8" ht="13.5" thickBot="1"/>
    <row r="158" spans="2:8" ht="13.5" thickBot="1">
      <c r="B158" s="347"/>
      <c r="C158" s="348"/>
      <c r="D158" s="363" t="s">
        <v>15</v>
      </c>
      <c r="G158" s="346" t="s">
        <v>169</v>
      </c>
      <c r="H158" s="346"/>
    </row>
    <row r="159" spans="2:8" ht="13.5" thickBot="1">
      <c r="B159" s="349"/>
      <c r="C159" s="350"/>
      <c r="D159" s="364"/>
      <c r="G159" s="112">
        <v>1</v>
      </c>
      <c r="H159" s="112">
        <v>2</v>
      </c>
    </row>
    <row r="160" spans="2:8" ht="13.5" thickBot="1">
      <c r="B160" s="355" t="s">
        <v>156</v>
      </c>
      <c r="C160" s="348"/>
      <c r="D160" s="111" t="s">
        <v>168</v>
      </c>
      <c r="F160" s="110" t="s">
        <v>1</v>
      </c>
      <c r="G160" s="109" t="e">
        <f>C185</f>
        <v>#DIV/0!</v>
      </c>
      <c r="H160" s="196" t="s">
        <v>154</v>
      </c>
    </row>
    <row r="161" spans="2:8">
      <c r="B161" s="373" t="s">
        <v>6</v>
      </c>
      <c r="C161" s="356" t="s">
        <v>27</v>
      </c>
      <c r="D161" s="357"/>
      <c r="F161" s="102" t="s">
        <v>7</v>
      </c>
      <c r="G161" s="108" t="e">
        <f>C186</f>
        <v>#DIV/0!</v>
      </c>
      <c r="H161" s="196" t="s">
        <v>154</v>
      </c>
    </row>
    <row r="162" spans="2:8" ht="13.5" thickBot="1">
      <c r="B162" s="374"/>
      <c r="C162" s="107">
        <v>1</v>
      </c>
      <c r="D162" s="106">
        <v>2</v>
      </c>
      <c r="F162" s="102" t="s">
        <v>3</v>
      </c>
      <c r="G162" s="105" t="e">
        <f>C187</f>
        <v>#DIV/0!</v>
      </c>
      <c r="H162" s="196" t="s">
        <v>154</v>
      </c>
    </row>
    <row r="163" spans="2:8">
      <c r="B163" s="199">
        <v>1</v>
      </c>
      <c r="C163" s="198" t="s">
        <v>57</v>
      </c>
      <c r="D163" s="197" t="s">
        <v>154</v>
      </c>
      <c r="F163" s="102" t="s">
        <v>8</v>
      </c>
      <c r="G163" s="101">
        <f>MAX(C163:C183)</f>
        <v>0</v>
      </c>
      <c r="H163" s="196" t="s">
        <v>154</v>
      </c>
    </row>
    <row r="164" spans="2:8">
      <c r="B164" s="194">
        <v>2</v>
      </c>
      <c r="C164" s="184" t="s">
        <v>57</v>
      </c>
      <c r="D164" s="193" t="s">
        <v>154</v>
      </c>
      <c r="F164" s="102" t="s">
        <v>9</v>
      </c>
      <c r="G164" s="101">
        <f>MIN(C163:C183)</f>
        <v>0</v>
      </c>
      <c r="H164" s="196" t="s">
        <v>154</v>
      </c>
    </row>
    <row r="165" spans="2:8" ht="13.5" thickBot="1">
      <c r="B165" s="194">
        <v>3</v>
      </c>
      <c r="C165" s="184" t="s">
        <v>57</v>
      </c>
      <c r="D165" s="193" t="s">
        <v>154</v>
      </c>
      <c r="F165" s="98" t="s">
        <v>10</v>
      </c>
      <c r="G165" s="97">
        <f>G163-G164</f>
        <v>0</v>
      </c>
      <c r="H165" s="195" t="s">
        <v>154</v>
      </c>
    </row>
    <row r="166" spans="2:8">
      <c r="B166" s="194">
        <v>4</v>
      </c>
      <c r="C166" s="184" t="s">
        <v>57</v>
      </c>
      <c r="D166" s="193" t="s">
        <v>154</v>
      </c>
    </row>
    <row r="167" spans="2:8">
      <c r="B167" s="92">
        <v>5</v>
      </c>
      <c r="C167" s="184" t="s">
        <v>57</v>
      </c>
      <c r="D167" s="193" t="s">
        <v>154</v>
      </c>
    </row>
    <row r="168" spans="2:8">
      <c r="B168" s="92">
        <v>8</v>
      </c>
      <c r="C168" s="184" t="s">
        <v>57</v>
      </c>
      <c r="D168" s="193" t="s">
        <v>154</v>
      </c>
    </row>
    <row r="169" spans="2:8">
      <c r="B169" s="92">
        <v>9</v>
      </c>
      <c r="C169" s="184" t="s">
        <v>57</v>
      </c>
      <c r="D169" s="193" t="s">
        <v>154</v>
      </c>
      <c r="F169" s="102"/>
      <c r="G169" s="101"/>
      <c r="H169" s="101"/>
    </row>
    <row r="170" spans="2:8">
      <c r="B170" s="92">
        <v>11</v>
      </c>
      <c r="C170" s="184" t="s">
        <v>57</v>
      </c>
      <c r="D170" s="193" t="s">
        <v>154</v>
      </c>
      <c r="F170" s="102"/>
      <c r="G170" s="101"/>
      <c r="H170" s="101"/>
    </row>
    <row r="171" spans="2:8">
      <c r="B171" s="92">
        <v>12</v>
      </c>
      <c r="C171" s="184" t="s">
        <v>57</v>
      </c>
      <c r="D171" s="193" t="s">
        <v>154</v>
      </c>
      <c r="F171" s="102"/>
      <c r="G171" s="101"/>
      <c r="H171" s="101"/>
    </row>
    <row r="172" spans="2:8">
      <c r="B172" s="92">
        <v>15</v>
      </c>
      <c r="C172" s="184" t="s">
        <v>57</v>
      </c>
      <c r="D172" s="193" t="s">
        <v>154</v>
      </c>
      <c r="F172" s="102"/>
      <c r="G172" s="101"/>
      <c r="H172" s="101"/>
    </row>
    <row r="173" spans="2:8">
      <c r="B173" s="92">
        <v>16</v>
      </c>
      <c r="C173" s="184" t="s">
        <v>57</v>
      </c>
      <c r="D173" s="193" t="s">
        <v>154</v>
      </c>
      <c r="F173" s="102"/>
      <c r="G173" s="101"/>
      <c r="H173" s="101"/>
    </row>
    <row r="174" spans="2:8">
      <c r="B174" s="92">
        <v>17</v>
      </c>
      <c r="C174" s="184" t="s">
        <v>57</v>
      </c>
      <c r="D174" s="193" t="s">
        <v>154</v>
      </c>
      <c r="F174" s="102"/>
      <c r="G174" s="101"/>
      <c r="H174" s="101"/>
    </row>
    <row r="175" spans="2:8">
      <c r="B175" s="92">
        <v>18</v>
      </c>
      <c r="C175" s="184" t="s">
        <v>57</v>
      </c>
      <c r="D175" s="193" t="s">
        <v>154</v>
      </c>
      <c r="F175" s="102"/>
      <c r="G175" s="101"/>
      <c r="H175" s="101"/>
    </row>
    <row r="176" spans="2:8">
      <c r="B176" s="92">
        <v>19</v>
      </c>
      <c r="C176" s="184" t="s">
        <v>57</v>
      </c>
      <c r="D176" s="193" t="s">
        <v>154</v>
      </c>
      <c r="F176" s="102"/>
      <c r="G176" s="101"/>
      <c r="H176" s="101"/>
    </row>
    <row r="177" spans="2:8">
      <c r="B177" s="92">
        <v>22</v>
      </c>
      <c r="C177" s="184" t="s">
        <v>57</v>
      </c>
      <c r="D177" s="193" t="s">
        <v>154</v>
      </c>
      <c r="F177" s="102"/>
      <c r="G177" s="101"/>
      <c r="H177" s="101"/>
    </row>
    <row r="178" spans="2:8">
      <c r="B178" s="92">
        <v>23</v>
      </c>
      <c r="C178" s="184" t="s">
        <v>57</v>
      </c>
      <c r="D178" s="193" t="s">
        <v>154</v>
      </c>
      <c r="F178" s="102"/>
      <c r="G178" s="101"/>
      <c r="H178" s="101"/>
    </row>
    <row r="179" spans="2:8">
      <c r="B179" s="92">
        <v>24</v>
      </c>
      <c r="C179" s="184" t="s">
        <v>57</v>
      </c>
      <c r="D179" s="193" t="s">
        <v>154</v>
      </c>
      <c r="F179" s="102"/>
      <c r="G179" s="101"/>
      <c r="H179" s="101"/>
    </row>
    <row r="180" spans="2:8">
      <c r="B180" s="92">
        <v>25</v>
      </c>
      <c r="C180" s="184" t="s">
        <v>57</v>
      </c>
      <c r="D180" s="193" t="s">
        <v>154</v>
      </c>
      <c r="F180" s="102"/>
      <c r="G180" s="101"/>
      <c r="H180" s="101"/>
    </row>
    <row r="181" spans="2:8">
      <c r="B181" s="92">
        <v>26</v>
      </c>
      <c r="C181" s="184" t="s">
        <v>57</v>
      </c>
      <c r="D181" s="193" t="s">
        <v>154</v>
      </c>
      <c r="F181" s="102"/>
      <c r="G181" s="101"/>
      <c r="H181" s="101"/>
    </row>
    <row r="182" spans="2:8">
      <c r="B182" s="92">
        <v>29</v>
      </c>
      <c r="C182" s="184" t="s">
        <v>57</v>
      </c>
      <c r="D182" s="193" t="s">
        <v>154</v>
      </c>
      <c r="F182" s="102"/>
      <c r="G182" s="101"/>
      <c r="H182" s="101"/>
    </row>
    <row r="183" spans="2:8" ht="13.5" thickBot="1">
      <c r="B183" s="92">
        <v>30</v>
      </c>
      <c r="C183" s="192" t="s">
        <v>57</v>
      </c>
      <c r="D183" s="191" t="s">
        <v>154</v>
      </c>
      <c r="F183" s="102"/>
      <c r="G183" s="101"/>
      <c r="H183" s="101"/>
    </row>
    <row r="184" spans="2:8" ht="13.5" thickBot="1">
      <c r="B184" s="181" t="s">
        <v>0</v>
      </c>
      <c r="C184" s="114">
        <f>COUNTIF(C163:C183,"&gt;0")</f>
        <v>0</v>
      </c>
      <c r="D184" s="113">
        <f>COUNTIF(D163:D183,"&gt;0")</f>
        <v>0</v>
      </c>
    </row>
    <row r="185" spans="2:8">
      <c r="B185" s="88" t="s">
        <v>1</v>
      </c>
      <c r="C185" s="87" t="e">
        <f>AVERAGE(C163:C183)</f>
        <v>#DIV/0!</v>
      </c>
      <c r="D185" s="86" t="e">
        <f>AVERAGE(D163:D183)</f>
        <v>#DIV/0!</v>
      </c>
    </row>
    <row r="186" spans="2:8">
      <c r="B186" s="85" t="s">
        <v>2</v>
      </c>
      <c r="C186" s="84" t="e">
        <f>STDEV(C163:C183)</f>
        <v>#DIV/0!</v>
      </c>
      <c r="D186" s="83" t="e">
        <f>STDEV(D163:D183)</f>
        <v>#DIV/0!</v>
      </c>
    </row>
    <row r="187" spans="2:8" ht="13.5" thickBot="1">
      <c r="B187" s="82" t="s">
        <v>3</v>
      </c>
      <c r="C187" s="81" t="e">
        <f>CONFIDENCE(0.05,C186,C184)</f>
        <v>#DIV/0!</v>
      </c>
      <c r="D187" s="80" t="e">
        <f>CONFIDENCE(0.05,D186,D184)</f>
        <v>#DIV/0!</v>
      </c>
    </row>
    <row r="189" spans="2:8" ht="13.5" thickBot="1"/>
    <row r="190" spans="2:8" ht="13.5" thickBot="1">
      <c r="B190" s="347"/>
      <c r="C190" s="348"/>
      <c r="D190" s="363" t="s">
        <v>15</v>
      </c>
      <c r="G190" s="346" t="s">
        <v>167</v>
      </c>
      <c r="H190" s="346"/>
    </row>
    <row r="191" spans="2:8" ht="13.5" thickBot="1">
      <c r="B191" s="349"/>
      <c r="C191" s="350"/>
      <c r="D191" s="364"/>
      <c r="G191" s="112">
        <v>1</v>
      </c>
      <c r="H191" s="112">
        <v>2</v>
      </c>
    </row>
    <row r="192" spans="2:8" ht="13.5" thickBot="1">
      <c r="B192" s="355" t="s">
        <v>156</v>
      </c>
      <c r="C192" s="348"/>
      <c r="D192" s="111" t="s">
        <v>166</v>
      </c>
      <c r="F192" s="110" t="s">
        <v>1</v>
      </c>
      <c r="G192" s="109" t="e">
        <f>C219</f>
        <v>#DIV/0!</v>
      </c>
      <c r="H192" s="196" t="s">
        <v>154</v>
      </c>
    </row>
    <row r="193" spans="2:8">
      <c r="B193" s="373" t="s">
        <v>6</v>
      </c>
      <c r="C193" s="356" t="s">
        <v>27</v>
      </c>
      <c r="D193" s="357"/>
      <c r="F193" s="102" t="s">
        <v>7</v>
      </c>
      <c r="G193" s="108" t="e">
        <f>C220</f>
        <v>#DIV/0!</v>
      </c>
      <c r="H193" s="196" t="s">
        <v>154</v>
      </c>
    </row>
    <row r="194" spans="2:8" ht="13.5" thickBot="1">
      <c r="B194" s="374"/>
      <c r="C194" s="107">
        <v>1</v>
      </c>
      <c r="D194" s="106">
        <v>2</v>
      </c>
      <c r="F194" s="102" t="s">
        <v>3</v>
      </c>
      <c r="G194" s="105" t="e">
        <f>C221</f>
        <v>#DIV/0!</v>
      </c>
      <c r="H194" s="196" t="s">
        <v>154</v>
      </c>
    </row>
    <row r="195" spans="2:8">
      <c r="B195" s="199">
        <v>1</v>
      </c>
      <c r="C195" s="198" t="s">
        <v>57</v>
      </c>
      <c r="D195" s="197" t="s">
        <v>154</v>
      </c>
      <c r="F195" s="102" t="s">
        <v>8</v>
      </c>
      <c r="G195" s="101">
        <f>MAX(C195:C217)</f>
        <v>0</v>
      </c>
      <c r="H195" s="196" t="s">
        <v>154</v>
      </c>
    </row>
    <row r="196" spans="2:8">
      <c r="B196" s="194">
        <v>2</v>
      </c>
      <c r="C196" s="184" t="s">
        <v>57</v>
      </c>
      <c r="D196" s="193" t="s">
        <v>154</v>
      </c>
      <c r="F196" s="102" t="s">
        <v>9</v>
      </c>
      <c r="G196" s="101">
        <f>MIN(C195:C217)</f>
        <v>0</v>
      </c>
      <c r="H196" s="196" t="s">
        <v>154</v>
      </c>
    </row>
    <row r="197" spans="2:8" ht="13.5" thickBot="1">
      <c r="B197" s="194">
        <v>3</v>
      </c>
      <c r="C197" s="184" t="s">
        <v>57</v>
      </c>
      <c r="D197" s="193" t="s">
        <v>154</v>
      </c>
      <c r="F197" s="98" t="s">
        <v>10</v>
      </c>
      <c r="G197" s="97">
        <f>G195-G196</f>
        <v>0</v>
      </c>
      <c r="H197" s="195" t="s">
        <v>154</v>
      </c>
    </row>
    <row r="198" spans="2:8">
      <c r="B198" s="194">
        <v>6</v>
      </c>
      <c r="C198" s="184" t="s">
        <v>57</v>
      </c>
      <c r="D198" s="193" t="s">
        <v>154</v>
      </c>
    </row>
    <row r="199" spans="2:8">
      <c r="B199" s="194">
        <v>7</v>
      </c>
      <c r="C199" s="184" t="s">
        <v>57</v>
      </c>
      <c r="D199" s="193" t="s">
        <v>154</v>
      </c>
    </row>
    <row r="200" spans="2:8">
      <c r="B200" s="194">
        <v>8</v>
      </c>
      <c r="C200" s="184" t="s">
        <v>57</v>
      </c>
      <c r="D200" s="193" t="s">
        <v>154</v>
      </c>
    </row>
    <row r="201" spans="2:8">
      <c r="B201" s="194">
        <v>9</v>
      </c>
      <c r="C201" s="184" t="s">
        <v>57</v>
      </c>
      <c r="D201" s="193" t="s">
        <v>154</v>
      </c>
      <c r="F201" s="102"/>
      <c r="G201" s="101"/>
      <c r="H201" s="101"/>
    </row>
    <row r="202" spans="2:8">
      <c r="B202" s="194">
        <v>10</v>
      </c>
      <c r="C202" s="184" t="s">
        <v>57</v>
      </c>
      <c r="D202" s="193" t="s">
        <v>154</v>
      </c>
      <c r="F202" s="102"/>
      <c r="G202" s="101"/>
      <c r="H202" s="101"/>
    </row>
    <row r="203" spans="2:8">
      <c r="B203" s="194">
        <v>13</v>
      </c>
      <c r="C203" s="184" t="s">
        <v>57</v>
      </c>
      <c r="D203" s="193" t="s">
        <v>154</v>
      </c>
      <c r="F203" s="102"/>
      <c r="G203" s="101"/>
      <c r="H203" s="101"/>
    </row>
    <row r="204" spans="2:8">
      <c r="B204" s="194">
        <v>14</v>
      </c>
      <c r="C204" s="184" t="s">
        <v>57</v>
      </c>
      <c r="D204" s="193" t="s">
        <v>154</v>
      </c>
      <c r="F204" s="102"/>
      <c r="G204" s="101"/>
      <c r="H204" s="101"/>
    </row>
    <row r="205" spans="2:8">
      <c r="B205" s="194">
        <v>15</v>
      </c>
      <c r="C205" s="184" t="s">
        <v>57</v>
      </c>
      <c r="D205" s="193" t="s">
        <v>154</v>
      </c>
      <c r="F205" s="102"/>
      <c r="G205" s="101"/>
      <c r="H205" s="101"/>
    </row>
    <row r="206" spans="2:8">
      <c r="B206" s="194">
        <v>16</v>
      </c>
      <c r="C206" s="184" t="s">
        <v>57</v>
      </c>
      <c r="D206" s="193" t="s">
        <v>154</v>
      </c>
      <c r="F206" s="102"/>
      <c r="G206" s="101"/>
      <c r="H206" s="101"/>
    </row>
    <row r="207" spans="2:8">
      <c r="B207" s="92">
        <v>17</v>
      </c>
      <c r="C207" s="184" t="s">
        <v>57</v>
      </c>
      <c r="D207" s="193" t="s">
        <v>154</v>
      </c>
      <c r="F207" s="102"/>
      <c r="G207" s="101"/>
      <c r="H207" s="101"/>
    </row>
    <row r="208" spans="2:8">
      <c r="B208" s="92">
        <v>20</v>
      </c>
      <c r="C208" s="184" t="s">
        <v>57</v>
      </c>
      <c r="D208" s="193" t="s">
        <v>154</v>
      </c>
      <c r="F208" s="102"/>
      <c r="G208" s="101"/>
      <c r="H208" s="101"/>
    </row>
    <row r="209" spans="2:8">
      <c r="B209" s="92">
        <v>21</v>
      </c>
      <c r="C209" s="184" t="s">
        <v>57</v>
      </c>
      <c r="D209" s="193" t="s">
        <v>154</v>
      </c>
      <c r="F209" s="102"/>
      <c r="G209" s="101"/>
      <c r="H209" s="101"/>
    </row>
    <row r="210" spans="2:8">
      <c r="B210" s="92">
        <v>22</v>
      </c>
      <c r="C210" s="184" t="s">
        <v>57</v>
      </c>
      <c r="D210" s="193" t="s">
        <v>154</v>
      </c>
      <c r="F210" s="102"/>
      <c r="G210" s="101"/>
      <c r="H210" s="101"/>
    </row>
    <row r="211" spans="2:8">
      <c r="B211" s="92">
        <v>23</v>
      </c>
      <c r="C211" s="184" t="s">
        <v>57</v>
      </c>
      <c r="D211" s="193" t="s">
        <v>154</v>
      </c>
      <c r="F211" s="102"/>
      <c r="G211" s="101"/>
      <c r="H211" s="101"/>
    </row>
    <row r="212" spans="2:8">
      <c r="B212" s="92">
        <v>24</v>
      </c>
      <c r="C212" s="184" t="s">
        <v>57</v>
      </c>
      <c r="D212" s="193" t="s">
        <v>154</v>
      </c>
      <c r="F212" s="102"/>
      <c r="G212" s="101"/>
      <c r="H212" s="101"/>
    </row>
    <row r="213" spans="2:8">
      <c r="B213" s="92">
        <v>27</v>
      </c>
      <c r="C213" s="184" t="s">
        <v>57</v>
      </c>
      <c r="D213" s="193" t="s">
        <v>154</v>
      </c>
      <c r="F213" s="102"/>
      <c r="G213" s="101"/>
      <c r="H213" s="101"/>
    </row>
    <row r="214" spans="2:8">
      <c r="B214" s="92">
        <v>28</v>
      </c>
      <c r="C214" s="184" t="s">
        <v>57</v>
      </c>
      <c r="D214" s="193" t="s">
        <v>154</v>
      </c>
      <c r="F214" s="102"/>
      <c r="G214" s="101"/>
      <c r="H214" s="101"/>
    </row>
    <row r="215" spans="2:8">
      <c r="B215" s="92">
        <v>29</v>
      </c>
      <c r="C215" s="184" t="s">
        <v>57</v>
      </c>
      <c r="D215" s="193" t="s">
        <v>154</v>
      </c>
      <c r="F215" s="102"/>
      <c r="G215" s="101"/>
      <c r="H215" s="101"/>
    </row>
    <row r="216" spans="2:8">
      <c r="B216" s="92">
        <v>30</v>
      </c>
      <c r="C216" s="184" t="s">
        <v>57</v>
      </c>
      <c r="D216" s="193" t="s">
        <v>154</v>
      </c>
      <c r="F216" s="102"/>
      <c r="G216" s="101"/>
      <c r="H216" s="101"/>
    </row>
    <row r="217" spans="2:8" ht="13.5" thickBot="1">
      <c r="B217" s="92">
        <v>31</v>
      </c>
      <c r="C217" s="184" t="s">
        <v>57</v>
      </c>
      <c r="D217" s="193" t="s">
        <v>154</v>
      </c>
      <c r="F217" s="102"/>
      <c r="G217" s="101"/>
      <c r="H217" s="101"/>
    </row>
    <row r="218" spans="2:8" ht="13.5" thickBot="1">
      <c r="B218" s="181" t="s">
        <v>0</v>
      </c>
      <c r="C218" s="114">
        <f>COUNTIF(C195:C217,"&gt;0")</f>
        <v>0</v>
      </c>
      <c r="D218" s="113">
        <f>COUNTIF(D195:D217,"&gt;0")</f>
        <v>0</v>
      </c>
    </row>
    <row r="219" spans="2:8">
      <c r="B219" s="88" t="s">
        <v>1</v>
      </c>
      <c r="C219" s="87" t="e">
        <f>AVERAGE(C195:C217)</f>
        <v>#DIV/0!</v>
      </c>
      <c r="D219" s="86" t="e">
        <f>AVERAGE(D195:D217)</f>
        <v>#DIV/0!</v>
      </c>
    </row>
    <row r="220" spans="2:8">
      <c r="B220" s="85" t="s">
        <v>2</v>
      </c>
      <c r="C220" s="84" t="e">
        <f>STDEV(C195:C217)</f>
        <v>#DIV/0!</v>
      </c>
      <c r="D220" s="83" t="e">
        <f>STDEV(D195:D217)</f>
        <v>#DIV/0!</v>
      </c>
    </row>
    <row r="221" spans="2:8" ht="13.5" thickBot="1">
      <c r="B221" s="82" t="s">
        <v>3</v>
      </c>
      <c r="C221" s="81" t="e">
        <f>CONFIDENCE(0.05,C220,C218)</f>
        <v>#DIV/0!</v>
      </c>
      <c r="D221" s="80" t="e">
        <f>CONFIDENCE(0.05,D220,D218)</f>
        <v>#DIV/0!</v>
      </c>
    </row>
    <row r="223" spans="2:8" ht="13.5" thickBot="1"/>
    <row r="224" spans="2:8" ht="13.5" thickBot="1">
      <c r="B224" s="347"/>
      <c r="C224" s="348"/>
      <c r="D224" s="363" t="s">
        <v>15</v>
      </c>
      <c r="G224" s="346" t="s">
        <v>165</v>
      </c>
      <c r="H224" s="346"/>
    </row>
    <row r="225" spans="2:8" ht="13.5" thickBot="1">
      <c r="B225" s="349"/>
      <c r="C225" s="350"/>
      <c r="D225" s="364"/>
      <c r="G225" s="112">
        <v>1</v>
      </c>
      <c r="H225" s="112">
        <v>2</v>
      </c>
    </row>
    <row r="226" spans="2:8" ht="13.5" thickBot="1">
      <c r="B226" s="355" t="s">
        <v>156</v>
      </c>
      <c r="C226" s="348"/>
      <c r="D226" s="111" t="s">
        <v>164</v>
      </c>
      <c r="F226" s="110" t="s">
        <v>1</v>
      </c>
      <c r="G226" s="109" t="e">
        <f>C253</f>
        <v>#DIV/0!</v>
      </c>
      <c r="H226" s="196" t="s">
        <v>154</v>
      </c>
    </row>
    <row r="227" spans="2:8">
      <c r="B227" s="373" t="s">
        <v>6</v>
      </c>
      <c r="C227" s="356" t="s">
        <v>27</v>
      </c>
      <c r="D227" s="357"/>
      <c r="F227" s="102" t="s">
        <v>7</v>
      </c>
      <c r="G227" s="108" t="e">
        <f>C254</f>
        <v>#DIV/0!</v>
      </c>
      <c r="H227" s="196" t="s">
        <v>154</v>
      </c>
    </row>
    <row r="228" spans="2:8" ht="13.5" thickBot="1">
      <c r="B228" s="374"/>
      <c r="C228" s="107">
        <v>1</v>
      </c>
      <c r="D228" s="106">
        <v>2</v>
      </c>
      <c r="F228" s="102" t="s">
        <v>3</v>
      </c>
      <c r="G228" s="105" t="e">
        <f>C255</f>
        <v>#DIV/0!</v>
      </c>
      <c r="H228" s="196" t="s">
        <v>154</v>
      </c>
    </row>
    <row r="229" spans="2:8">
      <c r="B229" s="199">
        <v>1</v>
      </c>
      <c r="C229" s="198" t="s">
        <v>57</v>
      </c>
      <c r="D229" s="197" t="s">
        <v>154</v>
      </c>
      <c r="F229" s="102" t="s">
        <v>8</v>
      </c>
      <c r="G229" s="101">
        <f>MAX(C229:C251)</f>
        <v>0</v>
      </c>
      <c r="H229" s="196" t="s">
        <v>154</v>
      </c>
    </row>
    <row r="230" spans="2:8">
      <c r="B230" s="194">
        <v>2</v>
      </c>
      <c r="C230" s="184" t="s">
        <v>57</v>
      </c>
      <c r="D230" s="193" t="s">
        <v>154</v>
      </c>
      <c r="F230" s="102" t="s">
        <v>9</v>
      </c>
      <c r="G230" s="101">
        <f>MIN(C229:C251)</f>
        <v>0</v>
      </c>
      <c r="H230" s="196" t="s">
        <v>154</v>
      </c>
    </row>
    <row r="231" spans="2:8" ht="13.5" thickBot="1">
      <c r="B231" s="194">
        <v>3</v>
      </c>
      <c r="C231" s="184" t="s">
        <v>57</v>
      </c>
      <c r="D231" s="193" t="s">
        <v>154</v>
      </c>
      <c r="F231" s="98" t="s">
        <v>10</v>
      </c>
      <c r="G231" s="97">
        <f>G229-G230</f>
        <v>0</v>
      </c>
      <c r="H231" s="195" t="s">
        <v>154</v>
      </c>
    </row>
    <row r="232" spans="2:8">
      <c r="B232" s="194">
        <v>6</v>
      </c>
      <c r="C232" s="184" t="s">
        <v>57</v>
      </c>
      <c r="D232" s="193" t="s">
        <v>154</v>
      </c>
    </row>
    <row r="233" spans="2:8">
      <c r="B233" s="194">
        <v>7</v>
      </c>
      <c r="C233" s="184" t="s">
        <v>57</v>
      </c>
      <c r="D233" s="193" t="s">
        <v>154</v>
      </c>
    </row>
    <row r="234" spans="2:8">
      <c r="B234" s="194">
        <v>8</v>
      </c>
      <c r="C234" s="184" t="s">
        <v>57</v>
      </c>
      <c r="D234" s="193" t="s">
        <v>154</v>
      </c>
    </row>
    <row r="235" spans="2:8">
      <c r="B235" s="194">
        <v>9</v>
      </c>
      <c r="C235" s="184" t="s">
        <v>57</v>
      </c>
      <c r="D235" s="193" t="s">
        <v>154</v>
      </c>
      <c r="F235" s="102"/>
      <c r="G235" s="101"/>
      <c r="H235" s="101"/>
    </row>
    <row r="236" spans="2:8">
      <c r="B236" s="194">
        <v>10</v>
      </c>
      <c r="C236" s="184" t="s">
        <v>57</v>
      </c>
      <c r="D236" s="193" t="s">
        <v>154</v>
      </c>
      <c r="F236" s="102"/>
      <c r="G236" s="101"/>
      <c r="H236" s="101"/>
    </row>
    <row r="237" spans="2:8">
      <c r="B237" s="194">
        <v>13</v>
      </c>
      <c r="C237" s="184" t="s">
        <v>57</v>
      </c>
      <c r="D237" s="193" t="s">
        <v>154</v>
      </c>
      <c r="F237" s="102"/>
      <c r="G237" s="101"/>
      <c r="H237" s="101"/>
    </row>
    <row r="238" spans="2:8">
      <c r="B238" s="194">
        <v>14</v>
      </c>
      <c r="C238" s="184" t="s">
        <v>57</v>
      </c>
      <c r="D238" s="193" t="s">
        <v>154</v>
      </c>
      <c r="F238" s="102"/>
      <c r="G238" s="101"/>
      <c r="H238" s="101"/>
    </row>
    <row r="239" spans="2:8">
      <c r="B239" s="194">
        <v>15</v>
      </c>
      <c r="C239" s="184" t="s">
        <v>57</v>
      </c>
      <c r="D239" s="193" t="s">
        <v>154</v>
      </c>
      <c r="F239" s="102"/>
      <c r="G239" s="101"/>
      <c r="H239" s="101"/>
    </row>
    <row r="240" spans="2:8">
      <c r="B240" s="194">
        <v>16</v>
      </c>
      <c r="C240" s="184" t="s">
        <v>57</v>
      </c>
      <c r="D240" s="193" t="s">
        <v>154</v>
      </c>
      <c r="F240" s="102"/>
      <c r="G240" s="101"/>
      <c r="H240" s="101"/>
    </row>
    <row r="241" spans="2:8">
      <c r="B241" s="92">
        <v>17</v>
      </c>
      <c r="C241" s="184" t="s">
        <v>57</v>
      </c>
      <c r="D241" s="193" t="s">
        <v>154</v>
      </c>
      <c r="F241" s="102"/>
      <c r="G241" s="101"/>
      <c r="H241" s="101"/>
    </row>
    <row r="242" spans="2:8">
      <c r="B242" s="92">
        <v>20</v>
      </c>
      <c r="C242" s="184" t="s">
        <v>57</v>
      </c>
      <c r="D242" s="193" t="s">
        <v>154</v>
      </c>
      <c r="F242" s="102"/>
      <c r="G242" s="101"/>
      <c r="H242" s="101"/>
    </row>
    <row r="243" spans="2:8">
      <c r="B243" s="92">
        <v>21</v>
      </c>
      <c r="C243" s="184" t="s">
        <v>57</v>
      </c>
      <c r="D243" s="193" t="s">
        <v>154</v>
      </c>
      <c r="F243" s="102"/>
      <c r="G243" s="101"/>
      <c r="H243" s="101"/>
    </row>
    <row r="244" spans="2:8">
      <c r="B244" s="92">
        <v>22</v>
      </c>
      <c r="C244" s="184" t="s">
        <v>57</v>
      </c>
      <c r="D244" s="193" t="s">
        <v>154</v>
      </c>
      <c r="F244" s="102"/>
      <c r="G244" s="101"/>
      <c r="H244" s="101"/>
    </row>
    <row r="245" spans="2:8">
      <c r="B245" s="92">
        <v>23</v>
      </c>
      <c r="C245" s="184" t="s">
        <v>57</v>
      </c>
      <c r="D245" s="193" t="s">
        <v>154</v>
      </c>
      <c r="F245" s="102"/>
      <c r="G245" s="101"/>
      <c r="H245" s="101"/>
    </row>
    <row r="246" spans="2:8">
      <c r="B246" s="92">
        <v>24</v>
      </c>
      <c r="C246" s="184" t="s">
        <v>57</v>
      </c>
      <c r="D246" s="193" t="s">
        <v>154</v>
      </c>
      <c r="F246" s="102"/>
      <c r="G246" s="101"/>
      <c r="H246" s="101"/>
    </row>
    <row r="247" spans="2:8">
      <c r="B247" s="92">
        <v>27</v>
      </c>
      <c r="C247" s="184" t="s">
        <v>57</v>
      </c>
      <c r="D247" s="193" t="s">
        <v>154</v>
      </c>
      <c r="F247" s="102"/>
      <c r="G247" s="101"/>
      <c r="H247" s="101"/>
    </row>
    <row r="248" spans="2:8">
      <c r="B248" s="92">
        <v>28</v>
      </c>
      <c r="C248" s="184" t="s">
        <v>57</v>
      </c>
      <c r="D248" s="193" t="s">
        <v>154</v>
      </c>
      <c r="F248" s="102"/>
      <c r="G248" s="101"/>
      <c r="H248" s="101"/>
    </row>
    <row r="249" spans="2:8">
      <c r="B249" s="92">
        <v>29</v>
      </c>
      <c r="C249" s="184" t="s">
        <v>57</v>
      </c>
      <c r="D249" s="193" t="s">
        <v>154</v>
      </c>
      <c r="F249" s="102"/>
      <c r="G249" s="101"/>
      <c r="H249" s="101"/>
    </row>
    <row r="250" spans="2:8">
      <c r="B250" s="92">
        <v>30</v>
      </c>
      <c r="C250" s="184" t="s">
        <v>57</v>
      </c>
      <c r="D250" s="193" t="s">
        <v>154</v>
      </c>
      <c r="F250" s="102"/>
      <c r="G250" s="101"/>
      <c r="H250" s="101"/>
    </row>
    <row r="251" spans="2:8" ht="13.5" thickBot="1">
      <c r="B251" s="92">
        <v>31</v>
      </c>
      <c r="C251" s="184" t="s">
        <v>57</v>
      </c>
      <c r="D251" s="193" t="s">
        <v>154</v>
      </c>
      <c r="F251" s="102"/>
      <c r="G251" s="101"/>
      <c r="H251" s="101"/>
    </row>
    <row r="252" spans="2:8" ht="13.5" thickBot="1">
      <c r="B252" s="181" t="s">
        <v>0</v>
      </c>
      <c r="C252" s="114">
        <f>COUNTIF(C229:C251,"&gt;0")</f>
        <v>0</v>
      </c>
      <c r="D252" s="113">
        <f>COUNTIF(D229:D251,"&gt;0")</f>
        <v>0</v>
      </c>
    </row>
    <row r="253" spans="2:8">
      <c r="B253" s="88" t="s">
        <v>1</v>
      </c>
      <c r="C253" s="87" t="e">
        <f>AVERAGE(C229:C251)</f>
        <v>#DIV/0!</v>
      </c>
      <c r="D253" s="86" t="e">
        <f>AVERAGE(D229:D251)</f>
        <v>#DIV/0!</v>
      </c>
    </row>
    <row r="254" spans="2:8">
      <c r="B254" s="85" t="s">
        <v>2</v>
      </c>
      <c r="C254" s="84" t="e">
        <f>STDEV(C229:C251)</f>
        <v>#DIV/0!</v>
      </c>
      <c r="D254" s="83" t="e">
        <f>STDEV(D229:D251)</f>
        <v>#DIV/0!</v>
      </c>
    </row>
    <row r="255" spans="2:8" ht="13.5" thickBot="1">
      <c r="B255" s="82" t="s">
        <v>3</v>
      </c>
      <c r="C255" s="81" t="e">
        <f>CONFIDENCE(0.05,C254,C252)</f>
        <v>#DIV/0!</v>
      </c>
      <c r="D255" s="80" t="e">
        <f>CONFIDENCE(0.05,D254,D252)</f>
        <v>#DIV/0!</v>
      </c>
    </row>
    <row r="257" spans="2:8" ht="13.5" thickBot="1"/>
    <row r="258" spans="2:8" ht="13.5" thickBot="1">
      <c r="B258" s="347"/>
      <c r="C258" s="348"/>
      <c r="D258" s="363" t="s">
        <v>15</v>
      </c>
      <c r="G258" s="346" t="s">
        <v>163</v>
      </c>
      <c r="H258" s="346"/>
    </row>
    <row r="259" spans="2:8" ht="13.5" thickBot="1">
      <c r="B259" s="349"/>
      <c r="C259" s="350"/>
      <c r="D259" s="364"/>
      <c r="G259" s="112">
        <v>1</v>
      </c>
      <c r="H259" s="112">
        <v>2</v>
      </c>
    </row>
    <row r="260" spans="2:8" ht="13.5" thickBot="1">
      <c r="B260" s="355" t="s">
        <v>156</v>
      </c>
      <c r="C260" s="348"/>
      <c r="D260" s="111" t="s">
        <v>162</v>
      </c>
      <c r="F260" s="110" t="s">
        <v>1</v>
      </c>
      <c r="G260" s="109" t="e">
        <f>C285</f>
        <v>#DIV/0!</v>
      </c>
      <c r="H260" s="196" t="s">
        <v>154</v>
      </c>
    </row>
    <row r="261" spans="2:8">
      <c r="B261" s="373" t="s">
        <v>6</v>
      </c>
      <c r="C261" s="356" t="s">
        <v>27</v>
      </c>
      <c r="D261" s="357"/>
      <c r="F261" s="102" t="s">
        <v>7</v>
      </c>
      <c r="G261" s="108" t="e">
        <f>C286</f>
        <v>#DIV/0!</v>
      </c>
      <c r="H261" s="196" t="s">
        <v>154</v>
      </c>
    </row>
    <row r="262" spans="2:8" ht="13.5" thickBot="1">
      <c r="B262" s="374"/>
      <c r="C262" s="107">
        <v>1</v>
      </c>
      <c r="D262" s="106">
        <v>2</v>
      </c>
      <c r="F262" s="102" t="s">
        <v>3</v>
      </c>
      <c r="G262" s="105" t="e">
        <f>C287</f>
        <v>#DIV/0!</v>
      </c>
      <c r="H262" s="196" t="s">
        <v>154</v>
      </c>
    </row>
    <row r="263" spans="2:8">
      <c r="B263" s="199">
        <v>1</v>
      </c>
      <c r="C263" s="198" t="s">
        <v>57</v>
      </c>
      <c r="D263" s="197" t="s">
        <v>154</v>
      </c>
      <c r="F263" s="102" t="s">
        <v>8</v>
      </c>
      <c r="G263" s="101">
        <f>MAX(C263:C283)</f>
        <v>0</v>
      </c>
      <c r="H263" s="196" t="s">
        <v>154</v>
      </c>
    </row>
    <row r="264" spans="2:8">
      <c r="B264" s="194">
        <v>2</v>
      </c>
      <c r="C264" s="184" t="s">
        <v>57</v>
      </c>
      <c r="D264" s="193" t="s">
        <v>154</v>
      </c>
      <c r="F264" s="102" t="s">
        <v>9</v>
      </c>
      <c r="G264" s="101">
        <f>MIN(C263:C283)</f>
        <v>0</v>
      </c>
      <c r="H264" s="196" t="s">
        <v>154</v>
      </c>
    </row>
    <row r="265" spans="2:8" ht="13.5" thickBot="1">
      <c r="B265" s="194">
        <v>3</v>
      </c>
      <c r="C265" s="184" t="s">
        <v>57</v>
      </c>
      <c r="D265" s="193" t="s">
        <v>154</v>
      </c>
      <c r="F265" s="98" t="s">
        <v>10</v>
      </c>
      <c r="G265" s="97">
        <f>G263-G264</f>
        <v>0</v>
      </c>
      <c r="H265" s="195" t="s">
        <v>154</v>
      </c>
    </row>
    <row r="266" spans="2:8">
      <c r="B266" s="194">
        <v>4</v>
      </c>
      <c r="C266" s="184" t="s">
        <v>57</v>
      </c>
      <c r="D266" s="193" t="s">
        <v>154</v>
      </c>
    </row>
    <row r="267" spans="2:8">
      <c r="B267" s="194">
        <v>7</v>
      </c>
      <c r="C267" s="184" t="s">
        <v>57</v>
      </c>
      <c r="D267" s="193" t="s">
        <v>154</v>
      </c>
    </row>
    <row r="268" spans="2:8">
      <c r="B268" s="194">
        <v>8</v>
      </c>
      <c r="C268" s="184" t="s">
        <v>57</v>
      </c>
      <c r="D268" s="193" t="s">
        <v>154</v>
      </c>
    </row>
    <row r="269" spans="2:8">
      <c r="B269" s="194">
        <v>9</v>
      </c>
      <c r="C269" s="184" t="s">
        <v>57</v>
      </c>
      <c r="D269" s="193" t="s">
        <v>154</v>
      </c>
      <c r="F269" s="102"/>
      <c r="G269" s="101"/>
      <c r="H269" s="101"/>
    </row>
    <row r="270" spans="2:8">
      <c r="B270" s="194">
        <v>10</v>
      </c>
      <c r="C270" s="184" t="s">
        <v>57</v>
      </c>
      <c r="D270" s="193" t="s">
        <v>154</v>
      </c>
      <c r="F270" s="102"/>
      <c r="G270" s="101"/>
      <c r="H270" s="101"/>
    </row>
    <row r="271" spans="2:8">
      <c r="B271" s="194">
        <v>11</v>
      </c>
      <c r="C271" s="184" t="s">
        <v>57</v>
      </c>
      <c r="D271" s="193"/>
      <c r="F271" s="102"/>
      <c r="G271" s="101"/>
      <c r="H271" s="101"/>
    </row>
    <row r="272" spans="2:8">
      <c r="B272" s="194">
        <v>15</v>
      </c>
      <c r="C272" s="184" t="s">
        <v>57</v>
      </c>
      <c r="D272" s="193" t="s">
        <v>154</v>
      </c>
      <c r="F272" s="102"/>
      <c r="G272" s="101"/>
      <c r="H272" s="101"/>
    </row>
    <row r="273" spans="2:8">
      <c r="B273" s="194">
        <v>16</v>
      </c>
      <c r="C273" s="184" t="s">
        <v>57</v>
      </c>
      <c r="D273" s="193" t="s">
        <v>154</v>
      </c>
      <c r="F273" s="102"/>
      <c r="G273" s="101"/>
      <c r="H273" s="101"/>
    </row>
    <row r="274" spans="2:8">
      <c r="B274" s="194">
        <v>17</v>
      </c>
      <c r="C274" s="184" t="s">
        <v>57</v>
      </c>
      <c r="D274" s="193" t="s">
        <v>154</v>
      </c>
      <c r="F274" s="102"/>
      <c r="G274" s="101"/>
      <c r="H274" s="101"/>
    </row>
    <row r="275" spans="2:8">
      <c r="B275" s="92">
        <v>18</v>
      </c>
      <c r="C275" s="184" t="s">
        <v>57</v>
      </c>
      <c r="D275" s="193" t="s">
        <v>154</v>
      </c>
      <c r="F275" s="102"/>
      <c r="G275" s="101"/>
      <c r="H275" s="101"/>
    </row>
    <row r="276" spans="2:8">
      <c r="B276" s="92">
        <v>21</v>
      </c>
      <c r="C276" s="184" t="s">
        <v>57</v>
      </c>
      <c r="D276" s="193" t="s">
        <v>154</v>
      </c>
      <c r="F276" s="102"/>
      <c r="G276" s="101"/>
      <c r="H276" s="101"/>
    </row>
    <row r="277" spans="2:8">
      <c r="B277" s="92">
        <v>22</v>
      </c>
      <c r="C277" s="184" t="s">
        <v>57</v>
      </c>
      <c r="D277" s="193" t="s">
        <v>154</v>
      </c>
      <c r="F277" s="102"/>
      <c r="G277" s="101"/>
      <c r="H277" s="101"/>
    </row>
    <row r="278" spans="2:8">
      <c r="B278" s="92">
        <v>23</v>
      </c>
      <c r="C278" s="184" t="s">
        <v>57</v>
      </c>
      <c r="D278" s="193" t="s">
        <v>154</v>
      </c>
      <c r="F278" s="102"/>
      <c r="G278" s="101"/>
      <c r="H278" s="101"/>
    </row>
    <row r="279" spans="2:8">
      <c r="B279" s="92">
        <v>24</v>
      </c>
      <c r="C279" s="184" t="s">
        <v>57</v>
      </c>
      <c r="D279" s="193" t="s">
        <v>154</v>
      </c>
      <c r="F279" s="102"/>
      <c r="G279" s="101"/>
      <c r="H279" s="101"/>
    </row>
    <row r="280" spans="2:8">
      <c r="B280" s="92">
        <v>25</v>
      </c>
      <c r="C280" s="184" t="s">
        <v>57</v>
      </c>
      <c r="D280" s="193" t="s">
        <v>154</v>
      </c>
      <c r="F280" s="102"/>
      <c r="G280" s="101"/>
      <c r="H280" s="101"/>
    </row>
    <row r="281" spans="2:8">
      <c r="B281" s="92">
        <v>28</v>
      </c>
      <c r="C281" s="184" t="s">
        <v>57</v>
      </c>
      <c r="D281" s="193" t="s">
        <v>154</v>
      </c>
      <c r="F281" s="102"/>
      <c r="G281" s="101"/>
      <c r="H281" s="101"/>
    </row>
    <row r="282" spans="2:8">
      <c r="B282" s="92">
        <v>29</v>
      </c>
      <c r="C282" s="184" t="s">
        <v>57</v>
      </c>
      <c r="D282" s="193" t="s">
        <v>154</v>
      </c>
      <c r="F282" s="102"/>
      <c r="G282" s="101"/>
      <c r="H282" s="101"/>
    </row>
    <row r="283" spans="2:8" ht="13.5" thickBot="1">
      <c r="B283" s="92">
        <v>30</v>
      </c>
      <c r="C283" s="201" t="s">
        <v>57</v>
      </c>
      <c r="D283" s="200" t="s">
        <v>154</v>
      </c>
      <c r="F283" s="102"/>
      <c r="G283" s="101"/>
      <c r="H283" s="101"/>
    </row>
    <row r="284" spans="2:8" ht="13.5" thickBot="1">
      <c r="B284" s="181" t="s">
        <v>0</v>
      </c>
      <c r="C284" s="90">
        <f>COUNTIF(C263:C283,"&gt;0")</f>
        <v>0</v>
      </c>
      <c r="D284" s="89">
        <f>COUNTIF(D263:D283,"&gt;0")</f>
        <v>0</v>
      </c>
    </row>
    <row r="285" spans="2:8">
      <c r="B285" s="88" t="s">
        <v>1</v>
      </c>
      <c r="C285" s="87" t="e">
        <f>AVERAGE(C263:C283)</f>
        <v>#DIV/0!</v>
      </c>
      <c r="D285" s="86" t="e">
        <f>AVERAGE(D263:D283)</f>
        <v>#DIV/0!</v>
      </c>
    </row>
    <row r="286" spans="2:8">
      <c r="B286" s="85" t="s">
        <v>2</v>
      </c>
      <c r="C286" s="84" t="e">
        <f>STDEV(C263:C283)</f>
        <v>#DIV/0!</v>
      </c>
      <c r="D286" s="83" t="e">
        <f>STDEV(D263:D283)</f>
        <v>#DIV/0!</v>
      </c>
    </row>
    <row r="287" spans="2:8" ht="13.5" thickBot="1">
      <c r="B287" s="82" t="s">
        <v>3</v>
      </c>
      <c r="C287" s="81" t="e">
        <f>CONFIDENCE(0.05,C286,C284)</f>
        <v>#DIV/0!</v>
      </c>
      <c r="D287" s="80" t="e">
        <f>CONFIDENCE(0.05,D286,D284)</f>
        <v>#DIV/0!</v>
      </c>
    </row>
    <row r="289" spans="2:8" ht="13.5" thickBot="1"/>
    <row r="290" spans="2:8" ht="13.5" thickBot="1">
      <c r="B290" s="347"/>
      <c r="C290" s="348"/>
      <c r="D290" s="363" t="s">
        <v>15</v>
      </c>
      <c r="G290" s="346" t="s">
        <v>161</v>
      </c>
      <c r="H290" s="346"/>
    </row>
    <row r="291" spans="2:8" ht="13.5" thickBot="1">
      <c r="B291" s="349"/>
      <c r="C291" s="350"/>
      <c r="D291" s="364"/>
      <c r="G291" s="112">
        <v>1</v>
      </c>
      <c r="H291" s="112">
        <v>2</v>
      </c>
    </row>
    <row r="292" spans="2:8" ht="13.5" thickBot="1">
      <c r="B292" s="355" t="s">
        <v>156</v>
      </c>
      <c r="C292" s="348"/>
      <c r="D292" s="111" t="s">
        <v>160</v>
      </c>
      <c r="F292" s="110" t="s">
        <v>1</v>
      </c>
      <c r="G292" s="109" t="e">
        <f>C317</f>
        <v>#DIV/0!</v>
      </c>
      <c r="H292" s="196" t="s">
        <v>154</v>
      </c>
    </row>
    <row r="293" spans="2:8">
      <c r="B293" s="373" t="s">
        <v>6</v>
      </c>
      <c r="C293" s="356" t="s">
        <v>27</v>
      </c>
      <c r="D293" s="357"/>
      <c r="F293" s="102" t="s">
        <v>7</v>
      </c>
      <c r="G293" s="108" t="e">
        <f>C318</f>
        <v>#DIV/0!</v>
      </c>
      <c r="H293" s="196" t="s">
        <v>154</v>
      </c>
    </row>
    <row r="294" spans="2:8" ht="13.5" thickBot="1">
      <c r="B294" s="374"/>
      <c r="C294" s="107">
        <v>1</v>
      </c>
      <c r="D294" s="106">
        <v>2</v>
      </c>
      <c r="F294" s="102" t="s">
        <v>3</v>
      </c>
      <c r="G294" s="105" t="e">
        <f>C319</f>
        <v>#DIV/0!</v>
      </c>
      <c r="H294" s="196" t="s">
        <v>154</v>
      </c>
    </row>
    <row r="295" spans="2:8">
      <c r="B295" s="199">
        <v>1</v>
      </c>
      <c r="C295" s="198" t="s">
        <v>57</v>
      </c>
      <c r="D295" s="197" t="s">
        <v>154</v>
      </c>
      <c r="F295" s="102" t="s">
        <v>8</v>
      </c>
      <c r="G295" s="101">
        <f>MAX(C295:C315)</f>
        <v>0</v>
      </c>
      <c r="H295" s="196" t="s">
        <v>154</v>
      </c>
    </row>
    <row r="296" spans="2:8">
      <c r="B296" s="194">
        <v>2</v>
      </c>
      <c r="C296" s="184" t="s">
        <v>57</v>
      </c>
      <c r="D296" s="193" t="s">
        <v>154</v>
      </c>
      <c r="F296" s="102" t="s">
        <v>9</v>
      </c>
      <c r="G296" s="101">
        <f>MIN(C295:C315)</f>
        <v>0</v>
      </c>
      <c r="H296" s="196" t="s">
        <v>154</v>
      </c>
    </row>
    <row r="297" spans="2:8" ht="13.5" thickBot="1">
      <c r="B297" s="194">
        <v>5</v>
      </c>
      <c r="C297" s="184" t="s">
        <v>57</v>
      </c>
      <c r="D297" s="193" t="s">
        <v>154</v>
      </c>
      <c r="F297" s="98" t="s">
        <v>10</v>
      </c>
      <c r="G297" s="97">
        <f>G295-G296</f>
        <v>0</v>
      </c>
      <c r="H297" s="195" t="s">
        <v>154</v>
      </c>
    </row>
    <row r="298" spans="2:8">
      <c r="B298" s="194">
        <v>7</v>
      </c>
      <c r="C298" s="184" t="s">
        <v>57</v>
      </c>
      <c r="D298" s="193" t="s">
        <v>154</v>
      </c>
    </row>
    <row r="299" spans="2:8">
      <c r="B299" s="194">
        <v>8</v>
      </c>
      <c r="C299" s="184" t="s">
        <v>57</v>
      </c>
      <c r="D299" s="193" t="s">
        <v>154</v>
      </c>
    </row>
    <row r="300" spans="2:8">
      <c r="B300" s="194">
        <v>9</v>
      </c>
      <c r="C300" s="184" t="s">
        <v>57</v>
      </c>
      <c r="D300" s="193" t="s">
        <v>154</v>
      </c>
    </row>
    <row r="301" spans="2:8">
      <c r="B301" s="194">
        <v>12</v>
      </c>
      <c r="C301" s="184" t="s">
        <v>57</v>
      </c>
      <c r="D301" s="193" t="s">
        <v>154</v>
      </c>
      <c r="F301" s="102"/>
      <c r="G301" s="101"/>
      <c r="H301" s="101"/>
    </row>
    <row r="302" spans="2:8">
      <c r="B302" s="194">
        <v>13</v>
      </c>
      <c r="C302" s="184" t="s">
        <v>57</v>
      </c>
      <c r="D302" s="193" t="s">
        <v>154</v>
      </c>
      <c r="F302" s="102"/>
      <c r="G302" s="101"/>
      <c r="H302" s="101"/>
    </row>
    <row r="303" spans="2:8">
      <c r="B303" s="194">
        <v>14</v>
      </c>
      <c r="C303" s="184" t="s">
        <v>57</v>
      </c>
      <c r="D303" s="193"/>
      <c r="F303" s="102"/>
      <c r="G303" s="101"/>
      <c r="H303" s="101"/>
    </row>
    <row r="304" spans="2:8">
      <c r="B304" s="194">
        <v>15</v>
      </c>
      <c r="C304" s="184" t="s">
        <v>57</v>
      </c>
      <c r="D304" s="193" t="s">
        <v>154</v>
      </c>
      <c r="F304" s="102"/>
      <c r="G304" s="101"/>
      <c r="H304" s="101"/>
    </row>
    <row r="305" spans="2:8">
      <c r="B305" s="194">
        <v>16</v>
      </c>
      <c r="C305" s="184" t="s">
        <v>57</v>
      </c>
      <c r="D305" s="193" t="s">
        <v>154</v>
      </c>
      <c r="F305" s="102"/>
      <c r="G305" s="101"/>
      <c r="H305" s="101"/>
    </row>
    <row r="306" spans="2:8">
      <c r="B306" s="194">
        <v>19</v>
      </c>
      <c r="C306" s="184" t="s">
        <v>57</v>
      </c>
      <c r="D306" s="193" t="s">
        <v>154</v>
      </c>
      <c r="F306" s="102"/>
      <c r="G306" s="101"/>
      <c r="H306" s="101"/>
    </row>
    <row r="307" spans="2:8">
      <c r="B307" s="194">
        <v>20</v>
      </c>
      <c r="C307" s="184" t="s">
        <v>57</v>
      </c>
      <c r="D307" s="193" t="s">
        <v>154</v>
      </c>
      <c r="F307" s="102"/>
      <c r="G307" s="101"/>
      <c r="H307" s="101"/>
    </row>
    <row r="308" spans="2:8">
      <c r="B308" s="92">
        <v>21</v>
      </c>
      <c r="C308" s="184" t="s">
        <v>57</v>
      </c>
      <c r="D308" s="193" t="s">
        <v>154</v>
      </c>
      <c r="F308" s="102"/>
      <c r="G308" s="101"/>
      <c r="H308" s="101"/>
    </row>
    <row r="309" spans="2:8">
      <c r="B309" s="92">
        <v>22</v>
      </c>
      <c r="C309" s="184" t="s">
        <v>57</v>
      </c>
      <c r="D309" s="193" t="s">
        <v>154</v>
      </c>
      <c r="F309" s="102"/>
      <c r="G309" s="101"/>
      <c r="H309" s="101"/>
    </row>
    <row r="310" spans="2:8">
      <c r="B310" s="92">
        <v>23</v>
      </c>
      <c r="C310" s="184" t="s">
        <v>57</v>
      </c>
      <c r="D310" s="193" t="s">
        <v>154</v>
      </c>
      <c r="F310" s="102"/>
      <c r="G310" s="101"/>
      <c r="H310" s="101"/>
    </row>
    <row r="311" spans="2:8">
      <c r="B311" s="92">
        <v>26</v>
      </c>
      <c r="C311" s="184" t="s">
        <v>57</v>
      </c>
      <c r="D311" s="193" t="s">
        <v>154</v>
      </c>
      <c r="F311" s="102"/>
      <c r="G311" s="101"/>
      <c r="H311" s="101"/>
    </row>
    <row r="312" spans="2:8">
      <c r="B312" s="92">
        <v>27</v>
      </c>
      <c r="C312" s="184" t="s">
        <v>57</v>
      </c>
      <c r="D312" s="193" t="s">
        <v>154</v>
      </c>
      <c r="F312" s="102"/>
      <c r="G312" s="101"/>
      <c r="H312" s="101"/>
    </row>
    <row r="313" spans="2:8">
      <c r="B313" s="92">
        <v>28</v>
      </c>
      <c r="C313" s="184" t="s">
        <v>57</v>
      </c>
      <c r="D313" s="193" t="s">
        <v>154</v>
      </c>
      <c r="F313" s="102"/>
      <c r="G313" s="101"/>
      <c r="H313" s="101"/>
    </row>
    <row r="314" spans="2:8">
      <c r="B314" s="92">
        <v>29</v>
      </c>
      <c r="C314" s="184" t="s">
        <v>57</v>
      </c>
      <c r="D314" s="193" t="s">
        <v>154</v>
      </c>
      <c r="F314" s="102"/>
      <c r="G314" s="101"/>
      <c r="H314" s="101"/>
    </row>
    <row r="315" spans="2:8" ht="13.5" thickBot="1">
      <c r="B315" s="92">
        <v>30</v>
      </c>
      <c r="C315" s="201" t="s">
        <v>57</v>
      </c>
      <c r="D315" s="200" t="s">
        <v>154</v>
      </c>
      <c r="F315" s="102"/>
      <c r="G315" s="101"/>
      <c r="H315" s="101"/>
    </row>
    <row r="316" spans="2:8" ht="13.5" thickBot="1">
      <c r="B316" s="181" t="s">
        <v>0</v>
      </c>
      <c r="C316" s="90">
        <f>COUNTIF(C295:C315,"&gt;0")</f>
        <v>0</v>
      </c>
      <c r="D316" s="89">
        <f>COUNTIF(D295:D315,"&gt;0")</f>
        <v>0</v>
      </c>
    </row>
    <row r="317" spans="2:8">
      <c r="B317" s="88" t="s">
        <v>1</v>
      </c>
      <c r="C317" s="87" t="e">
        <f>AVERAGE(C295:C315)</f>
        <v>#DIV/0!</v>
      </c>
      <c r="D317" s="86" t="e">
        <f>AVERAGE(D295:D315)</f>
        <v>#DIV/0!</v>
      </c>
    </row>
    <row r="318" spans="2:8">
      <c r="B318" s="85" t="s">
        <v>2</v>
      </c>
      <c r="C318" s="84" t="e">
        <f>STDEV(C295:C315)</f>
        <v>#DIV/0!</v>
      </c>
      <c r="D318" s="83" t="e">
        <f>STDEV(D295:D315)</f>
        <v>#DIV/0!</v>
      </c>
    </row>
    <row r="319" spans="2:8" ht="13.5" thickBot="1">
      <c r="B319" s="82" t="s">
        <v>3</v>
      </c>
      <c r="C319" s="81" t="e">
        <f>CONFIDENCE(0.05,C318,C316)</f>
        <v>#DIV/0!</v>
      </c>
      <c r="D319" s="80" t="e">
        <f>CONFIDENCE(0.05,D318,D316)</f>
        <v>#DIV/0!</v>
      </c>
    </row>
    <row r="321" spans="2:8" ht="13.5" thickBot="1"/>
    <row r="322" spans="2:8" ht="13.5" thickBot="1">
      <c r="B322" s="347"/>
      <c r="C322" s="348"/>
      <c r="D322" s="363" t="s">
        <v>15</v>
      </c>
      <c r="G322" s="346" t="s">
        <v>159</v>
      </c>
      <c r="H322" s="346"/>
    </row>
    <row r="323" spans="2:8" ht="13.5" thickBot="1">
      <c r="B323" s="349"/>
      <c r="C323" s="350"/>
      <c r="D323" s="364"/>
      <c r="G323" s="112">
        <v>1</v>
      </c>
      <c r="H323" s="112">
        <v>2</v>
      </c>
    </row>
    <row r="324" spans="2:8" ht="13.5" thickBot="1">
      <c r="B324" s="355" t="s">
        <v>156</v>
      </c>
      <c r="C324" s="348"/>
      <c r="D324" s="111" t="s">
        <v>158</v>
      </c>
      <c r="F324" s="110" t="s">
        <v>1</v>
      </c>
      <c r="G324" s="109" t="e">
        <f>C349</f>
        <v>#DIV/0!</v>
      </c>
      <c r="H324" s="196" t="s">
        <v>154</v>
      </c>
    </row>
    <row r="325" spans="2:8">
      <c r="B325" s="373" t="s">
        <v>6</v>
      </c>
      <c r="C325" s="356" t="s">
        <v>27</v>
      </c>
      <c r="D325" s="357"/>
      <c r="F325" s="102" t="s">
        <v>7</v>
      </c>
      <c r="G325" s="108" t="e">
        <f>C350</f>
        <v>#DIV/0!</v>
      </c>
      <c r="H325" s="196" t="s">
        <v>154</v>
      </c>
    </row>
    <row r="326" spans="2:8" ht="13.5" thickBot="1">
      <c r="B326" s="374"/>
      <c r="C326" s="107">
        <v>1</v>
      </c>
      <c r="D326" s="106">
        <v>2</v>
      </c>
      <c r="F326" s="102" t="s">
        <v>3</v>
      </c>
      <c r="G326" s="105" t="e">
        <f>C351</f>
        <v>#DIV/0!</v>
      </c>
      <c r="H326" s="196" t="s">
        <v>154</v>
      </c>
    </row>
    <row r="327" spans="2:8">
      <c r="B327" s="199">
        <v>2</v>
      </c>
      <c r="C327" s="198" t="s">
        <v>57</v>
      </c>
      <c r="D327" s="197" t="s">
        <v>154</v>
      </c>
      <c r="F327" s="102" t="s">
        <v>8</v>
      </c>
      <c r="G327" s="101">
        <f>MAX(C327:C347)</f>
        <v>0</v>
      </c>
      <c r="H327" s="196" t="s">
        <v>154</v>
      </c>
    </row>
    <row r="328" spans="2:8">
      <c r="B328" s="194">
        <v>3</v>
      </c>
      <c r="C328" s="184" t="s">
        <v>57</v>
      </c>
      <c r="D328" s="193" t="s">
        <v>154</v>
      </c>
      <c r="F328" s="102" t="s">
        <v>9</v>
      </c>
      <c r="G328" s="101">
        <f>MIN(C327:C347)</f>
        <v>0</v>
      </c>
      <c r="H328" s="196" t="s">
        <v>154</v>
      </c>
    </row>
    <row r="329" spans="2:8" ht="13.5" thickBot="1">
      <c r="B329" s="194">
        <v>4</v>
      </c>
      <c r="C329" s="184" t="s">
        <v>57</v>
      </c>
      <c r="D329" s="193" t="s">
        <v>154</v>
      </c>
      <c r="F329" s="98" t="s">
        <v>10</v>
      </c>
      <c r="G329" s="97">
        <f>G327-G328</f>
        <v>0</v>
      </c>
      <c r="H329" s="195" t="s">
        <v>154</v>
      </c>
    </row>
    <row r="330" spans="2:8">
      <c r="B330" s="194">
        <v>5</v>
      </c>
      <c r="C330" s="184" t="s">
        <v>57</v>
      </c>
      <c r="D330" s="193" t="s">
        <v>154</v>
      </c>
    </row>
    <row r="331" spans="2:8">
      <c r="B331" s="194">
        <v>6</v>
      </c>
      <c r="C331" s="184" t="s">
        <v>57</v>
      </c>
      <c r="D331" s="193" t="s">
        <v>154</v>
      </c>
    </row>
    <row r="332" spans="2:8">
      <c r="B332" s="194">
        <v>9</v>
      </c>
      <c r="C332" s="184" t="s">
        <v>57</v>
      </c>
      <c r="D332" s="193" t="s">
        <v>154</v>
      </c>
    </row>
    <row r="333" spans="2:8">
      <c r="B333" s="194">
        <v>10</v>
      </c>
      <c r="C333" s="184" t="s">
        <v>57</v>
      </c>
      <c r="D333" s="193" t="s">
        <v>154</v>
      </c>
      <c r="F333" s="102"/>
      <c r="G333" s="101"/>
      <c r="H333" s="101"/>
    </row>
    <row r="334" spans="2:8">
      <c r="B334" s="194">
        <v>11</v>
      </c>
      <c r="C334" s="184" t="s">
        <v>57</v>
      </c>
      <c r="D334" s="193" t="s">
        <v>154</v>
      </c>
      <c r="F334" s="102"/>
      <c r="G334" s="101"/>
      <c r="H334" s="101"/>
    </row>
    <row r="335" spans="2:8">
      <c r="B335" s="194">
        <v>12</v>
      </c>
      <c r="C335" s="184" t="s">
        <v>57</v>
      </c>
      <c r="D335" s="193"/>
      <c r="F335" s="102"/>
      <c r="G335" s="101"/>
      <c r="H335" s="101"/>
    </row>
    <row r="336" spans="2:8">
      <c r="B336" s="194">
        <v>13</v>
      </c>
      <c r="C336" s="184" t="s">
        <v>57</v>
      </c>
      <c r="D336" s="193" t="s">
        <v>154</v>
      </c>
      <c r="F336" s="102"/>
      <c r="G336" s="101"/>
      <c r="H336" s="101"/>
    </row>
    <row r="337" spans="2:8">
      <c r="B337" s="194">
        <v>16</v>
      </c>
      <c r="C337" s="184" t="s">
        <v>57</v>
      </c>
      <c r="D337" s="193" t="s">
        <v>154</v>
      </c>
      <c r="F337" s="102"/>
      <c r="G337" s="101"/>
      <c r="H337" s="101"/>
    </row>
    <row r="338" spans="2:8">
      <c r="B338" s="194">
        <v>17</v>
      </c>
      <c r="C338" s="184" t="s">
        <v>57</v>
      </c>
      <c r="D338" s="193" t="s">
        <v>154</v>
      </c>
      <c r="F338" s="102"/>
      <c r="G338" s="101"/>
      <c r="H338" s="101"/>
    </row>
    <row r="339" spans="2:8">
      <c r="B339" s="194">
        <v>18</v>
      </c>
      <c r="C339" s="184" t="s">
        <v>57</v>
      </c>
      <c r="D339" s="193" t="s">
        <v>154</v>
      </c>
      <c r="F339" s="102"/>
      <c r="G339" s="101"/>
      <c r="H339" s="101"/>
    </row>
    <row r="340" spans="2:8">
      <c r="B340" s="92">
        <v>19</v>
      </c>
      <c r="C340" s="184" t="s">
        <v>57</v>
      </c>
      <c r="D340" s="193" t="s">
        <v>154</v>
      </c>
      <c r="F340" s="102"/>
      <c r="G340" s="101"/>
      <c r="H340" s="101"/>
    </row>
    <row r="341" spans="2:8">
      <c r="B341" s="92">
        <v>20</v>
      </c>
      <c r="C341" s="184" t="s">
        <v>57</v>
      </c>
      <c r="D341" s="193" t="s">
        <v>154</v>
      </c>
      <c r="F341" s="102"/>
      <c r="G341" s="101"/>
      <c r="H341" s="101"/>
    </row>
    <row r="342" spans="2:8">
      <c r="B342" s="92">
        <v>23</v>
      </c>
      <c r="C342" s="184" t="s">
        <v>57</v>
      </c>
      <c r="D342" s="193" t="s">
        <v>154</v>
      </c>
      <c r="F342" s="102"/>
      <c r="G342" s="101"/>
      <c r="H342" s="101"/>
    </row>
    <row r="343" spans="2:8">
      <c r="B343" s="92">
        <v>24</v>
      </c>
      <c r="C343" s="184" t="s">
        <v>57</v>
      </c>
      <c r="D343" s="193" t="s">
        <v>154</v>
      </c>
      <c r="F343" s="102"/>
      <c r="G343" s="101"/>
      <c r="H343" s="101"/>
    </row>
    <row r="344" spans="2:8">
      <c r="B344" s="92">
        <v>25</v>
      </c>
      <c r="C344" s="184" t="s">
        <v>57</v>
      </c>
      <c r="D344" s="193" t="s">
        <v>154</v>
      </c>
      <c r="F344" s="102"/>
      <c r="G344" s="101"/>
      <c r="H344" s="101"/>
    </row>
    <row r="345" spans="2:8">
      <c r="B345" s="92">
        <v>26</v>
      </c>
      <c r="C345" s="184" t="s">
        <v>57</v>
      </c>
      <c r="D345" s="193" t="s">
        <v>154</v>
      </c>
      <c r="F345" s="102"/>
      <c r="G345" s="101"/>
      <c r="H345" s="101"/>
    </row>
    <row r="346" spans="2:8">
      <c r="B346" s="92">
        <v>27</v>
      </c>
      <c r="C346" s="184" t="s">
        <v>57</v>
      </c>
      <c r="D346" s="193" t="s">
        <v>154</v>
      </c>
      <c r="F346" s="102"/>
      <c r="G346" s="101"/>
      <c r="H346" s="101"/>
    </row>
    <row r="347" spans="2:8" ht="13.5" thickBot="1">
      <c r="B347" s="92">
        <v>30</v>
      </c>
      <c r="C347" s="201" t="s">
        <v>57</v>
      </c>
      <c r="D347" s="200" t="s">
        <v>154</v>
      </c>
      <c r="F347" s="102"/>
      <c r="G347" s="101"/>
      <c r="H347" s="101"/>
    </row>
    <row r="348" spans="2:8" ht="13.5" thickBot="1">
      <c r="B348" s="181" t="s">
        <v>0</v>
      </c>
      <c r="C348" s="90">
        <f>COUNTIF(C327:C347,"&gt;0")</f>
        <v>0</v>
      </c>
      <c r="D348" s="89">
        <f>COUNTIF(D327:D347,"&gt;0")</f>
        <v>0</v>
      </c>
    </row>
    <row r="349" spans="2:8">
      <c r="B349" s="88" t="s">
        <v>1</v>
      </c>
      <c r="C349" s="87" t="e">
        <f>AVERAGE(C327:C347)</f>
        <v>#DIV/0!</v>
      </c>
      <c r="D349" s="86" t="e">
        <f>AVERAGE(D327:D347)</f>
        <v>#DIV/0!</v>
      </c>
    </row>
    <row r="350" spans="2:8">
      <c r="B350" s="85" t="s">
        <v>2</v>
      </c>
      <c r="C350" s="84" t="e">
        <f>STDEV(C327:C347)</f>
        <v>#DIV/0!</v>
      </c>
      <c r="D350" s="83" t="e">
        <f>STDEV(D327:D347)</f>
        <v>#DIV/0!</v>
      </c>
    </row>
    <row r="351" spans="2:8" ht="13.5" thickBot="1">
      <c r="B351" s="82" t="s">
        <v>3</v>
      </c>
      <c r="C351" s="81" t="e">
        <f>CONFIDENCE(0.05,C350,C348)</f>
        <v>#DIV/0!</v>
      </c>
      <c r="D351" s="80" t="e">
        <f>CONFIDENCE(0.05,D350,D348)</f>
        <v>#DIV/0!</v>
      </c>
    </row>
    <row r="353" spans="2:8" ht="13.5" thickBot="1"/>
    <row r="354" spans="2:8" ht="13.5" thickBot="1">
      <c r="B354" s="347"/>
      <c r="C354" s="348"/>
      <c r="D354" s="363" t="s">
        <v>15</v>
      </c>
      <c r="G354" s="346" t="s">
        <v>157</v>
      </c>
      <c r="H354" s="346"/>
    </row>
    <row r="355" spans="2:8" ht="13.5" thickBot="1">
      <c r="B355" s="349"/>
      <c r="C355" s="350"/>
      <c r="D355" s="364"/>
      <c r="G355" s="112">
        <v>1</v>
      </c>
      <c r="H355" s="112">
        <v>2</v>
      </c>
    </row>
    <row r="356" spans="2:8" ht="13.5" thickBot="1">
      <c r="B356" s="355" t="s">
        <v>156</v>
      </c>
      <c r="C356" s="348"/>
      <c r="D356" s="111" t="s">
        <v>155</v>
      </c>
      <c r="F356" s="110" t="s">
        <v>1</v>
      </c>
      <c r="G356" s="109" t="e">
        <f>C379</f>
        <v>#DIV/0!</v>
      </c>
      <c r="H356" s="196" t="s">
        <v>154</v>
      </c>
    </row>
    <row r="357" spans="2:8">
      <c r="B357" s="373" t="s">
        <v>6</v>
      </c>
      <c r="C357" s="356" t="s">
        <v>27</v>
      </c>
      <c r="D357" s="357"/>
      <c r="F357" s="102" t="s">
        <v>7</v>
      </c>
      <c r="G357" s="108" t="e">
        <f>C380</f>
        <v>#DIV/0!</v>
      </c>
      <c r="H357" s="196" t="s">
        <v>154</v>
      </c>
    </row>
    <row r="358" spans="2:8" ht="13.5" thickBot="1">
      <c r="B358" s="374"/>
      <c r="C358" s="107">
        <v>1</v>
      </c>
      <c r="D358" s="106">
        <v>2</v>
      </c>
      <c r="F358" s="102" t="s">
        <v>3</v>
      </c>
      <c r="G358" s="105" t="e">
        <f>C381</f>
        <v>#DIV/0!</v>
      </c>
      <c r="H358" s="196" t="s">
        <v>154</v>
      </c>
    </row>
    <row r="359" spans="2:8">
      <c r="B359" s="199">
        <v>1</v>
      </c>
      <c r="C359" s="198" t="s">
        <v>57</v>
      </c>
      <c r="D359" s="197" t="s">
        <v>154</v>
      </c>
      <c r="F359" s="102" t="s">
        <v>8</v>
      </c>
      <c r="G359" s="101">
        <f>MAX(C359:C377)</f>
        <v>0</v>
      </c>
      <c r="H359" s="196" t="s">
        <v>154</v>
      </c>
    </row>
    <row r="360" spans="2:8">
      <c r="B360" s="194">
        <v>2</v>
      </c>
      <c r="C360" s="184" t="s">
        <v>57</v>
      </c>
      <c r="D360" s="193" t="s">
        <v>154</v>
      </c>
      <c r="F360" s="102" t="s">
        <v>9</v>
      </c>
      <c r="G360" s="101">
        <f>MIN(C359:C377)</f>
        <v>0</v>
      </c>
      <c r="H360" s="196" t="s">
        <v>154</v>
      </c>
    </row>
    <row r="361" spans="2:8" ht="13.5" thickBot="1">
      <c r="B361" s="194">
        <v>3</v>
      </c>
      <c r="C361" s="184" t="s">
        <v>57</v>
      </c>
      <c r="D361" s="193" t="s">
        <v>154</v>
      </c>
      <c r="F361" s="98" t="s">
        <v>10</v>
      </c>
      <c r="G361" s="97">
        <f>G359-G360</f>
        <v>0</v>
      </c>
      <c r="H361" s="195" t="s">
        <v>154</v>
      </c>
    </row>
    <row r="362" spans="2:8">
      <c r="B362" s="194">
        <v>4</v>
      </c>
      <c r="C362" s="184" t="s">
        <v>57</v>
      </c>
      <c r="D362" s="193" t="s">
        <v>154</v>
      </c>
    </row>
    <row r="363" spans="2:8">
      <c r="B363" s="194">
        <v>7</v>
      </c>
      <c r="C363" s="184" t="s">
        <v>57</v>
      </c>
      <c r="D363" s="193" t="s">
        <v>154</v>
      </c>
    </row>
    <row r="364" spans="2:8">
      <c r="B364" s="194">
        <v>9</v>
      </c>
      <c r="C364" s="184" t="s">
        <v>57</v>
      </c>
      <c r="D364" s="193" t="s">
        <v>154</v>
      </c>
    </row>
    <row r="365" spans="2:8">
      <c r="B365" s="194">
        <v>10</v>
      </c>
      <c r="C365" s="184" t="s">
        <v>57</v>
      </c>
      <c r="D365" s="193" t="s">
        <v>154</v>
      </c>
      <c r="F365" s="102"/>
      <c r="G365" s="101"/>
      <c r="H365" s="101"/>
    </row>
    <row r="366" spans="2:8">
      <c r="B366" s="194">
        <v>11</v>
      </c>
      <c r="C366" s="184" t="s">
        <v>57</v>
      </c>
      <c r="D366" s="193" t="s">
        <v>154</v>
      </c>
      <c r="F366" s="102"/>
      <c r="G366" s="101"/>
      <c r="H366" s="101"/>
    </row>
    <row r="367" spans="2:8">
      <c r="B367" s="194">
        <v>14</v>
      </c>
      <c r="C367" s="184" t="s">
        <v>57</v>
      </c>
      <c r="D367" s="193"/>
      <c r="F367" s="102"/>
      <c r="G367" s="101"/>
      <c r="H367" s="101"/>
    </row>
    <row r="368" spans="2:8">
      <c r="B368" s="194">
        <v>15</v>
      </c>
      <c r="C368" s="184" t="s">
        <v>57</v>
      </c>
      <c r="D368" s="193" t="s">
        <v>154</v>
      </c>
      <c r="F368" s="102"/>
      <c r="G368" s="101"/>
      <c r="H368" s="101"/>
    </row>
    <row r="369" spans="2:8">
      <c r="B369" s="194">
        <v>16</v>
      </c>
      <c r="C369" s="184" t="s">
        <v>57</v>
      </c>
      <c r="D369" s="193" t="s">
        <v>154</v>
      </c>
      <c r="F369" s="102"/>
      <c r="G369" s="101"/>
      <c r="H369" s="101"/>
    </row>
    <row r="370" spans="2:8">
      <c r="B370" s="194">
        <v>17</v>
      </c>
      <c r="C370" s="184" t="s">
        <v>57</v>
      </c>
      <c r="D370" s="193" t="s">
        <v>154</v>
      </c>
      <c r="F370" s="102"/>
      <c r="G370" s="101"/>
      <c r="H370" s="101"/>
    </row>
    <row r="371" spans="2:8">
      <c r="B371" s="194">
        <v>18</v>
      </c>
      <c r="C371" s="184" t="s">
        <v>57</v>
      </c>
      <c r="D371" s="193" t="s">
        <v>154</v>
      </c>
      <c r="F371" s="102"/>
      <c r="G371" s="101"/>
      <c r="H371" s="101"/>
    </row>
    <row r="372" spans="2:8">
      <c r="B372" s="92">
        <v>21</v>
      </c>
      <c r="C372" s="184" t="s">
        <v>57</v>
      </c>
      <c r="D372" s="193" t="s">
        <v>154</v>
      </c>
      <c r="F372" s="102"/>
      <c r="G372" s="101"/>
      <c r="H372" s="101"/>
    </row>
    <row r="373" spans="2:8">
      <c r="B373" s="92">
        <v>22</v>
      </c>
      <c r="C373" s="184" t="s">
        <v>57</v>
      </c>
      <c r="D373" s="193" t="s">
        <v>154</v>
      </c>
      <c r="F373" s="102"/>
      <c r="G373" s="101"/>
      <c r="H373" s="101"/>
    </row>
    <row r="374" spans="2:8">
      <c r="B374" s="92">
        <v>23</v>
      </c>
      <c r="C374" s="184" t="s">
        <v>57</v>
      </c>
      <c r="D374" s="193" t="s">
        <v>154</v>
      </c>
      <c r="F374" s="102"/>
      <c r="G374" s="101"/>
      <c r="H374" s="101"/>
    </row>
    <row r="375" spans="2:8">
      <c r="B375" s="92">
        <v>28</v>
      </c>
      <c r="C375" s="184" t="s">
        <v>57</v>
      </c>
      <c r="D375" s="193" t="s">
        <v>154</v>
      </c>
      <c r="F375" s="102"/>
      <c r="G375" s="101"/>
      <c r="H375" s="101"/>
    </row>
    <row r="376" spans="2:8">
      <c r="B376" s="92">
        <v>29</v>
      </c>
      <c r="C376" s="184" t="s">
        <v>57</v>
      </c>
      <c r="D376" s="193" t="s">
        <v>154</v>
      </c>
      <c r="F376" s="102"/>
      <c r="G376" s="101"/>
      <c r="H376" s="101"/>
    </row>
    <row r="377" spans="2:8" ht="13.5" thickBot="1">
      <c r="B377" s="92">
        <v>30</v>
      </c>
      <c r="C377" s="192" t="s">
        <v>57</v>
      </c>
      <c r="D377" s="191" t="s">
        <v>154</v>
      </c>
      <c r="F377" s="102"/>
      <c r="G377" s="101"/>
      <c r="H377" s="101"/>
    </row>
    <row r="378" spans="2:8" ht="13.5" thickBot="1">
      <c r="B378" s="181" t="s">
        <v>0</v>
      </c>
      <c r="C378" s="114">
        <f>COUNTIF(C359:C377,"&gt;0")</f>
        <v>0</v>
      </c>
      <c r="D378" s="113">
        <f>COUNTIF(D359:D377,"&gt;0")</f>
        <v>0</v>
      </c>
    </row>
    <row r="379" spans="2:8">
      <c r="B379" s="88" t="s">
        <v>1</v>
      </c>
      <c r="C379" s="87" t="e">
        <f>AVERAGE(C359:C377)</f>
        <v>#DIV/0!</v>
      </c>
      <c r="D379" s="86" t="e">
        <f>AVERAGE(D359:D377)</f>
        <v>#DIV/0!</v>
      </c>
    </row>
    <row r="380" spans="2:8">
      <c r="B380" s="85" t="s">
        <v>2</v>
      </c>
      <c r="C380" s="84" t="e">
        <f>STDEV(C359:C377)</f>
        <v>#DIV/0!</v>
      </c>
      <c r="D380" s="83" t="e">
        <f>STDEV(D359:D377)</f>
        <v>#DIV/0!</v>
      </c>
    </row>
    <row r="381" spans="2:8" ht="13.5" thickBot="1">
      <c r="B381" s="82" t="s">
        <v>3</v>
      </c>
      <c r="C381" s="81" t="e">
        <f>CONFIDENCE(0.05,C380,C378)</f>
        <v>#DIV/0!</v>
      </c>
      <c r="D381" s="80" t="e">
        <f>CONFIDENCE(0.05,D380,D378)</f>
        <v>#DIV/0!</v>
      </c>
    </row>
  </sheetData>
  <mergeCells count="98">
    <mergeCell ref="B290:C291"/>
    <mergeCell ref="D290:D291"/>
    <mergeCell ref="G290:H290"/>
    <mergeCell ref="B292:C292"/>
    <mergeCell ref="B293:B294"/>
    <mergeCell ref="C293:D293"/>
    <mergeCell ref="B258:C259"/>
    <mergeCell ref="D258:D259"/>
    <mergeCell ref="G258:H258"/>
    <mergeCell ref="B260:C260"/>
    <mergeCell ref="B261:B262"/>
    <mergeCell ref="C261:D261"/>
    <mergeCell ref="B224:C225"/>
    <mergeCell ref="D224:D225"/>
    <mergeCell ref="G224:H224"/>
    <mergeCell ref="B226:C226"/>
    <mergeCell ref="B227:B228"/>
    <mergeCell ref="C227:D227"/>
    <mergeCell ref="B158:C159"/>
    <mergeCell ref="D158:D159"/>
    <mergeCell ref="G158:H158"/>
    <mergeCell ref="B160:C160"/>
    <mergeCell ref="B161:B162"/>
    <mergeCell ref="C161:D161"/>
    <mergeCell ref="C74:D74"/>
    <mergeCell ref="C75:D75"/>
    <mergeCell ref="B64:C65"/>
    <mergeCell ref="D64:D65"/>
    <mergeCell ref="G64:H64"/>
    <mergeCell ref="B66:C66"/>
    <mergeCell ref="C71:D71"/>
    <mergeCell ref="B67:B68"/>
    <mergeCell ref="C67:D67"/>
    <mergeCell ref="C90:D90"/>
    <mergeCell ref="C76:D76"/>
    <mergeCell ref="C80:D80"/>
    <mergeCell ref="C77:D77"/>
    <mergeCell ref="C79:D79"/>
    <mergeCell ref="C87:D87"/>
    <mergeCell ref="C89:D89"/>
    <mergeCell ref="C86:D86"/>
    <mergeCell ref="C84:D84"/>
    <mergeCell ref="C81:D81"/>
    <mergeCell ref="C82:D82"/>
    <mergeCell ref="C83:D83"/>
    <mergeCell ref="C44:D44"/>
    <mergeCell ref="C46:D46"/>
    <mergeCell ref="C42:D42"/>
    <mergeCell ref="C39:D39"/>
    <mergeCell ref="C73:D73"/>
    <mergeCell ref="C70:D70"/>
    <mergeCell ref="G2:H2"/>
    <mergeCell ref="B4:C4"/>
    <mergeCell ref="B5:B6"/>
    <mergeCell ref="C5:D5"/>
    <mergeCell ref="B34:C35"/>
    <mergeCell ref="B2:C3"/>
    <mergeCell ref="D2:D3"/>
    <mergeCell ref="B100:B101"/>
    <mergeCell ref="C100:D100"/>
    <mergeCell ref="D34:D35"/>
    <mergeCell ref="G34:H34"/>
    <mergeCell ref="B97:C98"/>
    <mergeCell ref="D97:D98"/>
    <mergeCell ref="G97:H97"/>
    <mergeCell ref="B99:C99"/>
    <mergeCell ref="C37:D37"/>
    <mergeCell ref="C45:D45"/>
    <mergeCell ref="B36:C36"/>
    <mergeCell ref="C53:D53"/>
    <mergeCell ref="C51:D51"/>
    <mergeCell ref="C52:D52"/>
    <mergeCell ref="C47:D47"/>
    <mergeCell ref="B37:B38"/>
    <mergeCell ref="B128:C129"/>
    <mergeCell ref="D128:D129"/>
    <mergeCell ref="G128:H128"/>
    <mergeCell ref="B130:C130"/>
    <mergeCell ref="B131:B132"/>
    <mergeCell ref="C131:D131"/>
    <mergeCell ref="B190:C191"/>
    <mergeCell ref="D190:D191"/>
    <mergeCell ref="G190:H190"/>
    <mergeCell ref="B192:C192"/>
    <mergeCell ref="B193:B194"/>
    <mergeCell ref="C193:D193"/>
    <mergeCell ref="B322:C323"/>
    <mergeCell ref="D322:D323"/>
    <mergeCell ref="G322:H322"/>
    <mergeCell ref="B324:C324"/>
    <mergeCell ref="B325:B326"/>
    <mergeCell ref="C325:D325"/>
    <mergeCell ref="B354:C355"/>
    <mergeCell ref="D354:D355"/>
    <mergeCell ref="G354:H354"/>
    <mergeCell ref="B356:C356"/>
    <mergeCell ref="B357:B358"/>
    <mergeCell ref="C357:D35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1"/>
  <sheetViews>
    <sheetView zoomScale="84" zoomScaleNormal="84" workbookViewId="0"/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0.7109375" style="78" customWidth="1"/>
    <col min="9" max="15" width="9.140625" style="77"/>
    <col min="16" max="16" width="12.140625" style="77" customWidth="1"/>
    <col min="17" max="17" width="13.28515625" style="77" customWidth="1"/>
    <col min="18" max="18" width="2.7109375" style="77" customWidth="1"/>
    <col min="19" max="19" width="9.140625" style="77"/>
    <col min="20" max="20" width="10.28515625" style="77" customWidth="1"/>
    <col min="21" max="21" width="10.570312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53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5</v>
      </c>
      <c r="C4" s="348"/>
      <c r="D4" s="111" t="s">
        <v>52</v>
      </c>
      <c r="F4" s="110" t="s">
        <v>1</v>
      </c>
      <c r="G4" s="109">
        <f t="shared" ref="G4:H6" si="0">C21</f>
        <v>7.94</v>
      </c>
      <c r="H4" s="109">
        <f t="shared" si="0"/>
        <v>8.27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5.567764362830039E-2</v>
      </c>
      <c r="H5" s="108">
        <f t="shared" si="0"/>
        <v>8.4852813742385153E-2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6.3004027236761767E-2</v>
      </c>
      <c r="H6" s="105">
        <f t="shared" si="0"/>
        <v>0.11759783907240245</v>
      </c>
    </row>
    <row r="7" spans="2:8">
      <c r="B7" s="88">
        <v>3</v>
      </c>
      <c r="C7" s="361" t="s">
        <v>51</v>
      </c>
      <c r="D7" s="362"/>
      <c r="F7" s="102" t="s">
        <v>8</v>
      </c>
      <c r="G7" s="101">
        <f>MAX(C7:C19)</f>
        <v>8</v>
      </c>
      <c r="H7" s="101">
        <f>MAX(D7:D19)</f>
        <v>8.33</v>
      </c>
    </row>
    <row r="8" spans="2:8">
      <c r="B8" s="85">
        <v>4</v>
      </c>
      <c r="C8" s="104">
        <v>7.89</v>
      </c>
      <c r="D8" s="99" t="s">
        <v>51</v>
      </c>
      <c r="F8" s="102" t="s">
        <v>9</v>
      </c>
      <c r="G8" s="101">
        <f>MIN(C7:C19)</f>
        <v>7.89</v>
      </c>
      <c r="H8" s="101">
        <f>MIN(D7:D19)</f>
        <v>8.2100000000000009</v>
      </c>
    </row>
    <row r="9" spans="2:8" ht="13.5" thickBot="1">
      <c r="B9" s="92">
        <v>5</v>
      </c>
      <c r="C9" s="100">
        <v>7.93</v>
      </c>
      <c r="D9" s="99">
        <v>8.2100000000000009</v>
      </c>
      <c r="F9" s="98" t="s">
        <v>10</v>
      </c>
      <c r="G9" s="97">
        <f>G7-G8</f>
        <v>0.11000000000000032</v>
      </c>
      <c r="H9" s="97">
        <f>H7-H8</f>
        <v>0.11999999999999922</v>
      </c>
    </row>
    <row r="10" spans="2:8">
      <c r="B10" s="92">
        <v>6</v>
      </c>
      <c r="C10" s="360" t="s">
        <v>51</v>
      </c>
      <c r="D10" s="359"/>
    </row>
    <row r="11" spans="2:8">
      <c r="B11" s="92">
        <v>7</v>
      </c>
      <c r="C11" s="360" t="s">
        <v>51</v>
      </c>
      <c r="D11" s="359"/>
    </row>
    <row r="12" spans="2:8">
      <c r="B12" s="92">
        <v>10</v>
      </c>
      <c r="C12" s="360" t="s">
        <v>51</v>
      </c>
      <c r="D12" s="359"/>
    </row>
    <row r="13" spans="2:8">
      <c r="B13" s="92">
        <v>11</v>
      </c>
      <c r="C13" s="360" t="s">
        <v>51</v>
      </c>
      <c r="D13" s="359"/>
    </row>
    <row r="14" spans="2:8">
      <c r="B14" s="92">
        <v>12</v>
      </c>
      <c r="C14" s="360" t="s">
        <v>51</v>
      </c>
      <c r="D14" s="359"/>
    </row>
    <row r="15" spans="2:8">
      <c r="B15" s="92">
        <v>13</v>
      </c>
      <c r="C15" s="360" t="s">
        <v>51</v>
      </c>
      <c r="D15" s="359"/>
    </row>
    <row r="16" spans="2:8">
      <c r="B16" s="92">
        <v>14</v>
      </c>
      <c r="C16" s="360" t="s">
        <v>51</v>
      </c>
      <c r="D16" s="359"/>
    </row>
    <row r="17" spans="2:22">
      <c r="B17" s="92">
        <v>24</v>
      </c>
      <c r="C17" s="100">
        <v>8</v>
      </c>
      <c r="D17" s="99">
        <v>8.33</v>
      </c>
    </row>
    <row r="18" spans="2:22">
      <c r="B18" s="92">
        <v>25</v>
      </c>
      <c r="C18" s="360" t="s">
        <v>51</v>
      </c>
      <c r="D18" s="359"/>
    </row>
    <row r="19" spans="2:22" ht="13.5" thickBot="1">
      <c r="B19" s="92">
        <v>26</v>
      </c>
      <c r="C19" s="360" t="s">
        <v>51</v>
      </c>
      <c r="D19" s="359"/>
    </row>
    <row r="20" spans="2:22" ht="13.5" thickBot="1">
      <c r="B20" s="181" t="s">
        <v>0</v>
      </c>
      <c r="C20" s="114">
        <f>COUNTIF(C7:C19,"&gt;0")</f>
        <v>3</v>
      </c>
      <c r="D20" s="113">
        <f>COUNTIF(D7:D19,"&gt;0")</f>
        <v>2</v>
      </c>
    </row>
    <row r="21" spans="2:22">
      <c r="B21" s="88" t="s">
        <v>1</v>
      </c>
      <c r="C21" s="87">
        <f>AVERAGE(C7:C19)</f>
        <v>7.94</v>
      </c>
      <c r="D21" s="86">
        <f>AVERAGE(D7:D19)</f>
        <v>8.27</v>
      </c>
    </row>
    <row r="22" spans="2:22">
      <c r="B22" s="85" t="s">
        <v>2</v>
      </c>
      <c r="C22" s="84">
        <f>STDEV(C7:C19)</f>
        <v>5.567764362830039E-2</v>
      </c>
      <c r="D22" s="83">
        <f>STDEV(D7:D19)</f>
        <v>8.4852813742385153E-2</v>
      </c>
    </row>
    <row r="23" spans="2:22" ht="13.5" thickBot="1">
      <c r="B23" s="82" t="s">
        <v>3</v>
      </c>
      <c r="C23" s="81">
        <f>CONFIDENCE(0.05,C22,C20)</f>
        <v>6.3004027236761767E-2</v>
      </c>
      <c r="D23" s="80">
        <f>CONFIDENCE(0.05,D22,D20)</f>
        <v>0.11759783907240245</v>
      </c>
    </row>
    <row r="25" spans="2:22" ht="13.5" thickBot="1"/>
    <row r="26" spans="2:22" ht="13.5" thickBot="1">
      <c r="B26" s="347"/>
      <c r="C26" s="348"/>
      <c r="D26" s="363" t="s">
        <v>15</v>
      </c>
      <c r="G26" s="346" t="s">
        <v>184</v>
      </c>
      <c r="H26" s="346"/>
      <c r="O26" s="347"/>
      <c r="P26" s="348"/>
      <c r="Q26" s="363" t="s">
        <v>15</v>
      </c>
      <c r="R26" s="79"/>
      <c r="S26" s="79"/>
      <c r="T26" s="346" t="s">
        <v>211</v>
      </c>
      <c r="U26" s="346"/>
    </row>
    <row r="27" spans="2:22" ht="13.5" thickBot="1">
      <c r="B27" s="349"/>
      <c r="C27" s="350"/>
      <c r="D27" s="364"/>
      <c r="G27" s="112">
        <v>1</v>
      </c>
      <c r="H27" s="112">
        <v>2</v>
      </c>
      <c r="O27" s="349"/>
      <c r="P27" s="350"/>
      <c r="Q27" s="364"/>
      <c r="R27" s="79"/>
      <c r="S27" s="79"/>
      <c r="T27" s="112">
        <v>1</v>
      </c>
      <c r="U27" s="112">
        <v>2</v>
      </c>
    </row>
    <row r="28" spans="2:22" ht="13.5" thickBot="1">
      <c r="B28" s="355" t="s">
        <v>5</v>
      </c>
      <c r="C28" s="348"/>
      <c r="D28" s="111" t="s">
        <v>183</v>
      </c>
      <c r="F28" s="110" t="s">
        <v>1</v>
      </c>
      <c r="G28" s="109">
        <f t="shared" ref="G28:H30" si="1">C53</f>
        <v>7.6290909090909089</v>
      </c>
      <c r="H28" s="109">
        <f t="shared" si="1"/>
        <v>7.5885714285714281</v>
      </c>
      <c r="O28" s="432" t="s">
        <v>185</v>
      </c>
      <c r="P28" s="433"/>
      <c r="Q28" s="111" t="s">
        <v>183</v>
      </c>
      <c r="R28" s="79"/>
      <c r="S28" s="110" t="s">
        <v>1</v>
      </c>
      <c r="T28" s="109">
        <f t="shared" ref="T28:U30" si="2">P53</f>
        <v>16.181818181818183</v>
      </c>
      <c r="U28" s="109">
        <f t="shared" si="2"/>
        <v>16.057142857142857</v>
      </c>
      <c r="V28" s="231">
        <f>AVERAGE(T28:U28)</f>
        <v>16.119480519480518</v>
      </c>
    </row>
    <row r="29" spans="2:22">
      <c r="B29" s="373" t="s">
        <v>6</v>
      </c>
      <c r="C29" s="356" t="s">
        <v>27</v>
      </c>
      <c r="D29" s="357"/>
      <c r="F29" s="102" t="s">
        <v>7</v>
      </c>
      <c r="G29" s="108">
        <f t="shared" si="1"/>
        <v>0.21276534235887901</v>
      </c>
      <c r="H29" s="108">
        <f t="shared" si="1"/>
        <v>0.13508374827350264</v>
      </c>
      <c r="O29" s="373" t="s">
        <v>6</v>
      </c>
      <c r="P29" s="356" t="s">
        <v>27</v>
      </c>
      <c r="Q29" s="357"/>
      <c r="R29" s="79"/>
      <c r="S29" s="102" t="s">
        <v>7</v>
      </c>
      <c r="T29" s="108">
        <f t="shared" si="2"/>
        <v>1.3234939983378706</v>
      </c>
      <c r="U29" s="108">
        <f t="shared" si="2"/>
        <v>1.4886875011870273</v>
      </c>
    </row>
    <row r="30" spans="2:22" ht="13.5" thickBot="1">
      <c r="B30" s="374"/>
      <c r="C30" s="107">
        <v>1</v>
      </c>
      <c r="D30" s="106">
        <v>2</v>
      </c>
      <c r="F30" s="102" t="s">
        <v>3</v>
      </c>
      <c r="G30" s="105">
        <f t="shared" si="1"/>
        <v>0.12573397189648677</v>
      </c>
      <c r="H30" s="105">
        <f t="shared" si="1"/>
        <v>0.10006960231126434</v>
      </c>
      <c r="O30" s="374"/>
      <c r="P30" s="107">
        <v>1</v>
      </c>
      <c r="Q30" s="106">
        <v>2</v>
      </c>
      <c r="R30" s="79"/>
      <c r="S30" s="102" t="s">
        <v>3</v>
      </c>
      <c r="T30" s="105">
        <f t="shared" si="2"/>
        <v>0.78212059984607862</v>
      </c>
      <c r="U30" s="105">
        <f t="shared" si="2"/>
        <v>1.1028148693943027</v>
      </c>
    </row>
    <row r="31" spans="2:22">
      <c r="B31" s="88">
        <v>2</v>
      </c>
      <c r="C31" s="240" t="s">
        <v>210</v>
      </c>
      <c r="D31" s="239"/>
      <c r="F31" s="102" t="s">
        <v>8</v>
      </c>
      <c r="G31" s="101">
        <f>MAX(C31:C51)</f>
        <v>8.1300000000000008</v>
      </c>
      <c r="H31" s="101">
        <f>MAX(D31:D51)</f>
        <v>7.7</v>
      </c>
      <c r="O31" s="88">
        <v>2</v>
      </c>
      <c r="P31" s="240" t="s">
        <v>210</v>
      </c>
      <c r="Q31" s="239"/>
      <c r="R31" s="79"/>
      <c r="S31" s="102" t="s">
        <v>8</v>
      </c>
      <c r="T31" s="101">
        <f>MAX(P31:P51)</f>
        <v>18.3</v>
      </c>
      <c r="U31" s="101">
        <f>MAX(Q31:Q51)</f>
        <v>17.899999999999999</v>
      </c>
    </row>
    <row r="32" spans="2:22">
      <c r="B32" s="85">
        <v>5</v>
      </c>
      <c r="C32" s="237" t="s">
        <v>210</v>
      </c>
      <c r="D32" s="236"/>
      <c r="F32" s="102" t="s">
        <v>9</v>
      </c>
      <c r="G32" s="101">
        <f>MIN(C31:C51)</f>
        <v>7.38</v>
      </c>
      <c r="H32" s="101">
        <f>MIN(D31:D51)</f>
        <v>7.32</v>
      </c>
      <c r="O32" s="85">
        <v>5</v>
      </c>
      <c r="P32" s="237" t="s">
        <v>210</v>
      </c>
      <c r="Q32" s="236"/>
      <c r="R32" s="79"/>
      <c r="S32" s="102" t="s">
        <v>9</v>
      </c>
      <c r="T32" s="101">
        <f>MIN(P31:P51)</f>
        <v>14.2</v>
      </c>
      <c r="U32" s="101">
        <f>MIN(Q31:Q51)</f>
        <v>13.8</v>
      </c>
    </row>
    <row r="33" spans="2:21" ht="13.5" thickBot="1">
      <c r="B33" s="85">
        <v>6</v>
      </c>
      <c r="C33" s="137">
        <v>7.63</v>
      </c>
      <c r="D33" s="136">
        <v>7.59</v>
      </c>
      <c r="F33" s="98" t="s">
        <v>10</v>
      </c>
      <c r="G33" s="97">
        <f>G31-G32</f>
        <v>0.75000000000000089</v>
      </c>
      <c r="H33" s="97">
        <f>H31-H32</f>
        <v>0.37999999999999989</v>
      </c>
      <c r="O33" s="85">
        <v>6</v>
      </c>
      <c r="P33" s="137">
        <v>18.3</v>
      </c>
      <c r="Q33" s="136">
        <v>17.899999999999999</v>
      </c>
      <c r="R33" s="79"/>
      <c r="S33" s="98" t="s">
        <v>10</v>
      </c>
      <c r="T33" s="97">
        <f>T31-T32</f>
        <v>4.1000000000000014</v>
      </c>
      <c r="U33" s="97">
        <f>U31-U32</f>
        <v>4.0999999999999979</v>
      </c>
    </row>
    <row r="34" spans="2:21">
      <c r="B34" s="85">
        <v>7</v>
      </c>
      <c r="C34" s="237" t="s">
        <v>51</v>
      </c>
      <c r="D34" s="236"/>
      <c r="O34" s="85">
        <v>7</v>
      </c>
      <c r="P34" s="237" t="s">
        <v>51</v>
      </c>
      <c r="Q34" s="236"/>
      <c r="R34" s="79"/>
      <c r="S34" s="79"/>
      <c r="T34" s="78"/>
      <c r="U34" s="78"/>
    </row>
    <row r="35" spans="2:21">
      <c r="B35" s="85">
        <v>8</v>
      </c>
      <c r="C35" s="137">
        <v>7.69</v>
      </c>
      <c r="D35" s="136">
        <v>7.32</v>
      </c>
      <c r="O35" s="85">
        <v>8</v>
      </c>
      <c r="P35" s="137">
        <v>17.899999999999999</v>
      </c>
      <c r="Q35" s="136">
        <v>16.5</v>
      </c>
      <c r="R35" s="79"/>
      <c r="S35" s="79"/>
      <c r="T35" s="78"/>
      <c r="U35" s="78"/>
    </row>
    <row r="36" spans="2:21">
      <c r="B36" s="85">
        <v>9</v>
      </c>
      <c r="C36" s="137">
        <v>7.52</v>
      </c>
      <c r="D36" s="236" t="s">
        <v>51</v>
      </c>
      <c r="O36" s="85">
        <v>9</v>
      </c>
      <c r="P36" s="137">
        <v>14.9</v>
      </c>
      <c r="Q36" s="238" t="s">
        <v>51</v>
      </c>
      <c r="R36" s="79"/>
      <c r="S36" s="79"/>
      <c r="T36" s="78"/>
      <c r="U36" s="78"/>
    </row>
    <row r="37" spans="2:21">
      <c r="B37" s="85">
        <v>12</v>
      </c>
      <c r="C37" s="137">
        <v>7.38</v>
      </c>
      <c r="D37" s="236" t="s">
        <v>51</v>
      </c>
      <c r="O37" s="85">
        <v>12</v>
      </c>
      <c r="P37" s="137">
        <v>17.3</v>
      </c>
      <c r="Q37" s="238" t="s">
        <v>51</v>
      </c>
      <c r="R37" s="79"/>
      <c r="S37" s="79"/>
      <c r="T37" s="78"/>
      <c r="U37" s="78"/>
    </row>
    <row r="38" spans="2:21">
      <c r="B38" s="85">
        <v>13</v>
      </c>
      <c r="C38" s="237" t="s">
        <v>51</v>
      </c>
      <c r="D38" s="236"/>
      <c r="O38" s="85">
        <v>13</v>
      </c>
      <c r="P38" s="237" t="s">
        <v>51</v>
      </c>
      <c r="Q38" s="236"/>
      <c r="R38" s="79"/>
      <c r="S38" s="79"/>
      <c r="T38" s="78"/>
      <c r="U38" s="78"/>
    </row>
    <row r="39" spans="2:21">
      <c r="B39" s="85">
        <v>14</v>
      </c>
      <c r="C39" s="137">
        <v>8.1300000000000008</v>
      </c>
      <c r="D39" s="136">
        <v>7.67</v>
      </c>
      <c r="O39" s="85">
        <v>14</v>
      </c>
      <c r="P39" s="137">
        <v>15.1</v>
      </c>
      <c r="Q39" s="136">
        <v>14.6</v>
      </c>
      <c r="R39" s="79"/>
      <c r="S39" s="79"/>
      <c r="T39" s="78"/>
      <c r="U39" s="78"/>
    </row>
    <row r="40" spans="2:21">
      <c r="B40" s="85">
        <v>15</v>
      </c>
      <c r="C40" s="137">
        <v>7.8</v>
      </c>
      <c r="D40" s="136">
        <v>7.68</v>
      </c>
      <c r="O40" s="85">
        <v>15</v>
      </c>
      <c r="P40" s="137">
        <v>14.2</v>
      </c>
      <c r="Q40" s="136">
        <v>13.8</v>
      </c>
      <c r="R40" s="79"/>
      <c r="S40" s="79"/>
      <c r="T40" s="78"/>
      <c r="U40" s="78"/>
    </row>
    <row r="41" spans="2:21">
      <c r="B41" s="85">
        <v>16</v>
      </c>
      <c r="C41" s="137">
        <v>7.44</v>
      </c>
      <c r="D41" s="136">
        <v>7.51</v>
      </c>
      <c r="O41" s="85">
        <v>16</v>
      </c>
      <c r="P41" s="137">
        <v>16.3</v>
      </c>
      <c r="Q41" s="136">
        <v>15.6</v>
      </c>
      <c r="R41" s="79"/>
      <c r="S41" s="79"/>
      <c r="T41" s="78"/>
      <c r="U41" s="78"/>
    </row>
    <row r="42" spans="2:21">
      <c r="B42" s="85">
        <v>19</v>
      </c>
      <c r="C42" s="137">
        <v>7.46</v>
      </c>
      <c r="D42" s="236" t="s">
        <v>51</v>
      </c>
      <c r="O42" s="85">
        <v>19</v>
      </c>
      <c r="P42" s="137">
        <v>16.399999999999999</v>
      </c>
      <c r="Q42" s="238" t="s">
        <v>51</v>
      </c>
      <c r="R42" s="79"/>
      <c r="S42" s="79"/>
      <c r="T42" s="78"/>
      <c r="U42" s="78"/>
    </row>
    <row r="43" spans="2:21">
      <c r="B43" s="85">
        <v>20</v>
      </c>
      <c r="C43" s="137">
        <v>7.52</v>
      </c>
      <c r="D43" s="236" t="s">
        <v>51</v>
      </c>
      <c r="O43" s="85">
        <v>20</v>
      </c>
      <c r="P43" s="137">
        <v>14.8</v>
      </c>
      <c r="Q43" s="236" t="s">
        <v>51</v>
      </c>
      <c r="R43" s="79"/>
      <c r="S43" s="79"/>
      <c r="T43" s="78"/>
      <c r="U43" s="78"/>
    </row>
    <row r="44" spans="2:21">
      <c r="B44" s="85">
        <v>21</v>
      </c>
      <c r="C44" s="237" t="s">
        <v>210</v>
      </c>
      <c r="D44" s="236"/>
      <c r="O44" s="85">
        <v>21</v>
      </c>
      <c r="P44" s="237" t="s">
        <v>210</v>
      </c>
      <c r="Q44" s="236"/>
      <c r="R44" s="79"/>
      <c r="S44" s="79"/>
      <c r="T44" s="78"/>
      <c r="U44" s="78"/>
    </row>
    <row r="45" spans="2:21">
      <c r="B45" s="85">
        <v>22</v>
      </c>
      <c r="C45" s="237" t="s">
        <v>209</v>
      </c>
      <c r="D45" s="236"/>
      <c r="O45" s="85">
        <v>22</v>
      </c>
      <c r="P45" s="237" t="s">
        <v>209</v>
      </c>
      <c r="Q45" s="236"/>
      <c r="R45" s="79"/>
      <c r="S45" s="79"/>
      <c r="T45" s="78"/>
      <c r="U45" s="78"/>
    </row>
    <row r="46" spans="2:21">
      <c r="B46" s="92">
        <v>23</v>
      </c>
      <c r="C46" s="137">
        <v>7.59</v>
      </c>
      <c r="D46" s="136">
        <v>7.65</v>
      </c>
      <c r="O46" s="92">
        <v>23</v>
      </c>
      <c r="P46" s="137">
        <v>16.5</v>
      </c>
      <c r="Q46" s="136">
        <v>17.5</v>
      </c>
      <c r="R46" s="79"/>
      <c r="S46" s="79"/>
      <c r="T46" s="78"/>
      <c r="U46" s="78"/>
    </row>
    <row r="47" spans="2:21">
      <c r="B47" s="92">
        <v>26</v>
      </c>
      <c r="C47" s="237" t="s">
        <v>51</v>
      </c>
      <c r="D47" s="236"/>
      <c r="O47" s="92">
        <v>26</v>
      </c>
      <c r="P47" s="237" t="s">
        <v>51</v>
      </c>
      <c r="Q47" s="236"/>
      <c r="R47" s="79"/>
      <c r="S47" s="79"/>
      <c r="T47" s="78"/>
      <c r="U47" s="78"/>
    </row>
    <row r="48" spans="2:21">
      <c r="B48" s="92">
        <v>27</v>
      </c>
      <c r="C48" s="237" t="s">
        <v>51</v>
      </c>
      <c r="D48" s="236"/>
      <c r="O48" s="92">
        <v>27</v>
      </c>
      <c r="P48" s="237" t="s">
        <v>51</v>
      </c>
      <c r="Q48" s="236"/>
      <c r="R48" s="79"/>
      <c r="S48" s="79"/>
      <c r="T48" s="78"/>
      <c r="U48" s="78"/>
    </row>
    <row r="49" spans="2:22">
      <c r="B49" s="92">
        <v>28</v>
      </c>
      <c r="C49" s="237" t="s">
        <v>51</v>
      </c>
      <c r="D49" s="236"/>
      <c r="O49" s="92">
        <v>28</v>
      </c>
      <c r="P49" s="237" t="s">
        <v>51</v>
      </c>
      <c r="Q49" s="236"/>
      <c r="R49" s="79"/>
      <c r="S49" s="79"/>
      <c r="T49" s="78"/>
      <c r="U49" s="78"/>
    </row>
    <row r="50" spans="2:22">
      <c r="B50" s="92">
        <v>29</v>
      </c>
      <c r="C50" s="137">
        <v>7.76</v>
      </c>
      <c r="D50" s="136">
        <v>7.7</v>
      </c>
      <c r="O50" s="92">
        <v>29</v>
      </c>
      <c r="P50" s="137">
        <v>16.3</v>
      </c>
      <c r="Q50" s="136">
        <v>16.5</v>
      </c>
      <c r="R50" s="79"/>
      <c r="S50" s="79"/>
      <c r="T50" s="78"/>
      <c r="U50" s="78"/>
    </row>
    <row r="51" spans="2:22" ht="13.5" thickBot="1">
      <c r="B51" s="221">
        <v>30</v>
      </c>
      <c r="C51" s="235"/>
      <c r="D51" s="234"/>
      <c r="O51" s="221">
        <v>30</v>
      </c>
      <c r="P51" s="235"/>
      <c r="Q51" s="234"/>
      <c r="R51" s="79"/>
      <c r="S51" s="79"/>
      <c r="T51" s="78"/>
      <c r="U51" s="78"/>
    </row>
    <row r="52" spans="2:22" ht="13.5" thickBot="1">
      <c r="B52" s="91" t="s">
        <v>0</v>
      </c>
      <c r="C52" s="90">
        <f>COUNTIF(C31:C51,"&gt;0")</f>
        <v>11</v>
      </c>
      <c r="D52" s="89">
        <f>COUNTIF(D31:D51,"&gt;0")</f>
        <v>7</v>
      </c>
      <c r="O52" s="91" t="s">
        <v>0</v>
      </c>
      <c r="P52" s="90">
        <f>COUNTIF(P31:P51,"&gt;0")</f>
        <v>11</v>
      </c>
      <c r="Q52" s="89">
        <f>COUNTIF(Q31:Q51,"&gt;0")</f>
        <v>7</v>
      </c>
      <c r="R52" s="79"/>
      <c r="S52" s="79"/>
      <c r="T52" s="78"/>
      <c r="U52" s="78"/>
    </row>
    <row r="53" spans="2:22">
      <c r="B53" s="88" t="s">
        <v>1</v>
      </c>
      <c r="C53" s="87">
        <f>AVERAGE(C31:C51)</f>
        <v>7.6290909090909089</v>
      </c>
      <c r="D53" s="86">
        <f>AVERAGE(D31:D51)</f>
        <v>7.5885714285714281</v>
      </c>
      <c r="O53" s="88" t="s">
        <v>1</v>
      </c>
      <c r="P53" s="87">
        <f>AVERAGE(P31:P51)</f>
        <v>16.181818181818183</v>
      </c>
      <c r="Q53" s="86">
        <f>AVERAGE(Q31:Q51)</f>
        <v>16.057142857142857</v>
      </c>
      <c r="R53" s="79"/>
      <c r="S53" s="79"/>
      <c r="T53" s="78"/>
      <c r="U53" s="78"/>
    </row>
    <row r="54" spans="2:22">
      <c r="B54" s="85" t="s">
        <v>2</v>
      </c>
      <c r="C54" s="84">
        <f>STDEV(C31:C51)</f>
        <v>0.21276534235887901</v>
      </c>
      <c r="D54" s="83">
        <f>STDEV(D31:D51)</f>
        <v>0.13508374827350264</v>
      </c>
      <c r="O54" s="85" t="s">
        <v>2</v>
      </c>
      <c r="P54" s="84">
        <f>STDEV(P31:P51)</f>
        <v>1.3234939983378706</v>
      </c>
      <c r="Q54" s="83">
        <f>STDEV(Q31:Q51)</f>
        <v>1.4886875011870273</v>
      </c>
      <c r="R54" s="79"/>
      <c r="S54" s="79"/>
      <c r="T54" s="78"/>
      <c r="U54" s="78"/>
    </row>
    <row r="55" spans="2:22" ht="13.5" thickBot="1">
      <c r="B55" s="82" t="s">
        <v>3</v>
      </c>
      <c r="C55" s="81">
        <f>CONFIDENCE(0.05,C54,C52)</f>
        <v>0.12573397189648677</v>
      </c>
      <c r="D55" s="80">
        <f>CONFIDENCE(0.05,D54,D52)</f>
        <v>0.10006960231126434</v>
      </c>
      <c r="O55" s="82" t="s">
        <v>3</v>
      </c>
      <c r="P55" s="81">
        <f>CONFIDENCE(0.05,P54,P52)</f>
        <v>0.78212059984607862</v>
      </c>
      <c r="Q55" s="80">
        <f>CONFIDENCE(0.05,Q54,Q52)</f>
        <v>1.1028148693943027</v>
      </c>
      <c r="R55" s="79"/>
      <c r="S55" s="79"/>
      <c r="T55" s="78"/>
      <c r="U55" s="78"/>
    </row>
    <row r="57" spans="2:22" ht="13.5" thickBot="1"/>
    <row r="58" spans="2:22" ht="13.5" thickBot="1">
      <c r="B58" s="347"/>
      <c r="C58" s="348"/>
      <c r="D58" s="363" t="s">
        <v>15</v>
      </c>
      <c r="G58" s="346" t="s">
        <v>182</v>
      </c>
      <c r="H58" s="346"/>
      <c r="O58" s="347"/>
      <c r="P58" s="348"/>
      <c r="Q58" s="363" t="s">
        <v>15</v>
      </c>
      <c r="R58" s="79"/>
      <c r="S58" s="79"/>
      <c r="T58" s="346" t="s">
        <v>208</v>
      </c>
      <c r="U58" s="346"/>
    </row>
    <row r="59" spans="2:22" ht="13.5" thickBot="1">
      <c r="B59" s="349"/>
      <c r="C59" s="350"/>
      <c r="D59" s="364"/>
      <c r="G59" s="112">
        <v>1</v>
      </c>
      <c r="H59" s="112">
        <v>2</v>
      </c>
      <c r="O59" s="349"/>
      <c r="P59" s="350"/>
      <c r="Q59" s="364"/>
      <c r="R59" s="79"/>
      <c r="S59" s="79"/>
      <c r="T59" s="112">
        <v>1</v>
      </c>
      <c r="U59" s="112">
        <v>2</v>
      </c>
    </row>
    <row r="60" spans="2:22" ht="13.5" thickBot="1">
      <c r="B60" s="355" t="s">
        <v>5</v>
      </c>
      <c r="C60" s="348"/>
      <c r="D60" s="111" t="s">
        <v>181</v>
      </c>
      <c r="F60" s="110" t="s">
        <v>1</v>
      </c>
      <c r="G60" s="109">
        <f>C79</f>
        <v>7.6</v>
      </c>
      <c r="H60" s="109">
        <f>D79</f>
        <v>7.8</v>
      </c>
      <c r="O60" s="432" t="s">
        <v>185</v>
      </c>
      <c r="P60" s="433"/>
      <c r="Q60" s="111" t="s">
        <v>181</v>
      </c>
      <c r="R60" s="79"/>
      <c r="S60" s="110" t="s">
        <v>1</v>
      </c>
      <c r="T60" s="109">
        <f t="shared" ref="T60:U62" si="3">P79</f>
        <v>16.649999999999999</v>
      </c>
      <c r="U60" s="109">
        <f t="shared" si="3"/>
        <v>15.9</v>
      </c>
      <c r="V60" s="231"/>
    </row>
    <row r="61" spans="2:22">
      <c r="B61" s="373" t="s">
        <v>6</v>
      </c>
      <c r="C61" s="356" t="s">
        <v>27</v>
      </c>
      <c r="D61" s="357"/>
      <c r="F61" s="102" t="s">
        <v>7</v>
      </c>
      <c r="G61" s="108">
        <f>C80</f>
        <v>0.39276795524414498</v>
      </c>
      <c r="H61" s="233" t="s">
        <v>207</v>
      </c>
      <c r="O61" s="373" t="s">
        <v>6</v>
      </c>
      <c r="P61" s="356" t="s">
        <v>27</v>
      </c>
      <c r="Q61" s="357"/>
      <c r="R61" s="79"/>
      <c r="S61" s="102" t="s">
        <v>7</v>
      </c>
      <c r="T61" s="108">
        <f t="shared" si="3"/>
        <v>1.2503332889007361</v>
      </c>
      <c r="U61" s="108" t="e">
        <f t="shared" si="3"/>
        <v>#DIV/0!</v>
      </c>
    </row>
    <row r="62" spans="2:22" ht="13.5" thickBot="1">
      <c r="B62" s="374"/>
      <c r="C62" s="107">
        <v>1</v>
      </c>
      <c r="D62" s="106">
        <v>2</v>
      </c>
      <c r="F62" s="102" t="s">
        <v>3</v>
      </c>
      <c r="G62" s="105">
        <f>C81</f>
        <v>0.3849055232799819</v>
      </c>
      <c r="H62" s="232" t="s">
        <v>207</v>
      </c>
      <c r="O62" s="374"/>
      <c r="P62" s="107">
        <v>1</v>
      </c>
      <c r="Q62" s="106">
        <v>2</v>
      </c>
      <c r="R62" s="79"/>
      <c r="S62" s="102" t="s">
        <v>3</v>
      </c>
      <c r="T62" s="105">
        <f t="shared" si="3"/>
        <v>1.2253041074584783</v>
      </c>
      <c r="U62" s="105" t="e">
        <f t="shared" si="3"/>
        <v>#DIV/0!</v>
      </c>
    </row>
    <row r="63" spans="2:22">
      <c r="B63" s="88">
        <v>2</v>
      </c>
      <c r="C63" s="456" t="s">
        <v>137</v>
      </c>
      <c r="D63" s="457"/>
      <c r="F63" s="102" t="s">
        <v>8</v>
      </c>
      <c r="G63" s="101">
        <f>MAX(C63:C77)</f>
        <v>7.97</v>
      </c>
      <c r="H63" s="101">
        <f>MAX(D63:D77)</f>
        <v>7.8</v>
      </c>
      <c r="O63" s="88">
        <v>2</v>
      </c>
      <c r="P63" s="456" t="s">
        <v>137</v>
      </c>
      <c r="Q63" s="457"/>
      <c r="R63" s="79"/>
      <c r="S63" s="102" t="s">
        <v>8</v>
      </c>
      <c r="T63" s="101">
        <f>MAX(P63:P77)</f>
        <v>18.399999999999999</v>
      </c>
      <c r="U63" s="101">
        <f>MAX(Q63:Q77)</f>
        <v>15.9</v>
      </c>
    </row>
    <row r="64" spans="2:22">
      <c r="B64" s="85">
        <v>3</v>
      </c>
      <c r="C64" s="100">
        <v>7.05</v>
      </c>
      <c r="D64" s="99" t="s">
        <v>51</v>
      </c>
      <c r="F64" s="102" t="s">
        <v>9</v>
      </c>
      <c r="G64" s="101">
        <f>MIN(C63:C77)</f>
        <v>7.05</v>
      </c>
      <c r="H64" s="101">
        <f>MIN(D63:D77)</f>
        <v>7.8</v>
      </c>
      <c r="O64" s="85">
        <v>3</v>
      </c>
      <c r="P64" s="100">
        <v>15.8</v>
      </c>
      <c r="Q64" s="99" t="s">
        <v>51</v>
      </c>
      <c r="R64" s="79"/>
      <c r="S64" s="102" t="s">
        <v>9</v>
      </c>
      <c r="T64" s="101">
        <f>MIN(P63:P77)</f>
        <v>15.7</v>
      </c>
      <c r="U64" s="101">
        <f>MIN(Q63:Q77)</f>
        <v>15.9</v>
      </c>
    </row>
    <row r="65" spans="2:21" ht="13.5" thickBot="1">
      <c r="B65" s="85">
        <v>4</v>
      </c>
      <c r="C65" s="418" t="s">
        <v>51</v>
      </c>
      <c r="D65" s="419"/>
      <c r="F65" s="98" t="s">
        <v>10</v>
      </c>
      <c r="G65" s="97">
        <f>G63-G64</f>
        <v>0.91999999999999993</v>
      </c>
      <c r="H65" s="97">
        <f>H63-H64</f>
        <v>0</v>
      </c>
      <c r="O65" s="85">
        <v>4</v>
      </c>
      <c r="P65" s="418" t="s">
        <v>51</v>
      </c>
      <c r="Q65" s="419"/>
      <c r="R65" s="79"/>
      <c r="S65" s="98" t="s">
        <v>10</v>
      </c>
      <c r="T65" s="97">
        <f>T63-T64</f>
        <v>2.6999999999999993</v>
      </c>
      <c r="U65" s="97">
        <f>U63-U64</f>
        <v>0</v>
      </c>
    </row>
    <row r="66" spans="2:21">
      <c r="B66" s="85">
        <v>5</v>
      </c>
      <c r="C66" s="418" t="s">
        <v>51</v>
      </c>
      <c r="D66" s="419"/>
      <c r="O66" s="85">
        <v>5</v>
      </c>
      <c r="P66" s="418" t="s">
        <v>51</v>
      </c>
      <c r="Q66" s="419"/>
      <c r="R66" s="79"/>
      <c r="S66" s="79"/>
      <c r="T66" s="78"/>
      <c r="U66" s="78"/>
    </row>
    <row r="67" spans="2:21">
      <c r="B67" s="85">
        <v>9</v>
      </c>
      <c r="C67" s="418" t="s">
        <v>51</v>
      </c>
      <c r="D67" s="419"/>
      <c r="O67" s="85">
        <v>9</v>
      </c>
      <c r="P67" s="418" t="s">
        <v>51</v>
      </c>
      <c r="Q67" s="419"/>
      <c r="R67" s="79"/>
      <c r="S67" s="79"/>
      <c r="T67" s="78"/>
      <c r="U67" s="78"/>
    </row>
    <row r="68" spans="2:21">
      <c r="B68" s="85">
        <v>10</v>
      </c>
      <c r="C68" s="418" t="s">
        <v>51</v>
      </c>
      <c r="D68" s="419"/>
      <c r="O68" s="85">
        <v>10</v>
      </c>
      <c r="P68" s="418" t="s">
        <v>51</v>
      </c>
      <c r="Q68" s="419"/>
      <c r="R68" s="79"/>
      <c r="S68" s="79"/>
      <c r="T68" s="78"/>
      <c r="U68" s="78"/>
    </row>
    <row r="69" spans="2:21">
      <c r="B69" s="85">
        <v>11</v>
      </c>
      <c r="C69" s="418" t="s">
        <v>51</v>
      </c>
      <c r="D69" s="419"/>
      <c r="O69" s="85">
        <v>11</v>
      </c>
      <c r="P69" s="418" t="s">
        <v>51</v>
      </c>
      <c r="Q69" s="419"/>
      <c r="R69" s="79"/>
      <c r="S69" s="79"/>
      <c r="T69" s="78"/>
      <c r="U69" s="78"/>
    </row>
    <row r="70" spans="2:21">
      <c r="B70" s="85">
        <v>12</v>
      </c>
      <c r="C70" s="418" t="s">
        <v>51</v>
      </c>
      <c r="D70" s="419"/>
      <c r="O70" s="85">
        <v>12</v>
      </c>
      <c r="P70" s="418" t="s">
        <v>51</v>
      </c>
      <c r="Q70" s="419"/>
      <c r="R70" s="79"/>
      <c r="S70" s="79"/>
      <c r="T70" s="78"/>
      <c r="U70" s="78"/>
    </row>
    <row r="71" spans="2:21">
      <c r="B71" s="85">
        <v>13</v>
      </c>
      <c r="C71" s="100">
        <v>7.75</v>
      </c>
      <c r="D71" s="99">
        <v>7.8</v>
      </c>
      <c r="O71" s="85">
        <v>13</v>
      </c>
      <c r="P71" s="100">
        <v>15.7</v>
      </c>
      <c r="Q71" s="99">
        <v>15.9</v>
      </c>
      <c r="R71" s="79"/>
      <c r="S71" s="79"/>
      <c r="T71" s="78"/>
      <c r="U71" s="78"/>
    </row>
    <row r="72" spans="2:21">
      <c r="B72" s="85">
        <v>17</v>
      </c>
      <c r="C72" s="100"/>
      <c r="D72" s="99"/>
      <c r="O72" s="85">
        <v>17</v>
      </c>
      <c r="P72" s="216"/>
      <c r="Q72" s="215"/>
      <c r="R72" s="79"/>
      <c r="S72" s="79"/>
      <c r="T72" s="78"/>
      <c r="U72" s="78"/>
    </row>
    <row r="73" spans="2:21">
      <c r="B73" s="85">
        <v>18</v>
      </c>
      <c r="C73" s="100">
        <v>7.63</v>
      </c>
      <c r="D73" s="99" t="s">
        <v>51</v>
      </c>
      <c r="O73" s="85">
        <v>18</v>
      </c>
      <c r="P73" s="100">
        <v>18.399999999999999</v>
      </c>
      <c r="Q73" s="99" t="s">
        <v>51</v>
      </c>
      <c r="R73" s="79"/>
      <c r="S73" s="79"/>
      <c r="T73" s="78"/>
      <c r="U73" s="78"/>
    </row>
    <row r="74" spans="2:21">
      <c r="B74" s="85">
        <v>19</v>
      </c>
      <c r="C74" s="454" t="s">
        <v>92</v>
      </c>
      <c r="D74" s="455"/>
      <c r="O74" s="85">
        <v>19</v>
      </c>
      <c r="P74" s="418" t="s">
        <v>92</v>
      </c>
      <c r="Q74" s="419"/>
      <c r="R74" s="79"/>
      <c r="S74" s="79"/>
      <c r="T74" s="78"/>
      <c r="U74" s="78"/>
    </row>
    <row r="75" spans="2:21">
      <c r="B75" s="85">
        <v>20</v>
      </c>
      <c r="C75" s="454" t="s">
        <v>92</v>
      </c>
      <c r="D75" s="455"/>
      <c r="O75" s="85">
        <v>20</v>
      </c>
      <c r="P75" s="418" t="s">
        <v>92</v>
      </c>
      <c r="Q75" s="419"/>
      <c r="R75" s="79"/>
      <c r="S75" s="79"/>
      <c r="T75" s="78"/>
      <c r="U75" s="78"/>
    </row>
    <row r="76" spans="2:21">
      <c r="B76" s="92">
        <v>23</v>
      </c>
      <c r="C76" s="418" t="s">
        <v>51</v>
      </c>
      <c r="D76" s="419"/>
      <c r="O76" s="92">
        <v>23</v>
      </c>
      <c r="P76" s="418" t="s">
        <v>51</v>
      </c>
      <c r="Q76" s="419"/>
      <c r="R76" s="79"/>
      <c r="S76" s="79"/>
      <c r="T76" s="78"/>
      <c r="U76" s="78"/>
    </row>
    <row r="77" spans="2:21" ht="13.5" thickBot="1">
      <c r="B77" s="92">
        <v>25</v>
      </c>
      <c r="C77" s="218">
        <v>7.97</v>
      </c>
      <c r="D77" s="217"/>
      <c r="O77" s="92">
        <v>25</v>
      </c>
      <c r="P77" s="218">
        <v>16.7</v>
      </c>
      <c r="Q77" s="217"/>
      <c r="R77" s="79"/>
      <c r="S77" s="79"/>
      <c r="T77" s="78"/>
      <c r="U77" s="78"/>
    </row>
    <row r="78" spans="2:21" ht="13.5" thickBot="1">
      <c r="B78" s="91" t="s">
        <v>0</v>
      </c>
      <c r="C78" s="114">
        <f>COUNTIF(C63:C77,"&gt;0")</f>
        <v>4</v>
      </c>
      <c r="D78" s="113">
        <f>COUNTIF(D63:D77,"&gt;0")</f>
        <v>1</v>
      </c>
      <c r="O78" s="91" t="s">
        <v>0</v>
      </c>
      <c r="P78" s="114">
        <f>COUNTIF(P63:P77,"&gt;0")</f>
        <v>4</v>
      </c>
      <c r="Q78" s="113">
        <f>COUNTIF(Q63:Q77,"&gt;0")</f>
        <v>1</v>
      </c>
      <c r="R78" s="79"/>
      <c r="S78" s="79"/>
      <c r="T78" s="78"/>
      <c r="U78" s="78"/>
    </row>
    <row r="79" spans="2:21">
      <c r="B79" s="88" t="s">
        <v>1</v>
      </c>
      <c r="C79" s="87">
        <f>AVERAGE(C63:C77)</f>
        <v>7.6</v>
      </c>
      <c r="D79" s="86">
        <f>AVERAGE(D63:D77)</f>
        <v>7.8</v>
      </c>
      <c r="O79" s="88" t="s">
        <v>1</v>
      </c>
      <c r="P79" s="87">
        <f>AVERAGE(P63:P77)</f>
        <v>16.649999999999999</v>
      </c>
      <c r="Q79" s="86">
        <f>AVERAGE(Q63:Q77)</f>
        <v>15.9</v>
      </c>
      <c r="R79" s="79"/>
      <c r="S79" s="79"/>
      <c r="T79" s="78"/>
      <c r="U79" s="78"/>
    </row>
    <row r="80" spans="2:21">
      <c r="B80" s="85" t="s">
        <v>2</v>
      </c>
      <c r="C80" s="84">
        <f>STDEV(C63:C77)</f>
        <v>0.39276795524414498</v>
      </c>
      <c r="D80" s="83" t="e">
        <f>STDEV(D63:D77)</f>
        <v>#DIV/0!</v>
      </c>
      <c r="O80" s="85" t="s">
        <v>2</v>
      </c>
      <c r="P80" s="84">
        <f>STDEV(P63:P77)</f>
        <v>1.2503332889007361</v>
      </c>
      <c r="Q80" s="83" t="e">
        <f>STDEV(Q63:Q77)</f>
        <v>#DIV/0!</v>
      </c>
      <c r="R80" s="79"/>
      <c r="S80" s="79"/>
      <c r="T80" s="78"/>
      <c r="U80" s="78"/>
    </row>
    <row r="81" spans="2:22" ht="13.5" thickBot="1">
      <c r="B81" s="82" t="s">
        <v>3</v>
      </c>
      <c r="C81" s="81">
        <f>CONFIDENCE(0.05,C80,C78)</f>
        <v>0.3849055232799819</v>
      </c>
      <c r="D81" s="80" t="e">
        <f>CONFIDENCE(0.05,D80,D78)</f>
        <v>#DIV/0!</v>
      </c>
      <c r="O81" s="82" t="s">
        <v>3</v>
      </c>
      <c r="P81" s="81">
        <f>CONFIDENCE(0.05,P80,P78)</f>
        <v>1.2253041074584783</v>
      </c>
      <c r="Q81" s="80" t="e">
        <f>CONFIDENCE(0.05,Q80,Q78)</f>
        <v>#DIV/0!</v>
      </c>
      <c r="R81" s="79"/>
      <c r="S81" s="79"/>
      <c r="T81" s="78"/>
      <c r="U81" s="78"/>
    </row>
    <row r="83" spans="2:22" ht="13.5" thickBot="1"/>
    <row r="84" spans="2:22" ht="13.5" thickBot="1">
      <c r="B84" s="347"/>
      <c r="C84" s="348"/>
      <c r="D84" s="363" t="s">
        <v>15</v>
      </c>
      <c r="G84" s="346" t="s">
        <v>206</v>
      </c>
      <c r="H84" s="346"/>
      <c r="O84" s="347"/>
      <c r="P84" s="348"/>
      <c r="Q84" s="363" t="s">
        <v>15</v>
      </c>
      <c r="R84" s="79"/>
      <c r="S84" s="79"/>
      <c r="T84" s="346" t="s">
        <v>205</v>
      </c>
      <c r="U84" s="346"/>
    </row>
    <row r="85" spans="2:22" ht="13.5" thickBot="1">
      <c r="B85" s="349"/>
      <c r="C85" s="350"/>
      <c r="D85" s="364"/>
      <c r="G85" s="112">
        <v>1</v>
      </c>
      <c r="H85" s="112">
        <v>2</v>
      </c>
      <c r="O85" s="349"/>
      <c r="P85" s="350"/>
      <c r="Q85" s="364"/>
      <c r="R85" s="79"/>
      <c r="S85" s="79"/>
      <c r="T85" s="112">
        <v>1</v>
      </c>
      <c r="U85" s="112">
        <v>2</v>
      </c>
    </row>
    <row r="86" spans="2:22" ht="13.5" customHeight="1" thickBot="1">
      <c r="B86" s="355" t="s">
        <v>5</v>
      </c>
      <c r="C86" s="348"/>
      <c r="D86" s="111" t="s">
        <v>179</v>
      </c>
      <c r="F86" s="110" t="s">
        <v>1</v>
      </c>
      <c r="G86" s="109">
        <f>C112</f>
        <v>8.4166666666666661</v>
      </c>
      <c r="H86" s="109">
        <f>D112</f>
        <v>8.1199999999999992</v>
      </c>
      <c r="O86" s="432" t="s">
        <v>185</v>
      </c>
      <c r="P86" s="433"/>
      <c r="Q86" s="111" t="s">
        <v>179</v>
      </c>
      <c r="R86" s="79"/>
      <c r="S86" s="110" t="s">
        <v>1</v>
      </c>
      <c r="T86" s="109">
        <f>P112</f>
        <v>17.833333333333332</v>
      </c>
      <c r="U86" s="109">
        <f>Q112</f>
        <v>17.8</v>
      </c>
      <c r="V86" s="231"/>
    </row>
    <row r="87" spans="2:22">
      <c r="B87" s="373" t="s">
        <v>6</v>
      </c>
      <c r="C87" s="356" t="s">
        <v>27</v>
      </c>
      <c r="D87" s="357"/>
      <c r="F87" s="102" t="s">
        <v>7</v>
      </c>
      <c r="G87" s="108">
        <f>C113</f>
        <v>0.51384173957876722</v>
      </c>
      <c r="H87" s="108"/>
      <c r="O87" s="373" t="s">
        <v>6</v>
      </c>
      <c r="P87" s="356" t="s">
        <v>27</v>
      </c>
      <c r="Q87" s="357"/>
      <c r="R87" s="79"/>
      <c r="S87" s="102" t="s">
        <v>7</v>
      </c>
      <c r="T87" s="108">
        <f>P113</f>
        <v>0.25166114784235838</v>
      </c>
      <c r="U87" s="108"/>
    </row>
    <row r="88" spans="2:22" ht="13.5" thickBot="1">
      <c r="B88" s="374"/>
      <c r="C88" s="107">
        <v>1</v>
      </c>
      <c r="D88" s="106">
        <v>2</v>
      </c>
      <c r="F88" s="102" t="s">
        <v>3</v>
      </c>
      <c r="G88" s="105">
        <f>C114</f>
        <v>0.58145598208021632</v>
      </c>
      <c r="H88" s="105"/>
      <c r="O88" s="374"/>
      <c r="P88" s="107">
        <v>1</v>
      </c>
      <c r="Q88" s="106">
        <v>2</v>
      </c>
      <c r="R88" s="79"/>
      <c r="S88" s="102" t="s">
        <v>3</v>
      </c>
      <c r="T88" s="105">
        <f>P114</f>
        <v>0.28477616471964701</v>
      </c>
      <c r="U88" s="105"/>
    </row>
    <row r="89" spans="2:22">
      <c r="B89" s="228">
        <v>2</v>
      </c>
      <c r="C89" s="100">
        <v>8.1199999999999992</v>
      </c>
      <c r="D89" s="99">
        <v>8.1199999999999992</v>
      </c>
      <c r="F89" s="102" t="s">
        <v>8</v>
      </c>
      <c r="G89" s="101">
        <f>MAX(C89:C110)</f>
        <v>9.01</v>
      </c>
      <c r="H89" s="101">
        <f>MAX(D89:D110)</f>
        <v>8.1199999999999992</v>
      </c>
      <c r="O89" s="228">
        <v>2</v>
      </c>
      <c r="P89" s="212">
        <v>17.600000000000001</v>
      </c>
      <c r="Q89" s="230">
        <v>17.8</v>
      </c>
      <c r="R89" s="79"/>
      <c r="S89" s="102" t="s">
        <v>8</v>
      </c>
      <c r="T89" s="101">
        <f>MAX(P89:P110)</f>
        <v>18.100000000000001</v>
      </c>
      <c r="U89" s="101">
        <f>MAX(Q89:Q110)</f>
        <v>17.8</v>
      </c>
    </row>
    <row r="90" spans="2:22">
      <c r="B90" s="229">
        <v>3</v>
      </c>
      <c r="C90" s="454" t="s">
        <v>51</v>
      </c>
      <c r="D90" s="387"/>
      <c r="F90" s="102" t="s">
        <v>9</v>
      </c>
      <c r="G90" s="101">
        <f>MIN(C89:C110)</f>
        <v>8.1199999999999992</v>
      </c>
      <c r="H90" s="101">
        <f>MIN(D89:D110)</f>
        <v>8.1199999999999992</v>
      </c>
      <c r="O90" s="229">
        <v>3</v>
      </c>
      <c r="P90" s="454" t="s">
        <v>51</v>
      </c>
      <c r="Q90" s="387"/>
      <c r="R90" s="79"/>
      <c r="S90" s="102" t="s">
        <v>9</v>
      </c>
      <c r="T90" s="101">
        <f>MIN(P89:P110)</f>
        <v>17.600000000000001</v>
      </c>
      <c r="U90" s="101">
        <f>MIN(Q89:Q110)</f>
        <v>17.8</v>
      </c>
    </row>
    <row r="91" spans="2:22" ht="13.5" thickBot="1">
      <c r="B91" s="229">
        <v>4</v>
      </c>
      <c r="C91" s="454" t="s">
        <v>51</v>
      </c>
      <c r="D91" s="387"/>
      <c r="F91" s="98" t="s">
        <v>10</v>
      </c>
      <c r="G91" s="97">
        <f>G89-G90</f>
        <v>0.89000000000000057</v>
      </c>
      <c r="H91" s="97">
        <f>H89-H90</f>
        <v>0</v>
      </c>
      <c r="O91" s="229">
        <v>4</v>
      </c>
      <c r="P91" s="454" t="s">
        <v>51</v>
      </c>
      <c r="Q91" s="387"/>
      <c r="R91" s="79"/>
      <c r="S91" s="98" t="s">
        <v>10</v>
      </c>
      <c r="T91" s="97">
        <f>T89-T90</f>
        <v>0.5</v>
      </c>
      <c r="U91" s="97">
        <f>U89-U90</f>
        <v>0</v>
      </c>
    </row>
    <row r="92" spans="2:22">
      <c r="B92" s="229">
        <v>5</v>
      </c>
      <c r="C92" s="100">
        <v>8.1199999999999992</v>
      </c>
      <c r="D92" s="211" t="s">
        <v>51</v>
      </c>
      <c r="F92" s="102"/>
      <c r="G92" s="101"/>
      <c r="H92" s="101"/>
      <c r="O92" s="229">
        <v>5</v>
      </c>
      <c r="P92" s="100">
        <v>18.100000000000001</v>
      </c>
      <c r="Q92" s="215" t="s">
        <v>51</v>
      </c>
      <c r="R92" s="79"/>
      <c r="S92" s="102"/>
      <c r="T92" s="101"/>
      <c r="U92" s="101"/>
    </row>
    <row r="93" spans="2:22">
      <c r="B93" s="229">
        <v>6</v>
      </c>
      <c r="C93" s="454" t="s">
        <v>178</v>
      </c>
      <c r="D93" s="387"/>
      <c r="F93" s="102"/>
      <c r="G93" s="101"/>
      <c r="H93" s="101"/>
      <c r="O93" s="229">
        <v>6</v>
      </c>
      <c r="P93" s="454" t="s">
        <v>178</v>
      </c>
      <c r="Q93" s="387"/>
      <c r="R93" s="79"/>
      <c r="S93" s="102"/>
      <c r="T93" s="101"/>
      <c r="U93" s="101"/>
    </row>
    <row r="94" spans="2:22">
      <c r="B94" s="229">
        <v>9</v>
      </c>
      <c r="C94" s="454" t="s">
        <v>51</v>
      </c>
      <c r="D94" s="387"/>
      <c r="F94" s="102"/>
      <c r="G94" s="101"/>
      <c r="H94" s="101"/>
      <c r="O94" s="229">
        <v>9</v>
      </c>
      <c r="P94" s="454" t="s">
        <v>51</v>
      </c>
      <c r="Q94" s="387"/>
      <c r="R94" s="79"/>
      <c r="S94" s="102"/>
      <c r="T94" s="101"/>
      <c r="U94" s="101"/>
    </row>
    <row r="95" spans="2:22">
      <c r="B95" s="229">
        <v>10</v>
      </c>
      <c r="C95" s="454" t="s">
        <v>51</v>
      </c>
      <c r="D95" s="387"/>
      <c r="F95" s="102"/>
      <c r="G95" s="101"/>
      <c r="H95" s="101"/>
      <c r="O95" s="229">
        <v>10</v>
      </c>
      <c r="P95" s="454" t="s">
        <v>51</v>
      </c>
      <c r="Q95" s="387"/>
      <c r="R95" s="79"/>
      <c r="S95" s="102"/>
      <c r="T95" s="101"/>
      <c r="U95" s="101"/>
    </row>
    <row r="96" spans="2:22">
      <c r="B96" s="229">
        <v>11</v>
      </c>
      <c r="C96" s="454" t="s">
        <v>137</v>
      </c>
      <c r="D96" s="387"/>
      <c r="F96" s="102"/>
      <c r="G96" s="101"/>
      <c r="H96" s="101"/>
      <c r="O96" s="229">
        <v>11</v>
      </c>
      <c r="P96" s="454" t="s">
        <v>137</v>
      </c>
      <c r="Q96" s="387"/>
      <c r="R96" s="79"/>
      <c r="S96" s="102"/>
      <c r="T96" s="101"/>
      <c r="U96" s="101"/>
    </row>
    <row r="97" spans="2:21">
      <c r="B97" s="229">
        <v>12</v>
      </c>
      <c r="C97" s="454" t="s">
        <v>51</v>
      </c>
      <c r="D97" s="387"/>
      <c r="F97" s="102"/>
      <c r="G97" s="101"/>
      <c r="H97" s="101"/>
      <c r="O97" s="229">
        <v>12</v>
      </c>
      <c r="P97" s="454" t="s">
        <v>51</v>
      </c>
      <c r="Q97" s="387"/>
      <c r="R97" s="79"/>
      <c r="S97" s="102"/>
      <c r="T97" s="101"/>
      <c r="U97" s="101"/>
    </row>
    <row r="98" spans="2:21">
      <c r="B98" s="229">
        <v>13</v>
      </c>
      <c r="C98" s="100">
        <v>9.01</v>
      </c>
      <c r="D98" s="211" t="s">
        <v>51</v>
      </c>
      <c r="F98" s="102"/>
      <c r="G98" s="101"/>
      <c r="H98" s="101"/>
      <c r="O98" s="229">
        <v>13</v>
      </c>
      <c r="P98" s="100">
        <v>17.8</v>
      </c>
      <c r="Q98" s="211" t="s">
        <v>51</v>
      </c>
      <c r="R98" s="79"/>
      <c r="S98" s="102"/>
      <c r="T98" s="101"/>
      <c r="U98" s="101"/>
    </row>
    <row r="99" spans="2:21">
      <c r="B99" s="229">
        <v>16</v>
      </c>
      <c r="C99" s="454" t="s">
        <v>137</v>
      </c>
      <c r="D99" s="387"/>
      <c r="F99" s="102"/>
      <c r="G99" s="101"/>
      <c r="H99" s="101"/>
      <c r="O99" s="229">
        <v>16</v>
      </c>
      <c r="P99" s="454" t="s">
        <v>137</v>
      </c>
      <c r="Q99" s="387"/>
      <c r="R99" s="79"/>
      <c r="S99" s="102"/>
      <c r="T99" s="101"/>
      <c r="U99" s="101"/>
    </row>
    <row r="100" spans="2:21">
      <c r="B100" s="229">
        <v>17</v>
      </c>
      <c r="C100" s="454" t="s">
        <v>51</v>
      </c>
      <c r="D100" s="387"/>
      <c r="F100" s="102"/>
      <c r="G100" s="101"/>
      <c r="H100" s="101"/>
      <c r="O100" s="229">
        <v>17</v>
      </c>
      <c r="P100" s="454" t="s">
        <v>51</v>
      </c>
      <c r="Q100" s="387"/>
      <c r="R100" s="79"/>
      <c r="S100" s="102"/>
      <c r="T100" s="101"/>
      <c r="U100" s="101"/>
    </row>
    <row r="101" spans="2:21">
      <c r="B101" s="229">
        <v>18</v>
      </c>
      <c r="C101" s="460" t="s">
        <v>177</v>
      </c>
      <c r="D101" s="461"/>
      <c r="F101" s="102"/>
      <c r="G101" s="101"/>
      <c r="H101" s="101"/>
      <c r="O101" s="229">
        <v>18</v>
      </c>
      <c r="P101" s="460" t="s">
        <v>177</v>
      </c>
      <c r="Q101" s="461"/>
      <c r="R101" s="79"/>
      <c r="S101" s="102"/>
      <c r="T101" s="101"/>
      <c r="U101" s="101"/>
    </row>
    <row r="102" spans="2:21">
      <c r="B102" s="125">
        <v>19</v>
      </c>
      <c r="C102" s="460" t="s">
        <v>176</v>
      </c>
      <c r="D102" s="461"/>
      <c r="F102" s="102"/>
      <c r="G102" s="101"/>
      <c r="H102" s="101"/>
      <c r="O102" s="125">
        <v>19</v>
      </c>
      <c r="P102" s="460" t="s">
        <v>176</v>
      </c>
      <c r="Q102" s="461"/>
      <c r="R102" s="79"/>
      <c r="S102" s="102"/>
      <c r="T102" s="101"/>
      <c r="U102" s="101"/>
    </row>
    <row r="103" spans="2:21">
      <c r="B103" s="125">
        <v>20</v>
      </c>
      <c r="C103" s="460" t="s">
        <v>154</v>
      </c>
      <c r="D103" s="461"/>
      <c r="F103" s="102"/>
      <c r="G103" s="101"/>
      <c r="H103" s="101"/>
      <c r="O103" s="125">
        <v>20</v>
      </c>
      <c r="P103" s="460" t="s">
        <v>154</v>
      </c>
      <c r="Q103" s="461"/>
      <c r="R103" s="79"/>
      <c r="S103" s="102"/>
      <c r="T103" s="101"/>
      <c r="U103" s="101"/>
    </row>
    <row r="104" spans="2:21">
      <c r="B104" s="125">
        <v>23</v>
      </c>
      <c r="C104" s="454" t="s">
        <v>51</v>
      </c>
      <c r="D104" s="387"/>
      <c r="F104" s="102"/>
      <c r="G104" s="101"/>
      <c r="H104" s="101"/>
      <c r="O104" s="125">
        <v>23</v>
      </c>
      <c r="P104" s="454" t="s">
        <v>51</v>
      </c>
      <c r="Q104" s="387"/>
      <c r="R104" s="79"/>
      <c r="S104" s="102"/>
      <c r="T104" s="101"/>
      <c r="U104" s="101"/>
    </row>
    <row r="105" spans="2:21">
      <c r="B105" s="125">
        <v>24</v>
      </c>
      <c r="C105" s="454" t="s">
        <v>204</v>
      </c>
      <c r="D105" s="461"/>
      <c r="F105" s="102"/>
      <c r="G105" s="101"/>
      <c r="H105" s="101"/>
      <c r="O105" s="125">
        <v>24</v>
      </c>
      <c r="P105" s="454" t="s">
        <v>204</v>
      </c>
      <c r="Q105" s="461"/>
      <c r="R105" s="79"/>
      <c r="S105" s="102"/>
      <c r="T105" s="101"/>
      <c r="U105" s="101"/>
    </row>
    <row r="106" spans="2:21">
      <c r="B106" s="125">
        <v>25</v>
      </c>
      <c r="C106" s="454" t="s">
        <v>204</v>
      </c>
      <c r="D106" s="461"/>
      <c r="F106" s="102"/>
      <c r="G106" s="101"/>
      <c r="H106" s="101"/>
      <c r="O106" s="125">
        <v>25</v>
      </c>
      <c r="P106" s="454" t="s">
        <v>204</v>
      </c>
      <c r="Q106" s="461"/>
      <c r="R106" s="79"/>
      <c r="S106" s="102"/>
      <c r="T106" s="101"/>
      <c r="U106" s="101"/>
    </row>
    <row r="107" spans="2:21">
      <c r="B107" s="125">
        <v>26</v>
      </c>
      <c r="C107" s="454" t="s">
        <v>204</v>
      </c>
      <c r="D107" s="461"/>
      <c r="F107" s="102"/>
      <c r="G107" s="101"/>
      <c r="H107" s="101"/>
      <c r="O107" s="125">
        <v>26</v>
      </c>
      <c r="P107" s="454" t="s">
        <v>204</v>
      </c>
      <c r="Q107" s="461"/>
      <c r="R107" s="79"/>
      <c r="S107" s="102"/>
      <c r="T107" s="101"/>
      <c r="U107" s="101"/>
    </row>
    <row r="108" spans="2:21">
      <c r="B108" s="125">
        <v>27</v>
      </c>
      <c r="C108" s="454" t="s">
        <v>204</v>
      </c>
      <c r="D108" s="461"/>
      <c r="F108" s="102"/>
      <c r="G108" s="101"/>
      <c r="H108" s="101"/>
      <c r="O108" s="125">
        <v>27</v>
      </c>
      <c r="P108" s="454" t="s">
        <v>204</v>
      </c>
      <c r="Q108" s="461"/>
      <c r="R108" s="79"/>
      <c r="S108" s="102"/>
      <c r="T108" s="101"/>
      <c r="U108" s="101"/>
    </row>
    <row r="109" spans="2:21">
      <c r="B109" s="125">
        <v>30</v>
      </c>
      <c r="C109" s="454" t="s">
        <v>204</v>
      </c>
      <c r="D109" s="461"/>
      <c r="F109" s="102"/>
      <c r="G109" s="101"/>
      <c r="H109" s="101"/>
      <c r="O109" s="125">
        <v>30</v>
      </c>
      <c r="P109" s="454" t="s">
        <v>204</v>
      </c>
      <c r="Q109" s="461"/>
      <c r="R109" s="79"/>
      <c r="S109" s="102"/>
      <c r="T109" s="101"/>
      <c r="U109" s="101"/>
    </row>
    <row r="110" spans="2:21" ht="13.5" thickBot="1">
      <c r="B110" s="125">
        <v>31</v>
      </c>
      <c r="C110" s="454" t="s">
        <v>204</v>
      </c>
      <c r="D110" s="461"/>
      <c r="F110" s="102"/>
      <c r="G110" s="101"/>
      <c r="H110" s="101"/>
      <c r="O110" s="125">
        <v>31</v>
      </c>
      <c r="P110" s="454" t="s">
        <v>204</v>
      </c>
      <c r="Q110" s="461"/>
      <c r="R110" s="79"/>
      <c r="S110" s="102"/>
      <c r="T110" s="101"/>
      <c r="U110" s="101"/>
    </row>
    <row r="111" spans="2:21" ht="13.5" thickBot="1">
      <c r="B111" s="181" t="s">
        <v>0</v>
      </c>
      <c r="C111" s="114">
        <f>COUNTIF(C89:C110,"&gt;0")</f>
        <v>3</v>
      </c>
      <c r="D111" s="113">
        <f>COUNTIF(D89:D110,"&gt;0")</f>
        <v>1</v>
      </c>
      <c r="O111" s="181" t="s">
        <v>0</v>
      </c>
      <c r="P111" s="114">
        <f>COUNTIF(P89:P110,"&gt;0")</f>
        <v>3</v>
      </c>
      <c r="Q111" s="113">
        <f>COUNTIF(Q89:Q110,"&gt;0")</f>
        <v>1</v>
      </c>
      <c r="R111" s="79"/>
      <c r="S111" s="79"/>
      <c r="T111" s="78"/>
      <c r="U111" s="78"/>
    </row>
    <row r="112" spans="2:21">
      <c r="B112" s="88" t="s">
        <v>1</v>
      </c>
      <c r="C112" s="87">
        <f>AVERAGE(C89:C110)</f>
        <v>8.4166666666666661</v>
      </c>
      <c r="D112" s="86">
        <f>AVERAGE(D89:D110)</f>
        <v>8.1199999999999992</v>
      </c>
      <c r="O112" s="88" t="s">
        <v>1</v>
      </c>
      <c r="P112" s="87">
        <f>AVERAGE(P89:P110)</f>
        <v>17.833333333333332</v>
      </c>
      <c r="Q112" s="86">
        <f>AVERAGE(Q89:Q110)</f>
        <v>17.8</v>
      </c>
      <c r="R112" s="79"/>
      <c r="S112" s="79"/>
      <c r="T112" s="78"/>
      <c r="U112" s="78"/>
    </row>
    <row r="113" spans="2:21">
      <c r="B113" s="85" t="s">
        <v>2</v>
      </c>
      <c r="C113" s="84">
        <f>STDEV(C89:C110)</f>
        <v>0.51384173957876722</v>
      </c>
      <c r="D113" s="83" t="e">
        <f>STDEV(D89:D110)</f>
        <v>#DIV/0!</v>
      </c>
      <c r="O113" s="85" t="s">
        <v>2</v>
      </c>
      <c r="P113" s="84">
        <f>STDEV(P89:P110)</f>
        <v>0.25166114784235838</v>
      </c>
      <c r="Q113" s="83" t="e">
        <f>STDEV(Q89:Q110)</f>
        <v>#DIV/0!</v>
      </c>
      <c r="R113" s="79"/>
      <c r="S113" s="79"/>
      <c r="T113" s="78"/>
      <c r="U113" s="78"/>
    </row>
    <row r="114" spans="2:21" ht="13.5" thickBot="1">
      <c r="B114" s="82" t="s">
        <v>3</v>
      </c>
      <c r="C114" s="81">
        <f>CONFIDENCE(0.05,C113,C111)</f>
        <v>0.58145598208021632</v>
      </c>
      <c r="D114" s="80" t="e">
        <f>CONFIDENCE(0.05,D113,D111)</f>
        <v>#DIV/0!</v>
      </c>
      <c r="O114" s="82" t="s">
        <v>3</v>
      </c>
      <c r="P114" s="81">
        <f>CONFIDENCE(0.05,P113,P111)</f>
        <v>0.28477616471964701</v>
      </c>
      <c r="Q114" s="80" t="e">
        <f>CONFIDENCE(0.05,Q113,Q111)</f>
        <v>#DIV/0!</v>
      </c>
      <c r="R114" s="79"/>
      <c r="S114" s="79"/>
      <c r="T114" s="78"/>
      <c r="U114" s="78"/>
    </row>
    <row r="116" spans="2:21" ht="13.5" thickBot="1"/>
    <row r="117" spans="2:21" ht="13.5" thickBot="1">
      <c r="B117" s="347"/>
      <c r="C117" s="348"/>
      <c r="D117" s="363" t="s">
        <v>15</v>
      </c>
      <c r="G117" s="346" t="s">
        <v>203</v>
      </c>
      <c r="H117" s="346"/>
      <c r="O117" s="347"/>
      <c r="P117" s="348"/>
      <c r="Q117" s="363" t="s">
        <v>15</v>
      </c>
      <c r="R117" s="79"/>
      <c r="S117" s="79"/>
      <c r="T117" s="346" t="s">
        <v>202</v>
      </c>
      <c r="U117" s="346"/>
    </row>
    <row r="118" spans="2:21" ht="13.5" thickBot="1">
      <c r="B118" s="349"/>
      <c r="C118" s="350"/>
      <c r="D118" s="364"/>
      <c r="G118" s="112">
        <v>1</v>
      </c>
      <c r="H118" s="112">
        <v>2</v>
      </c>
      <c r="O118" s="349"/>
      <c r="P118" s="350"/>
      <c r="Q118" s="364"/>
      <c r="R118" s="79"/>
      <c r="S118" s="79"/>
      <c r="T118" s="112">
        <v>1</v>
      </c>
      <c r="U118" s="112">
        <v>2</v>
      </c>
    </row>
    <row r="119" spans="2:21" ht="13.5" thickBot="1">
      <c r="B119" s="355" t="s">
        <v>5</v>
      </c>
      <c r="C119" s="348"/>
      <c r="D119" s="111" t="s">
        <v>172</v>
      </c>
      <c r="F119" s="110" t="s">
        <v>1</v>
      </c>
      <c r="G119" s="109" t="e">
        <f t="shared" ref="G119:H121" si="4">C143</f>
        <v>#DIV/0!</v>
      </c>
      <c r="H119" s="109" t="e">
        <f t="shared" si="4"/>
        <v>#DIV/0!</v>
      </c>
      <c r="O119" s="432" t="s">
        <v>185</v>
      </c>
      <c r="P119" s="433"/>
      <c r="Q119" s="111" t="s">
        <v>172</v>
      </c>
      <c r="R119" s="79"/>
      <c r="S119" s="110" t="s">
        <v>1</v>
      </c>
      <c r="T119" s="109" t="e">
        <f t="shared" ref="T119:U121" si="5">P143</f>
        <v>#DIV/0!</v>
      </c>
      <c r="U119" s="109" t="e">
        <f t="shared" si="5"/>
        <v>#DIV/0!</v>
      </c>
    </row>
    <row r="120" spans="2:21">
      <c r="B120" s="373" t="s">
        <v>6</v>
      </c>
      <c r="C120" s="356" t="s">
        <v>27</v>
      </c>
      <c r="D120" s="357"/>
      <c r="F120" s="102" t="s">
        <v>7</v>
      </c>
      <c r="G120" s="108" t="e">
        <f t="shared" si="4"/>
        <v>#DIV/0!</v>
      </c>
      <c r="H120" s="108" t="e">
        <f t="shared" si="4"/>
        <v>#DIV/0!</v>
      </c>
      <c r="O120" s="373" t="s">
        <v>6</v>
      </c>
      <c r="P120" s="356" t="s">
        <v>27</v>
      </c>
      <c r="Q120" s="357"/>
      <c r="R120" s="79"/>
      <c r="S120" s="102" t="s">
        <v>7</v>
      </c>
      <c r="T120" s="108" t="e">
        <f t="shared" si="5"/>
        <v>#DIV/0!</v>
      </c>
      <c r="U120" s="108" t="e">
        <f t="shared" si="5"/>
        <v>#DIV/0!</v>
      </c>
    </row>
    <row r="121" spans="2:21" ht="13.5" thickBot="1">
      <c r="B121" s="374"/>
      <c r="C121" s="107">
        <v>1</v>
      </c>
      <c r="D121" s="106">
        <v>2</v>
      </c>
      <c r="F121" s="102" t="s">
        <v>3</v>
      </c>
      <c r="G121" s="105" t="e">
        <f t="shared" si="4"/>
        <v>#DIV/0!</v>
      </c>
      <c r="H121" s="105" t="e">
        <f t="shared" si="4"/>
        <v>#DIV/0!</v>
      </c>
      <c r="O121" s="374"/>
      <c r="P121" s="107">
        <v>1</v>
      </c>
      <c r="Q121" s="106">
        <v>2</v>
      </c>
      <c r="R121" s="79"/>
      <c r="S121" s="102" t="s">
        <v>3</v>
      </c>
      <c r="T121" s="105" t="e">
        <f t="shared" si="5"/>
        <v>#DIV/0!</v>
      </c>
      <c r="U121" s="105" t="e">
        <f t="shared" si="5"/>
        <v>#DIV/0!</v>
      </c>
    </row>
    <row r="122" spans="2:21">
      <c r="B122" s="228">
        <v>1</v>
      </c>
      <c r="C122" s="470" t="s">
        <v>57</v>
      </c>
      <c r="D122" s="471"/>
      <c r="F122" s="102" t="s">
        <v>8</v>
      </c>
      <c r="G122" s="101">
        <f>MAX(C122:C141)</f>
        <v>0</v>
      </c>
      <c r="H122" s="101">
        <f>MAX(D122:D141)</f>
        <v>0</v>
      </c>
      <c r="O122" s="228">
        <v>1</v>
      </c>
      <c r="P122" s="468" t="s">
        <v>57</v>
      </c>
      <c r="Q122" s="469"/>
      <c r="R122" s="79"/>
      <c r="S122" s="102" t="s">
        <v>8</v>
      </c>
      <c r="T122" s="101">
        <f>MAX(P122:P141)</f>
        <v>0</v>
      </c>
      <c r="U122" s="101">
        <f>MAX(Q122:Q141)</f>
        <v>0</v>
      </c>
    </row>
    <row r="123" spans="2:21">
      <c r="B123" s="125">
        <v>6</v>
      </c>
      <c r="C123" s="468" t="s">
        <v>57</v>
      </c>
      <c r="D123" s="469"/>
      <c r="F123" s="102" t="s">
        <v>9</v>
      </c>
      <c r="G123" s="101">
        <f>MIN(C122:C141)</f>
        <v>0</v>
      </c>
      <c r="H123" s="101">
        <f>MIN(D122:D141)</f>
        <v>0</v>
      </c>
      <c r="O123" s="125">
        <v>6</v>
      </c>
      <c r="P123" s="468" t="s">
        <v>57</v>
      </c>
      <c r="Q123" s="469"/>
      <c r="R123" s="79"/>
      <c r="S123" s="102" t="s">
        <v>9</v>
      </c>
      <c r="T123" s="101">
        <f>MIN(P122:P141)</f>
        <v>0</v>
      </c>
      <c r="U123" s="101">
        <f>MIN(Q122:Q141)</f>
        <v>0</v>
      </c>
    </row>
    <row r="124" spans="2:21" ht="13.5" thickBot="1">
      <c r="B124" s="125">
        <v>7</v>
      </c>
      <c r="C124" s="468" t="s">
        <v>57</v>
      </c>
      <c r="D124" s="469"/>
      <c r="F124" s="98" t="s">
        <v>10</v>
      </c>
      <c r="G124" s="97">
        <f>G122-G123</f>
        <v>0</v>
      </c>
      <c r="H124" s="97">
        <f>H122-H123</f>
        <v>0</v>
      </c>
      <c r="O124" s="125">
        <v>7</v>
      </c>
      <c r="P124" s="468" t="s">
        <v>57</v>
      </c>
      <c r="Q124" s="469"/>
      <c r="R124" s="79"/>
      <c r="S124" s="98" t="s">
        <v>10</v>
      </c>
      <c r="T124" s="97">
        <f>T122-T123</f>
        <v>0</v>
      </c>
      <c r="U124" s="97">
        <f>U122-U123</f>
        <v>0</v>
      </c>
    </row>
    <row r="125" spans="2:21">
      <c r="B125" s="125">
        <v>8</v>
      </c>
      <c r="C125" s="468" t="s">
        <v>57</v>
      </c>
      <c r="D125" s="469"/>
      <c r="F125" s="102"/>
      <c r="G125" s="101"/>
      <c r="H125" s="101"/>
      <c r="O125" s="125">
        <v>8</v>
      </c>
      <c r="P125" s="468" t="s">
        <v>57</v>
      </c>
      <c r="Q125" s="469"/>
      <c r="R125" s="79"/>
      <c r="S125" s="102"/>
      <c r="T125" s="101"/>
      <c r="U125" s="101"/>
    </row>
    <row r="126" spans="2:21">
      <c r="B126" s="125">
        <v>9</v>
      </c>
      <c r="C126" s="468" t="s">
        <v>57</v>
      </c>
      <c r="D126" s="469"/>
      <c r="F126" s="102"/>
      <c r="G126" s="101"/>
      <c r="H126" s="101"/>
      <c r="O126" s="125">
        <v>9</v>
      </c>
      <c r="P126" s="468" t="s">
        <v>57</v>
      </c>
      <c r="Q126" s="469"/>
      <c r="R126" s="79"/>
      <c r="S126" s="102"/>
      <c r="T126" s="101"/>
      <c r="U126" s="101"/>
    </row>
    <row r="127" spans="2:21">
      <c r="B127" s="125">
        <v>10</v>
      </c>
      <c r="C127" s="468" t="s">
        <v>57</v>
      </c>
      <c r="D127" s="469"/>
      <c r="F127" s="102"/>
      <c r="G127" s="101"/>
      <c r="H127" s="101"/>
      <c r="O127" s="125">
        <v>10</v>
      </c>
      <c r="P127" s="468" t="s">
        <v>57</v>
      </c>
      <c r="Q127" s="469"/>
      <c r="R127" s="79"/>
      <c r="S127" s="102"/>
      <c r="T127" s="101"/>
      <c r="U127" s="101"/>
    </row>
    <row r="128" spans="2:21">
      <c r="B128" s="125">
        <v>13</v>
      </c>
      <c r="C128" s="468" t="s">
        <v>57</v>
      </c>
      <c r="D128" s="469"/>
      <c r="F128" s="102"/>
      <c r="G128" s="101"/>
      <c r="H128" s="101"/>
      <c r="O128" s="125">
        <v>13</v>
      </c>
      <c r="P128" s="468" t="s">
        <v>57</v>
      </c>
      <c r="Q128" s="469"/>
      <c r="R128" s="79"/>
      <c r="S128" s="102"/>
      <c r="T128" s="101"/>
      <c r="U128" s="101"/>
    </row>
    <row r="129" spans="2:21">
      <c r="B129" s="125">
        <v>14</v>
      </c>
      <c r="C129" s="468" t="s">
        <v>57</v>
      </c>
      <c r="D129" s="469"/>
      <c r="F129" s="102"/>
      <c r="G129" s="101"/>
      <c r="H129" s="101"/>
      <c r="O129" s="125">
        <v>14</v>
      </c>
      <c r="P129" s="468" t="s">
        <v>57</v>
      </c>
      <c r="Q129" s="469"/>
      <c r="R129" s="79"/>
      <c r="S129" s="102"/>
      <c r="T129" s="101"/>
      <c r="U129" s="101"/>
    </row>
    <row r="130" spans="2:21" ht="12.75" customHeight="1">
      <c r="B130" s="125">
        <v>15</v>
      </c>
      <c r="C130" s="468" t="s">
        <v>57</v>
      </c>
      <c r="D130" s="469"/>
      <c r="F130" s="102"/>
      <c r="G130" s="101"/>
      <c r="H130" s="101"/>
      <c r="O130" s="125">
        <v>15</v>
      </c>
      <c r="P130" s="468" t="s">
        <v>57</v>
      </c>
      <c r="Q130" s="469"/>
      <c r="R130" s="79"/>
      <c r="S130" s="102"/>
      <c r="T130" s="101"/>
      <c r="U130" s="101"/>
    </row>
    <row r="131" spans="2:21">
      <c r="B131" s="125">
        <v>16</v>
      </c>
      <c r="C131" s="468" t="s">
        <v>57</v>
      </c>
      <c r="D131" s="469"/>
      <c r="F131" s="102"/>
      <c r="G131" s="101"/>
      <c r="H131" s="101"/>
      <c r="O131" s="125">
        <v>16</v>
      </c>
      <c r="P131" s="468" t="s">
        <v>57</v>
      </c>
      <c r="Q131" s="469"/>
      <c r="R131" s="79"/>
      <c r="S131" s="102"/>
      <c r="T131" s="101"/>
      <c r="U131" s="101"/>
    </row>
    <row r="132" spans="2:21">
      <c r="B132" s="125">
        <v>17</v>
      </c>
      <c r="C132" s="468" t="s">
        <v>57</v>
      </c>
      <c r="D132" s="469"/>
      <c r="F132" s="102"/>
      <c r="G132" s="101"/>
      <c r="H132" s="101"/>
      <c r="O132" s="125">
        <v>17</v>
      </c>
      <c r="P132" s="468" t="s">
        <v>57</v>
      </c>
      <c r="Q132" s="469"/>
      <c r="R132" s="79"/>
      <c r="S132" s="102"/>
      <c r="T132" s="101"/>
      <c r="U132" s="101"/>
    </row>
    <row r="133" spans="2:21" ht="12.75" customHeight="1">
      <c r="B133" s="125">
        <v>20</v>
      </c>
      <c r="C133" s="468" t="s">
        <v>57</v>
      </c>
      <c r="D133" s="469"/>
      <c r="F133" s="102"/>
      <c r="G133" s="101"/>
      <c r="H133" s="101"/>
      <c r="O133" s="125">
        <v>20</v>
      </c>
      <c r="P133" s="468" t="s">
        <v>57</v>
      </c>
      <c r="Q133" s="469"/>
      <c r="R133" s="79"/>
      <c r="S133" s="102"/>
      <c r="T133" s="101"/>
      <c r="U133" s="101"/>
    </row>
    <row r="134" spans="2:21">
      <c r="B134" s="125">
        <v>21</v>
      </c>
      <c r="C134" s="468" t="s">
        <v>57</v>
      </c>
      <c r="D134" s="469"/>
      <c r="F134" s="102"/>
      <c r="G134" s="101"/>
      <c r="H134" s="101"/>
      <c r="O134" s="125">
        <v>21</v>
      </c>
      <c r="P134" s="468" t="s">
        <v>57</v>
      </c>
      <c r="Q134" s="469"/>
      <c r="R134" s="79"/>
      <c r="S134" s="102"/>
      <c r="T134" s="101"/>
      <c r="U134" s="101"/>
    </row>
    <row r="135" spans="2:21" ht="12.75" customHeight="1">
      <c r="B135" s="125">
        <v>22</v>
      </c>
      <c r="C135" s="468" t="s">
        <v>57</v>
      </c>
      <c r="D135" s="469"/>
      <c r="F135" s="102"/>
      <c r="G135" s="101"/>
      <c r="H135" s="101"/>
      <c r="O135" s="125">
        <v>22</v>
      </c>
      <c r="P135" s="468" t="s">
        <v>57</v>
      </c>
      <c r="Q135" s="469"/>
      <c r="R135" s="79"/>
      <c r="S135" s="102"/>
      <c r="T135" s="101"/>
      <c r="U135" s="101"/>
    </row>
    <row r="136" spans="2:21">
      <c r="B136" s="125">
        <v>23</v>
      </c>
      <c r="C136" s="468" t="s">
        <v>57</v>
      </c>
      <c r="D136" s="469"/>
      <c r="F136" s="102"/>
      <c r="G136" s="101"/>
      <c r="H136" s="101"/>
      <c r="O136" s="125">
        <v>23</v>
      </c>
      <c r="P136" s="468" t="s">
        <v>57</v>
      </c>
      <c r="Q136" s="469"/>
      <c r="R136" s="79"/>
      <c r="S136" s="102"/>
      <c r="T136" s="101"/>
      <c r="U136" s="101"/>
    </row>
    <row r="137" spans="2:21">
      <c r="B137" s="125">
        <v>24</v>
      </c>
      <c r="C137" s="468" t="s">
        <v>57</v>
      </c>
      <c r="D137" s="469"/>
      <c r="F137" s="102"/>
      <c r="G137" s="101"/>
      <c r="H137" s="101"/>
      <c r="O137" s="125">
        <v>24</v>
      </c>
      <c r="P137" s="468" t="s">
        <v>57</v>
      </c>
      <c r="Q137" s="469"/>
      <c r="R137" s="79"/>
      <c r="S137" s="102"/>
      <c r="T137" s="101"/>
      <c r="U137" s="101"/>
    </row>
    <row r="138" spans="2:21">
      <c r="B138" s="125">
        <v>27</v>
      </c>
      <c r="C138" s="468" t="s">
        <v>57</v>
      </c>
      <c r="D138" s="469"/>
      <c r="F138" s="102"/>
      <c r="G138" s="101"/>
      <c r="H138" s="101"/>
      <c r="O138" s="125">
        <v>27</v>
      </c>
      <c r="P138" s="468" t="s">
        <v>57</v>
      </c>
      <c r="Q138" s="469"/>
      <c r="R138" s="79"/>
      <c r="S138" s="102"/>
      <c r="T138" s="101"/>
      <c r="U138" s="101"/>
    </row>
    <row r="139" spans="2:21">
      <c r="B139" s="125">
        <v>28</v>
      </c>
      <c r="C139" s="468" t="s">
        <v>57</v>
      </c>
      <c r="D139" s="469"/>
      <c r="F139" s="102"/>
      <c r="G139" s="101"/>
      <c r="H139" s="101"/>
      <c r="O139" s="125">
        <v>28</v>
      </c>
      <c r="P139" s="468" t="s">
        <v>57</v>
      </c>
      <c r="Q139" s="469"/>
      <c r="R139" s="79"/>
      <c r="S139" s="102"/>
      <c r="T139" s="101"/>
      <c r="U139" s="101"/>
    </row>
    <row r="140" spans="2:21">
      <c r="B140" s="125">
        <v>29</v>
      </c>
      <c r="C140" s="468" t="s">
        <v>57</v>
      </c>
      <c r="D140" s="469"/>
      <c r="F140" s="102"/>
      <c r="G140" s="101"/>
      <c r="H140" s="101"/>
      <c r="O140" s="125">
        <v>29</v>
      </c>
      <c r="P140" s="468" t="s">
        <v>57</v>
      </c>
      <c r="Q140" s="469"/>
      <c r="R140" s="79"/>
      <c r="S140" s="102"/>
      <c r="T140" s="101"/>
      <c r="U140" s="101"/>
    </row>
    <row r="141" spans="2:21" ht="13.5" thickBot="1">
      <c r="B141" s="125">
        <v>30</v>
      </c>
      <c r="C141" s="468" t="s">
        <v>57</v>
      </c>
      <c r="D141" s="469"/>
      <c r="F141" s="102"/>
      <c r="G141" s="101"/>
      <c r="H141" s="101"/>
      <c r="O141" s="182">
        <v>30</v>
      </c>
      <c r="P141" s="468" t="s">
        <v>57</v>
      </c>
      <c r="Q141" s="469"/>
      <c r="R141" s="79"/>
      <c r="S141" s="102"/>
      <c r="T141" s="101"/>
      <c r="U141" s="101"/>
    </row>
    <row r="142" spans="2:21" ht="13.5" thickBot="1">
      <c r="B142" s="122" t="s">
        <v>0</v>
      </c>
      <c r="C142" s="227">
        <f>COUNTIF(C122:C141,"&gt;0")</f>
        <v>0</v>
      </c>
      <c r="D142" s="113">
        <f>COUNTIF(D122:D141,"&gt;0")</f>
        <v>0</v>
      </c>
      <c r="O142" s="181" t="s">
        <v>0</v>
      </c>
      <c r="P142" s="114">
        <f>COUNTIF(P122:P141,"&gt;0")</f>
        <v>0</v>
      </c>
      <c r="Q142" s="113">
        <f>COUNTIF(Q122:Q141,"&gt;0")</f>
        <v>0</v>
      </c>
      <c r="R142" s="79"/>
      <c r="S142" s="79"/>
      <c r="T142" s="78"/>
      <c r="U142" s="78"/>
    </row>
    <row r="143" spans="2:21">
      <c r="B143" s="122" t="s">
        <v>1</v>
      </c>
      <c r="C143" s="226" t="e">
        <f>AVERAGE(C122:C141)</f>
        <v>#DIV/0!</v>
      </c>
      <c r="D143" s="86" t="e">
        <f>AVERAGE(D122:D141)</f>
        <v>#DIV/0!</v>
      </c>
      <c r="O143" s="88" t="s">
        <v>1</v>
      </c>
      <c r="P143" s="87" t="e">
        <f>AVERAGE(P122:P141)</f>
        <v>#DIV/0!</v>
      </c>
      <c r="Q143" s="86" t="e">
        <f>AVERAGE(Q122:Q141)</f>
        <v>#DIV/0!</v>
      </c>
      <c r="R143" s="79"/>
      <c r="S143" s="79"/>
      <c r="T143" s="78"/>
      <c r="U143" s="78"/>
    </row>
    <row r="144" spans="2:21">
      <c r="B144" s="122" t="s">
        <v>2</v>
      </c>
      <c r="C144" s="225" t="e">
        <f>STDEV(C122:C141)</f>
        <v>#DIV/0!</v>
      </c>
      <c r="D144" s="83" t="e">
        <f>STDEV(D122:D141)</f>
        <v>#DIV/0!</v>
      </c>
      <c r="O144" s="85" t="s">
        <v>2</v>
      </c>
      <c r="P144" s="84" t="e">
        <f>STDEV(P122:P141)</f>
        <v>#DIV/0!</v>
      </c>
      <c r="Q144" s="83" t="e">
        <f>STDEV(Q122:Q141)</f>
        <v>#DIV/0!</v>
      </c>
      <c r="R144" s="79"/>
      <c r="S144" s="79"/>
      <c r="T144" s="78"/>
      <c r="U144" s="78"/>
    </row>
    <row r="145" spans="2:21" ht="13.5" thickBot="1">
      <c r="B145" s="224" t="s">
        <v>3</v>
      </c>
      <c r="C145" s="223" t="e">
        <f>CONFIDENCE(0.05,C144,C142)</f>
        <v>#DIV/0!</v>
      </c>
      <c r="D145" s="80" t="e">
        <f>CONFIDENCE(0.05,D144,D142)</f>
        <v>#DIV/0!</v>
      </c>
      <c r="O145" s="82" t="s">
        <v>3</v>
      </c>
      <c r="P145" s="81" t="e">
        <f>CONFIDENCE(0.05,P144,P142)</f>
        <v>#DIV/0!</v>
      </c>
      <c r="Q145" s="80" t="e">
        <f>CONFIDENCE(0.05,Q144,Q142)</f>
        <v>#DIV/0!</v>
      </c>
      <c r="R145" s="79"/>
      <c r="S145" s="79"/>
      <c r="T145" s="78"/>
      <c r="U145" s="78"/>
    </row>
    <row r="147" spans="2:21" ht="13.5" thickBot="1"/>
    <row r="148" spans="2:21" ht="13.5" thickBot="1">
      <c r="B148" s="347"/>
      <c r="C148" s="348"/>
      <c r="D148" s="363" t="s">
        <v>15</v>
      </c>
      <c r="G148" s="346" t="s">
        <v>201</v>
      </c>
      <c r="H148" s="346"/>
      <c r="O148" s="347"/>
      <c r="P148" s="348"/>
      <c r="Q148" s="363" t="s">
        <v>15</v>
      </c>
      <c r="R148" s="79"/>
      <c r="S148" s="79"/>
      <c r="T148" s="346" t="s">
        <v>200</v>
      </c>
      <c r="U148" s="346"/>
    </row>
    <row r="149" spans="2:21" ht="13.5" thickBot="1">
      <c r="B149" s="349"/>
      <c r="C149" s="350"/>
      <c r="D149" s="364"/>
      <c r="G149" s="112">
        <v>1</v>
      </c>
      <c r="H149" s="112">
        <v>2</v>
      </c>
      <c r="O149" s="349"/>
      <c r="P149" s="350"/>
      <c r="Q149" s="364"/>
      <c r="R149" s="79"/>
      <c r="S149" s="79"/>
      <c r="T149" s="112">
        <v>1</v>
      </c>
      <c r="U149" s="112">
        <v>2</v>
      </c>
    </row>
    <row r="150" spans="2:21" ht="13.5" customHeight="1" thickBot="1">
      <c r="B150" s="355" t="s">
        <v>5</v>
      </c>
      <c r="C150" s="348"/>
      <c r="D150" s="111" t="s">
        <v>170</v>
      </c>
      <c r="F150" s="110" t="s">
        <v>1</v>
      </c>
      <c r="G150" s="109" t="e">
        <f t="shared" ref="G150:H152" si="6">C173</f>
        <v>#DIV/0!</v>
      </c>
      <c r="H150" s="196" t="e">
        <f t="shared" si="6"/>
        <v>#DIV/0!</v>
      </c>
      <c r="O150" s="432" t="s">
        <v>185</v>
      </c>
      <c r="P150" s="433"/>
      <c r="Q150" s="111" t="s">
        <v>170</v>
      </c>
      <c r="R150" s="79"/>
      <c r="S150" s="110" t="s">
        <v>1</v>
      </c>
      <c r="T150" s="109" t="e">
        <f t="shared" ref="T150:U152" si="7">P173</f>
        <v>#DIV/0!</v>
      </c>
      <c r="U150" s="196" t="e">
        <f t="shared" si="7"/>
        <v>#DIV/0!</v>
      </c>
    </row>
    <row r="151" spans="2:21">
      <c r="B151" s="373" t="s">
        <v>6</v>
      </c>
      <c r="C151" s="356" t="s">
        <v>27</v>
      </c>
      <c r="D151" s="357"/>
      <c r="F151" s="102" t="s">
        <v>7</v>
      </c>
      <c r="G151" s="108" t="e">
        <f t="shared" si="6"/>
        <v>#DIV/0!</v>
      </c>
      <c r="H151" s="196" t="e">
        <f t="shared" si="6"/>
        <v>#DIV/0!</v>
      </c>
      <c r="O151" s="373" t="s">
        <v>6</v>
      </c>
      <c r="P151" s="356" t="s">
        <v>27</v>
      </c>
      <c r="Q151" s="357"/>
      <c r="R151" s="79"/>
      <c r="S151" s="102" t="s">
        <v>7</v>
      </c>
      <c r="T151" s="108" t="e">
        <f t="shared" si="7"/>
        <v>#DIV/0!</v>
      </c>
      <c r="U151" s="196" t="e">
        <f t="shared" si="7"/>
        <v>#DIV/0!</v>
      </c>
    </row>
    <row r="152" spans="2:21" ht="13.5" thickBot="1">
      <c r="B152" s="374"/>
      <c r="C152" s="107">
        <v>1</v>
      </c>
      <c r="D152" s="106">
        <v>2</v>
      </c>
      <c r="F152" s="102" t="s">
        <v>3</v>
      </c>
      <c r="G152" s="105" t="e">
        <f t="shared" si="6"/>
        <v>#DIV/0!</v>
      </c>
      <c r="H152" s="196" t="e">
        <f t="shared" si="6"/>
        <v>#DIV/0!</v>
      </c>
      <c r="O152" s="374"/>
      <c r="P152" s="107">
        <v>1</v>
      </c>
      <c r="Q152" s="106">
        <v>2</v>
      </c>
      <c r="R152" s="79"/>
      <c r="S152" s="102" t="s">
        <v>3</v>
      </c>
      <c r="T152" s="105" t="e">
        <f t="shared" si="7"/>
        <v>#DIV/0!</v>
      </c>
      <c r="U152" s="196" t="e">
        <f t="shared" si="7"/>
        <v>#DIV/0!</v>
      </c>
    </row>
    <row r="153" spans="2:21" ht="13.5" thickBot="1">
      <c r="B153" s="199">
        <v>4</v>
      </c>
      <c r="C153" s="472" t="s">
        <v>57</v>
      </c>
      <c r="D153" s="473"/>
      <c r="F153" s="102" t="s">
        <v>8</v>
      </c>
      <c r="G153" s="101">
        <f>MAX(C153:C171)</f>
        <v>0</v>
      </c>
      <c r="H153" s="101">
        <f>MAX(D153:D171)</f>
        <v>0</v>
      </c>
      <c r="O153" s="199">
        <v>4</v>
      </c>
      <c r="P153" s="472" t="s">
        <v>57</v>
      </c>
      <c r="Q153" s="473"/>
      <c r="R153" s="79"/>
      <c r="S153" s="102" t="s">
        <v>8</v>
      </c>
      <c r="T153" s="101">
        <f>MAX(P153:P171)</f>
        <v>0</v>
      </c>
      <c r="U153" s="101">
        <f>MAX(Q153:Q171)</f>
        <v>0</v>
      </c>
    </row>
    <row r="154" spans="2:21" ht="13.5" thickBot="1">
      <c r="B154" s="92">
        <v>5</v>
      </c>
      <c r="C154" s="472" t="s">
        <v>57</v>
      </c>
      <c r="D154" s="473"/>
      <c r="F154" s="102" t="s">
        <v>9</v>
      </c>
      <c r="G154" s="101">
        <f>MIN(C153:C171)</f>
        <v>0</v>
      </c>
      <c r="H154" s="101">
        <f>MIN(D153:D171)</f>
        <v>0</v>
      </c>
      <c r="O154" s="92">
        <v>5</v>
      </c>
      <c r="P154" s="472" t="s">
        <v>57</v>
      </c>
      <c r="Q154" s="473"/>
      <c r="R154" s="79"/>
      <c r="S154" s="102" t="s">
        <v>9</v>
      </c>
      <c r="T154" s="101">
        <f>MIN(P153:P171)</f>
        <v>0</v>
      </c>
      <c r="U154" s="101">
        <f>MIN(Q153:Q171)</f>
        <v>0</v>
      </c>
    </row>
    <row r="155" spans="2:21" ht="13.5" thickBot="1">
      <c r="B155" s="92">
        <v>6</v>
      </c>
      <c r="C155" s="472" t="s">
        <v>57</v>
      </c>
      <c r="D155" s="473"/>
      <c r="F155" s="98" t="s">
        <v>10</v>
      </c>
      <c r="G155" s="97">
        <f>G153-G154</f>
        <v>0</v>
      </c>
      <c r="H155" s="97">
        <f>H153-H154</f>
        <v>0</v>
      </c>
      <c r="O155" s="92">
        <v>6</v>
      </c>
      <c r="P155" s="472" t="s">
        <v>57</v>
      </c>
      <c r="Q155" s="473"/>
      <c r="R155" s="79"/>
      <c r="S155" s="98" t="s">
        <v>10</v>
      </c>
      <c r="T155" s="97">
        <f>T153-T154</f>
        <v>0</v>
      </c>
      <c r="U155" s="97">
        <f>U153-U154</f>
        <v>0</v>
      </c>
    </row>
    <row r="156" spans="2:21" ht="13.5" thickBot="1">
      <c r="B156" s="92">
        <v>7</v>
      </c>
      <c r="C156" s="472" t="s">
        <v>57</v>
      </c>
      <c r="D156" s="473"/>
      <c r="F156" s="102"/>
      <c r="G156" s="101"/>
      <c r="H156" s="101"/>
      <c r="O156" s="92">
        <v>7</v>
      </c>
      <c r="P156" s="472" t="s">
        <v>57</v>
      </c>
      <c r="Q156" s="473"/>
      <c r="R156" s="79"/>
      <c r="S156" s="102"/>
      <c r="T156" s="101"/>
      <c r="U156" s="101"/>
    </row>
    <row r="157" spans="2:21" ht="13.5" thickBot="1">
      <c r="B157" s="92">
        <v>8</v>
      </c>
      <c r="C157" s="472" t="s">
        <v>57</v>
      </c>
      <c r="D157" s="473"/>
      <c r="F157" s="102"/>
      <c r="G157" s="101"/>
      <c r="H157" s="101"/>
      <c r="O157" s="92">
        <v>8</v>
      </c>
      <c r="P157" s="472" t="s">
        <v>57</v>
      </c>
      <c r="Q157" s="473"/>
      <c r="R157" s="79"/>
      <c r="S157" s="102"/>
      <c r="T157" s="101"/>
      <c r="U157" s="101"/>
    </row>
    <row r="158" spans="2:21" ht="13.5" thickBot="1">
      <c r="B158" s="92">
        <v>11</v>
      </c>
      <c r="C158" s="472" t="s">
        <v>57</v>
      </c>
      <c r="D158" s="473"/>
      <c r="F158" s="102"/>
      <c r="G158" s="101"/>
      <c r="H158" s="101"/>
      <c r="O158" s="92">
        <v>11</v>
      </c>
      <c r="P158" s="472" t="s">
        <v>57</v>
      </c>
      <c r="Q158" s="473"/>
      <c r="R158" s="79"/>
      <c r="S158" s="102"/>
      <c r="T158" s="101"/>
      <c r="U158" s="101"/>
    </row>
    <row r="159" spans="2:21" ht="13.5" thickBot="1">
      <c r="B159" s="92">
        <v>12</v>
      </c>
      <c r="C159" s="472" t="s">
        <v>57</v>
      </c>
      <c r="D159" s="473"/>
      <c r="F159" s="102"/>
      <c r="G159" s="101"/>
      <c r="H159" s="101"/>
      <c r="O159" s="92">
        <v>12</v>
      </c>
      <c r="P159" s="472" t="s">
        <v>57</v>
      </c>
      <c r="Q159" s="473"/>
      <c r="R159" s="79"/>
      <c r="S159" s="102"/>
      <c r="T159" s="101"/>
      <c r="U159" s="101"/>
    </row>
    <row r="160" spans="2:21" ht="13.5" thickBot="1">
      <c r="B160" s="92">
        <v>13</v>
      </c>
      <c r="C160" s="472" t="s">
        <v>57</v>
      </c>
      <c r="D160" s="473"/>
      <c r="F160" s="102"/>
      <c r="G160" s="101"/>
      <c r="H160" s="101"/>
      <c r="O160" s="92">
        <v>13</v>
      </c>
      <c r="P160" s="472" t="s">
        <v>57</v>
      </c>
      <c r="Q160" s="473"/>
      <c r="R160" s="79"/>
      <c r="S160" s="102"/>
      <c r="T160" s="101"/>
      <c r="U160" s="101"/>
    </row>
    <row r="161" spans="2:21" ht="13.5" thickBot="1">
      <c r="B161" s="92">
        <v>14</v>
      </c>
      <c r="C161" s="472" t="s">
        <v>57</v>
      </c>
      <c r="D161" s="473"/>
      <c r="F161" s="102"/>
      <c r="G161" s="101"/>
      <c r="H161" s="101"/>
      <c r="O161" s="92">
        <v>14</v>
      </c>
      <c r="P161" s="472" t="s">
        <v>57</v>
      </c>
      <c r="Q161" s="473"/>
      <c r="R161" s="79"/>
      <c r="S161" s="102"/>
      <c r="T161" s="101"/>
      <c r="U161" s="101"/>
    </row>
    <row r="162" spans="2:21" ht="13.5" thickBot="1">
      <c r="B162" s="92">
        <v>15</v>
      </c>
      <c r="C162" s="472" t="s">
        <v>57</v>
      </c>
      <c r="D162" s="473"/>
      <c r="F162" s="102"/>
      <c r="G162" s="101"/>
      <c r="H162" s="101"/>
      <c r="O162" s="92">
        <v>15</v>
      </c>
      <c r="P162" s="472" t="s">
        <v>57</v>
      </c>
      <c r="Q162" s="473"/>
      <c r="R162" s="79"/>
      <c r="S162" s="102"/>
      <c r="T162" s="101"/>
      <c r="U162" s="101"/>
    </row>
    <row r="163" spans="2:21" ht="13.5" thickBot="1">
      <c r="B163" s="92">
        <v>18</v>
      </c>
      <c r="C163" s="472" t="s">
        <v>57</v>
      </c>
      <c r="D163" s="473"/>
      <c r="F163" s="102"/>
      <c r="G163" s="101"/>
      <c r="H163" s="101"/>
      <c r="O163" s="92">
        <v>18</v>
      </c>
      <c r="P163" s="472" t="s">
        <v>57</v>
      </c>
      <c r="Q163" s="473"/>
      <c r="R163" s="79"/>
      <c r="S163" s="102"/>
      <c r="T163" s="101"/>
      <c r="U163" s="101"/>
    </row>
    <row r="164" spans="2:21" ht="13.5" thickBot="1">
      <c r="B164" s="92">
        <v>19</v>
      </c>
      <c r="C164" s="472" t="s">
        <v>57</v>
      </c>
      <c r="D164" s="473"/>
      <c r="F164" s="102"/>
      <c r="G164" s="101"/>
      <c r="H164" s="101"/>
      <c r="O164" s="92">
        <v>19</v>
      </c>
      <c r="P164" s="472" t="s">
        <v>57</v>
      </c>
      <c r="Q164" s="473"/>
      <c r="R164" s="79"/>
      <c r="S164" s="102"/>
      <c r="T164" s="101"/>
      <c r="U164" s="101"/>
    </row>
    <row r="165" spans="2:21" ht="13.5" thickBot="1">
      <c r="B165" s="92">
        <v>20</v>
      </c>
      <c r="C165" s="472" t="s">
        <v>57</v>
      </c>
      <c r="D165" s="473"/>
      <c r="F165" s="102"/>
      <c r="G165" s="101"/>
      <c r="H165" s="101"/>
      <c r="O165" s="92">
        <v>20</v>
      </c>
      <c r="P165" s="472" t="s">
        <v>57</v>
      </c>
      <c r="Q165" s="473"/>
      <c r="R165" s="79"/>
      <c r="S165" s="102"/>
      <c r="T165" s="101"/>
      <c r="U165" s="101"/>
    </row>
    <row r="166" spans="2:21" ht="13.5" thickBot="1">
      <c r="B166" s="92">
        <v>21</v>
      </c>
      <c r="C166" s="472" t="s">
        <v>57</v>
      </c>
      <c r="D166" s="473"/>
      <c r="F166" s="102"/>
      <c r="G166" s="101"/>
      <c r="H166" s="101"/>
      <c r="O166" s="92">
        <v>21</v>
      </c>
      <c r="P166" s="472" t="s">
        <v>57</v>
      </c>
      <c r="Q166" s="473"/>
      <c r="R166" s="79"/>
      <c r="S166" s="102"/>
      <c r="T166" s="101"/>
      <c r="U166" s="101"/>
    </row>
    <row r="167" spans="2:21" ht="13.5" thickBot="1">
      <c r="B167" s="92">
        <v>22</v>
      </c>
      <c r="C167" s="472" t="s">
        <v>57</v>
      </c>
      <c r="D167" s="473"/>
      <c r="F167" s="102"/>
      <c r="G167" s="101"/>
      <c r="H167" s="101"/>
      <c r="O167" s="92">
        <v>22</v>
      </c>
      <c r="P167" s="472" t="s">
        <v>57</v>
      </c>
      <c r="Q167" s="473"/>
      <c r="R167" s="79"/>
      <c r="S167" s="102"/>
      <c r="T167" s="101"/>
      <c r="U167" s="101"/>
    </row>
    <row r="168" spans="2:21" ht="13.5" thickBot="1">
      <c r="B168" s="92">
        <v>26</v>
      </c>
      <c r="C168" s="472" t="s">
        <v>57</v>
      </c>
      <c r="D168" s="473"/>
      <c r="F168" s="102"/>
      <c r="G168" s="101"/>
      <c r="H168" s="101"/>
      <c r="O168" s="92">
        <v>26</v>
      </c>
      <c r="P168" s="472" t="s">
        <v>57</v>
      </c>
      <c r="Q168" s="473"/>
      <c r="R168" s="79"/>
      <c r="S168" s="102"/>
      <c r="T168" s="101"/>
      <c r="U168" s="101"/>
    </row>
    <row r="169" spans="2:21" ht="13.5" thickBot="1">
      <c r="B169" s="92">
        <v>27</v>
      </c>
      <c r="C169" s="472" t="s">
        <v>57</v>
      </c>
      <c r="D169" s="473"/>
      <c r="F169" s="102"/>
      <c r="G169" s="101"/>
      <c r="H169" s="101"/>
      <c r="O169" s="92">
        <v>27</v>
      </c>
      <c r="P169" s="472" t="s">
        <v>57</v>
      </c>
      <c r="Q169" s="473"/>
      <c r="R169" s="79"/>
      <c r="S169" s="102"/>
      <c r="T169" s="101"/>
      <c r="U169" s="101"/>
    </row>
    <row r="170" spans="2:21" ht="13.5" thickBot="1">
      <c r="B170" s="92">
        <v>28</v>
      </c>
      <c r="C170" s="472" t="s">
        <v>57</v>
      </c>
      <c r="D170" s="473"/>
      <c r="F170" s="102"/>
      <c r="G170" s="101"/>
      <c r="H170" s="101"/>
      <c r="O170" s="92">
        <v>28</v>
      </c>
      <c r="P170" s="472" t="s">
        <v>57</v>
      </c>
      <c r="Q170" s="473"/>
      <c r="R170" s="79"/>
      <c r="S170" s="102"/>
      <c r="T170" s="101"/>
      <c r="U170" s="101"/>
    </row>
    <row r="171" spans="2:21" ht="13.5" thickBot="1">
      <c r="B171" s="92">
        <v>29</v>
      </c>
      <c r="C171" s="472" t="s">
        <v>57</v>
      </c>
      <c r="D171" s="473"/>
      <c r="F171" s="102"/>
      <c r="G171" s="101"/>
      <c r="H171" s="101"/>
      <c r="O171" s="92">
        <v>29</v>
      </c>
      <c r="P171" s="472" t="s">
        <v>57</v>
      </c>
      <c r="Q171" s="473"/>
      <c r="R171" s="79"/>
      <c r="S171" s="102"/>
      <c r="T171" s="101"/>
      <c r="U171" s="101"/>
    </row>
    <row r="172" spans="2:21" ht="13.5" thickBot="1">
      <c r="B172" s="181" t="s">
        <v>0</v>
      </c>
      <c r="C172" s="114">
        <f>COUNTIF(C153:C171,"&gt;0")</f>
        <v>0</v>
      </c>
      <c r="D172" s="113">
        <f>COUNTIF(D153:D171,"&gt;0")</f>
        <v>0</v>
      </c>
      <c r="O172" s="181" t="s">
        <v>0</v>
      </c>
      <c r="P172" s="114">
        <f>COUNTIF(P153:P171,"&gt;0")</f>
        <v>0</v>
      </c>
      <c r="Q172" s="113">
        <f>COUNTIF(Q153:Q171,"&gt;0")</f>
        <v>0</v>
      </c>
      <c r="R172" s="79"/>
      <c r="S172" s="79"/>
      <c r="T172" s="78"/>
      <c r="U172" s="78"/>
    </row>
    <row r="173" spans="2:21">
      <c r="B173" s="88" t="s">
        <v>1</v>
      </c>
      <c r="C173" s="87" t="e">
        <f>AVERAGE(C153:C171)</f>
        <v>#DIV/0!</v>
      </c>
      <c r="D173" s="86" t="e">
        <f>AVERAGE(D153:D171)</f>
        <v>#DIV/0!</v>
      </c>
      <c r="O173" s="88" t="s">
        <v>1</v>
      </c>
      <c r="P173" s="87" t="e">
        <f>AVERAGE(P153:P171)</f>
        <v>#DIV/0!</v>
      </c>
      <c r="Q173" s="86" t="e">
        <f>AVERAGE(Q153:Q171)</f>
        <v>#DIV/0!</v>
      </c>
      <c r="R173" s="79"/>
      <c r="S173" s="79"/>
      <c r="T173" s="78"/>
      <c r="U173" s="78"/>
    </row>
    <row r="174" spans="2:21">
      <c r="B174" s="85" t="s">
        <v>2</v>
      </c>
      <c r="C174" s="84" t="e">
        <f>STDEV(C153:C171)</f>
        <v>#DIV/0!</v>
      </c>
      <c r="D174" s="83" t="e">
        <f>STDEV(D153:D171)</f>
        <v>#DIV/0!</v>
      </c>
      <c r="O174" s="85" t="s">
        <v>2</v>
      </c>
      <c r="P174" s="84" t="e">
        <f>STDEV(P153:P171)</f>
        <v>#DIV/0!</v>
      </c>
      <c r="Q174" s="83" t="e">
        <f>STDEV(Q153:Q171)</f>
        <v>#DIV/0!</v>
      </c>
      <c r="R174" s="79"/>
      <c r="S174" s="79"/>
      <c r="T174" s="78"/>
      <c r="U174" s="78"/>
    </row>
    <row r="175" spans="2:21" ht="13.5" thickBot="1">
      <c r="B175" s="82" t="s">
        <v>3</v>
      </c>
      <c r="C175" s="81" t="e">
        <f>CONFIDENCE(0.05,C174,C172)</f>
        <v>#DIV/0!</v>
      </c>
      <c r="D175" s="80" t="e">
        <f>CONFIDENCE(0.05,D174,D172)</f>
        <v>#DIV/0!</v>
      </c>
      <c r="O175" s="82" t="s">
        <v>3</v>
      </c>
      <c r="P175" s="81" t="e">
        <f>CONFIDENCE(0.05,P174,P172)</f>
        <v>#DIV/0!</v>
      </c>
      <c r="Q175" s="80" t="e">
        <f>CONFIDENCE(0.05,Q174,Q172)</f>
        <v>#DIV/0!</v>
      </c>
      <c r="R175" s="79"/>
      <c r="S175" s="79"/>
      <c r="T175" s="78"/>
      <c r="U175" s="78"/>
    </row>
    <row r="177" spans="2:21" ht="13.5" thickBot="1"/>
    <row r="178" spans="2:21" ht="13.5" thickBot="1">
      <c r="B178" s="347"/>
      <c r="C178" s="348"/>
      <c r="D178" s="363" t="s">
        <v>15</v>
      </c>
      <c r="G178" s="346" t="s">
        <v>199</v>
      </c>
      <c r="H178" s="346"/>
      <c r="O178" s="347"/>
      <c r="P178" s="348"/>
      <c r="Q178" s="363" t="s">
        <v>15</v>
      </c>
      <c r="R178" s="79"/>
      <c r="S178" s="79"/>
      <c r="T178" s="346" t="s">
        <v>198</v>
      </c>
      <c r="U178" s="346"/>
    </row>
    <row r="179" spans="2:21" ht="13.5" thickBot="1">
      <c r="B179" s="349"/>
      <c r="C179" s="350"/>
      <c r="D179" s="364"/>
      <c r="G179" s="112">
        <v>1</v>
      </c>
      <c r="H179" s="112">
        <v>2</v>
      </c>
      <c r="O179" s="349"/>
      <c r="P179" s="350"/>
      <c r="Q179" s="364"/>
      <c r="R179" s="79"/>
      <c r="S179" s="79"/>
      <c r="T179" s="112">
        <v>1</v>
      </c>
      <c r="U179" s="112">
        <v>2</v>
      </c>
    </row>
    <row r="180" spans="2:21" ht="13.5" thickBot="1">
      <c r="B180" s="355" t="s">
        <v>5</v>
      </c>
      <c r="C180" s="348"/>
      <c r="D180" s="111" t="s">
        <v>168</v>
      </c>
      <c r="F180" s="110" t="s">
        <v>1</v>
      </c>
      <c r="G180" s="109" t="e">
        <f t="shared" ref="G180:H182" si="8">C205</f>
        <v>#DIV/0!</v>
      </c>
      <c r="H180" s="196" t="e">
        <f t="shared" si="8"/>
        <v>#DIV/0!</v>
      </c>
      <c r="O180" s="432" t="s">
        <v>185</v>
      </c>
      <c r="P180" s="433"/>
      <c r="Q180" s="111" t="s">
        <v>168</v>
      </c>
      <c r="R180" s="79"/>
      <c r="S180" s="110" t="s">
        <v>1</v>
      </c>
      <c r="T180" s="109" t="e">
        <f t="shared" ref="T180:U182" si="9">P205</f>
        <v>#DIV/0!</v>
      </c>
      <c r="U180" s="196" t="e">
        <f t="shared" si="9"/>
        <v>#DIV/0!</v>
      </c>
    </row>
    <row r="181" spans="2:21">
      <c r="B181" s="373" t="s">
        <v>6</v>
      </c>
      <c r="C181" s="356" t="s">
        <v>27</v>
      </c>
      <c r="D181" s="357"/>
      <c r="F181" s="102" t="s">
        <v>7</v>
      </c>
      <c r="G181" s="108" t="e">
        <f t="shared" si="8"/>
        <v>#DIV/0!</v>
      </c>
      <c r="H181" s="196" t="e">
        <f t="shared" si="8"/>
        <v>#DIV/0!</v>
      </c>
      <c r="O181" s="373" t="s">
        <v>6</v>
      </c>
      <c r="P181" s="356" t="s">
        <v>27</v>
      </c>
      <c r="Q181" s="357"/>
      <c r="R181" s="79"/>
      <c r="S181" s="102" t="s">
        <v>7</v>
      </c>
      <c r="T181" s="108" t="e">
        <f t="shared" si="9"/>
        <v>#DIV/0!</v>
      </c>
      <c r="U181" s="196" t="e">
        <f t="shared" si="9"/>
        <v>#DIV/0!</v>
      </c>
    </row>
    <row r="182" spans="2:21" ht="13.5" thickBot="1">
      <c r="B182" s="374"/>
      <c r="C182" s="107">
        <v>1</v>
      </c>
      <c r="D182" s="106">
        <v>2</v>
      </c>
      <c r="F182" s="102" t="s">
        <v>3</v>
      </c>
      <c r="G182" s="105" t="e">
        <f t="shared" si="8"/>
        <v>#DIV/0!</v>
      </c>
      <c r="H182" s="196" t="e">
        <f t="shared" si="8"/>
        <v>#DIV/0!</v>
      </c>
      <c r="O182" s="374"/>
      <c r="P182" s="107">
        <v>1</v>
      </c>
      <c r="Q182" s="106">
        <v>2</v>
      </c>
      <c r="R182" s="79"/>
      <c r="S182" s="102" t="s">
        <v>3</v>
      </c>
      <c r="T182" s="105" t="e">
        <f t="shared" si="9"/>
        <v>#DIV/0!</v>
      </c>
      <c r="U182" s="196" t="e">
        <f t="shared" si="9"/>
        <v>#DIV/0!</v>
      </c>
    </row>
    <row r="183" spans="2:21">
      <c r="B183" s="199">
        <v>1</v>
      </c>
      <c r="C183" s="464" t="s">
        <v>57</v>
      </c>
      <c r="D183" s="401"/>
      <c r="F183" s="102" t="s">
        <v>8</v>
      </c>
      <c r="G183" s="101">
        <f>MAX(C183:C203)</f>
        <v>0</v>
      </c>
      <c r="H183" s="101">
        <f>MAX(D183:D203)</f>
        <v>0</v>
      </c>
      <c r="O183" s="199">
        <v>1</v>
      </c>
      <c r="P183" s="464" t="s">
        <v>57</v>
      </c>
      <c r="Q183" s="401"/>
      <c r="R183" s="79"/>
      <c r="S183" s="102" t="s">
        <v>8</v>
      </c>
      <c r="T183" s="101">
        <f>MAX(P183:P203)</f>
        <v>0</v>
      </c>
      <c r="U183" s="101">
        <f>MAX(Q183:Q203)</f>
        <v>0</v>
      </c>
    </row>
    <row r="184" spans="2:21">
      <c r="B184" s="194">
        <v>2</v>
      </c>
      <c r="C184" s="465" t="s">
        <v>57</v>
      </c>
      <c r="D184" s="399"/>
      <c r="F184" s="102" t="s">
        <v>9</v>
      </c>
      <c r="G184" s="101">
        <f>MIN(C183:C203)</f>
        <v>0</v>
      </c>
      <c r="H184" s="101">
        <f>MIN(D183:D203)</f>
        <v>0</v>
      </c>
      <c r="O184" s="194">
        <v>2</v>
      </c>
      <c r="P184" s="465" t="s">
        <v>57</v>
      </c>
      <c r="Q184" s="399"/>
      <c r="R184" s="79"/>
      <c r="S184" s="102" t="s">
        <v>9</v>
      </c>
      <c r="T184" s="101">
        <f>MIN(P183:P203)</f>
        <v>0</v>
      </c>
      <c r="U184" s="101">
        <f>MIN(Q183:Q203)</f>
        <v>0</v>
      </c>
    </row>
    <row r="185" spans="2:21" ht="13.5" thickBot="1">
      <c r="B185" s="194">
        <v>3</v>
      </c>
      <c r="C185" s="465" t="s">
        <v>57</v>
      </c>
      <c r="D185" s="399"/>
      <c r="F185" s="98" t="s">
        <v>10</v>
      </c>
      <c r="G185" s="97">
        <f>G183-G184</f>
        <v>0</v>
      </c>
      <c r="H185" s="97">
        <f>H183-H184</f>
        <v>0</v>
      </c>
      <c r="O185" s="194">
        <v>3</v>
      </c>
      <c r="P185" s="465" t="s">
        <v>57</v>
      </c>
      <c r="Q185" s="399"/>
      <c r="R185" s="79"/>
      <c r="S185" s="98" t="s">
        <v>10</v>
      </c>
      <c r="T185" s="97">
        <f>T183-T184</f>
        <v>0</v>
      </c>
      <c r="U185" s="97">
        <f>U183-U184</f>
        <v>0</v>
      </c>
    </row>
    <row r="186" spans="2:21">
      <c r="B186" s="194">
        <v>4</v>
      </c>
      <c r="C186" s="465" t="s">
        <v>57</v>
      </c>
      <c r="D186" s="399"/>
      <c r="O186" s="194">
        <v>4</v>
      </c>
      <c r="P186" s="465" t="s">
        <v>57</v>
      </c>
      <c r="Q186" s="399"/>
      <c r="R186" s="79"/>
    </row>
    <row r="187" spans="2:21">
      <c r="B187" s="92">
        <v>5</v>
      </c>
      <c r="C187" s="465" t="s">
        <v>57</v>
      </c>
      <c r="D187" s="399"/>
      <c r="O187" s="92">
        <v>5</v>
      </c>
      <c r="P187" s="465" t="s">
        <v>57</v>
      </c>
      <c r="Q187" s="399"/>
      <c r="R187" s="79"/>
    </row>
    <row r="188" spans="2:21">
      <c r="B188" s="92">
        <v>8</v>
      </c>
      <c r="C188" s="465" t="s">
        <v>57</v>
      </c>
      <c r="D188" s="399"/>
      <c r="O188" s="92">
        <v>8</v>
      </c>
      <c r="P188" s="465" t="s">
        <v>57</v>
      </c>
      <c r="Q188" s="399"/>
      <c r="R188" s="79"/>
    </row>
    <row r="189" spans="2:21">
      <c r="B189" s="92">
        <v>9</v>
      </c>
      <c r="C189" s="465" t="s">
        <v>57</v>
      </c>
      <c r="D189" s="399"/>
      <c r="F189" s="102"/>
      <c r="G189" s="101"/>
      <c r="H189" s="101"/>
      <c r="O189" s="92">
        <v>9</v>
      </c>
      <c r="P189" s="465" t="s">
        <v>57</v>
      </c>
      <c r="Q189" s="399"/>
      <c r="R189" s="79"/>
      <c r="S189" s="102"/>
      <c r="T189" s="101"/>
      <c r="U189" s="101"/>
    </row>
    <row r="190" spans="2:21">
      <c r="B190" s="92">
        <v>11</v>
      </c>
      <c r="C190" s="465" t="s">
        <v>57</v>
      </c>
      <c r="D190" s="399"/>
      <c r="F190" s="102"/>
      <c r="G190" s="101"/>
      <c r="H190" s="101"/>
      <c r="O190" s="92">
        <v>11</v>
      </c>
      <c r="P190" s="465" t="s">
        <v>57</v>
      </c>
      <c r="Q190" s="399"/>
      <c r="R190" s="79"/>
      <c r="S190" s="102"/>
      <c r="T190" s="101"/>
      <c r="U190" s="101"/>
    </row>
    <row r="191" spans="2:21">
      <c r="B191" s="92">
        <v>12</v>
      </c>
      <c r="C191" s="465" t="s">
        <v>57</v>
      </c>
      <c r="D191" s="399"/>
      <c r="F191" s="102"/>
      <c r="G191" s="101"/>
      <c r="H191" s="101"/>
      <c r="O191" s="92">
        <v>12</v>
      </c>
      <c r="P191" s="465" t="s">
        <v>57</v>
      </c>
      <c r="Q191" s="399"/>
      <c r="R191" s="79"/>
      <c r="S191" s="102"/>
      <c r="T191" s="101"/>
      <c r="U191" s="101"/>
    </row>
    <row r="192" spans="2:21">
      <c r="B192" s="92">
        <v>15</v>
      </c>
      <c r="C192" s="465" t="s">
        <v>57</v>
      </c>
      <c r="D192" s="399"/>
      <c r="F192" s="102"/>
      <c r="G192" s="101"/>
      <c r="H192" s="101"/>
      <c r="O192" s="92">
        <v>15</v>
      </c>
      <c r="P192" s="465" t="s">
        <v>57</v>
      </c>
      <c r="Q192" s="399"/>
      <c r="R192" s="79"/>
      <c r="S192" s="102"/>
      <c r="T192" s="101"/>
      <c r="U192" s="101"/>
    </row>
    <row r="193" spans="2:21">
      <c r="B193" s="92">
        <v>16</v>
      </c>
      <c r="C193" s="465" t="s">
        <v>57</v>
      </c>
      <c r="D193" s="399"/>
      <c r="F193" s="102"/>
      <c r="G193" s="101"/>
      <c r="H193" s="101"/>
      <c r="O193" s="92">
        <v>16</v>
      </c>
      <c r="P193" s="465" t="s">
        <v>57</v>
      </c>
      <c r="Q193" s="399"/>
      <c r="R193" s="79"/>
      <c r="S193" s="102"/>
      <c r="T193" s="101"/>
      <c r="U193" s="101"/>
    </row>
    <row r="194" spans="2:21">
      <c r="B194" s="92">
        <v>17</v>
      </c>
      <c r="C194" s="465" t="s">
        <v>57</v>
      </c>
      <c r="D194" s="399"/>
      <c r="F194" s="102"/>
      <c r="G194" s="101"/>
      <c r="H194" s="101"/>
      <c r="O194" s="92">
        <v>17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92">
        <v>18</v>
      </c>
      <c r="C195" s="465" t="s">
        <v>57</v>
      </c>
      <c r="D195" s="399"/>
      <c r="F195" s="102"/>
      <c r="G195" s="101"/>
      <c r="H195" s="101"/>
      <c r="O195" s="92">
        <v>18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92">
        <v>19</v>
      </c>
      <c r="C196" s="465" t="s">
        <v>57</v>
      </c>
      <c r="D196" s="399"/>
      <c r="F196" s="102"/>
      <c r="G196" s="101"/>
      <c r="H196" s="101"/>
      <c r="O196" s="92">
        <v>19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92">
        <v>22</v>
      </c>
      <c r="C197" s="465" t="s">
        <v>57</v>
      </c>
      <c r="D197" s="399"/>
      <c r="F197" s="102"/>
      <c r="G197" s="101"/>
      <c r="H197" s="101"/>
      <c r="O197" s="92">
        <v>22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92">
        <v>23</v>
      </c>
      <c r="C198" s="465" t="s">
        <v>57</v>
      </c>
      <c r="D198" s="399"/>
      <c r="F198" s="102"/>
      <c r="G198" s="101"/>
      <c r="H198" s="101"/>
      <c r="O198" s="92">
        <v>23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92">
        <v>24</v>
      </c>
      <c r="C199" s="465" t="s">
        <v>57</v>
      </c>
      <c r="D199" s="399"/>
      <c r="F199" s="102"/>
      <c r="G199" s="101"/>
      <c r="H199" s="101"/>
      <c r="O199" s="92">
        <v>24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25</v>
      </c>
      <c r="C200" s="465" t="s">
        <v>57</v>
      </c>
      <c r="D200" s="399"/>
      <c r="F200" s="102"/>
      <c r="G200" s="101"/>
      <c r="H200" s="101"/>
      <c r="O200" s="92">
        <v>25</v>
      </c>
      <c r="P200" s="465" t="s">
        <v>57</v>
      </c>
      <c r="Q200" s="399"/>
      <c r="R200" s="79"/>
      <c r="S200" s="102"/>
      <c r="T200" s="101"/>
      <c r="U200" s="101"/>
    </row>
    <row r="201" spans="2:21">
      <c r="B201" s="92">
        <v>26</v>
      </c>
      <c r="C201" s="465" t="s">
        <v>57</v>
      </c>
      <c r="D201" s="399"/>
      <c r="F201" s="102"/>
      <c r="G201" s="101"/>
      <c r="H201" s="101"/>
      <c r="O201" s="92">
        <v>26</v>
      </c>
      <c r="P201" s="465" t="s">
        <v>57</v>
      </c>
      <c r="Q201" s="399"/>
      <c r="R201" s="79"/>
      <c r="S201" s="102"/>
      <c r="T201" s="101"/>
      <c r="U201" s="101"/>
    </row>
    <row r="202" spans="2:21">
      <c r="B202" s="92">
        <v>29</v>
      </c>
      <c r="C202" s="465" t="s">
        <v>57</v>
      </c>
      <c r="D202" s="399"/>
      <c r="F202" s="102"/>
      <c r="G202" s="101"/>
      <c r="H202" s="101"/>
      <c r="O202" s="92">
        <v>29</v>
      </c>
      <c r="P202" s="465" t="s">
        <v>57</v>
      </c>
      <c r="Q202" s="399"/>
      <c r="R202" s="79"/>
      <c r="S202" s="102"/>
      <c r="T202" s="101"/>
      <c r="U202" s="101"/>
    </row>
    <row r="203" spans="2:21" ht="13.5" thickBot="1">
      <c r="B203" s="92">
        <v>30</v>
      </c>
      <c r="C203" s="466" t="s">
        <v>57</v>
      </c>
      <c r="D203" s="467"/>
      <c r="F203" s="102"/>
      <c r="G203" s="101"/>
      <c r="H203" s="101"/>
      <c r="O203" s="92">
        <v>30</v>
      </c>
      <c r="P203" s="466" t="s">
        <v>57</v>
      </c>
      <c r="Q203" s="467"/>
      <c r="R203" s="79"/>
      <c r="S203" s="102"/>
      <c r="T203" s="101"/>
      <c r="U203" s="101"/>
    </row>
    <row r="204" spans="2:21" ht="13.5" thickBot="1">
      <c r="B204" s="181" t="s">
        <v>0</v>
      </c>
      <c r="C204" s="114">
        <f>COUNTIF(C183:C203,"&gt;0")</f>
        <v>0</v>
      </c>
      <c r="D204" s="113">
        <f>COUNTIF(D183:D203,"&gt;0")</f>
        <v>0</v>
      </c>
      <c r="O204" s="181" t="s">
        <v>0</v>
      </c>
      <c r="P204" s="114">
        <f>COUNTIF(P183:P203,"&gt;0")</f>
        <v>0</v>
      </c>
      <c r="Q204" s="113">
        <f>COUNTIF(Q183:Q203,"&gt;0")</f>
        <v>0</v>
      </c>
      <c r="R204" s="79"/>
      <c r="S204" s="79"/>
      <c r="T204" s="78"/>
      <c r="U204" s="78"/>
    </row>
    <row r="205" spans="2:21">
      <c r="B205" s="88" t="s">
        <v>1</v>
      </c>
      <c r="C205" s="87" t="e">
        <f>AVERAGE(C183:C203)</f>
        <v>#DIV/0!</v>
      </c>
      <c r="D205" s="86" t="e">
        <f>AVERAGE(D183:D203)</f>
        <v>#DIV/0!</v>
      </c>
      <c r="O205" s="88" t="s">
        <v>1</v>
      </c>
      <c r="P205" s="87" t="e">
        <f>AVERAGE(P183:P203)</f>
        <v>#DIV/0!</v>
      </c>
      <c r="Q205" s="86" t="e">
        <f>AVERAGE(Q183:Q203)</f>
        <v>#DIV/0!</v>
      </c>
      <c r="R205" s="79"/>
      <c r="S205" s="79"/>
      <c r="T205" s="78"/>
      <c r="U205" s="78"/>
    </row>
    <row r="206" spans="2:21">
      <c r="B206" s="85" t="s">
        <v>2</v>
      </c>
      <c r="C206" s="84" t="e">
        <f>STDEV(C183:C203)</f>
        <v>#DIV/0!</v>
      </c>
      <c r="D206" s="83" t="e">
        <f>STDEV(D183:D203)</f>
        <v>#DIV/0!</v>
      </c>
      <c r="O206" s="85" t="s">
        <v>2</v>
      </c>
      <c r="P206" s="84" t="e">
        <f>STDEV(P183:P203)</f>
        <v>#DIV/0!</v>
      </c>
      <c r="Q206" s="83" t="e">
        <f>STDEV(Q183:Q203)</f>
        <v>#DIV/0!</v>
      </c>
      <c r="R206" s="79"/>
      <c r="S206" s="79"/>
      <c r="T206" s="78"/>
      <c r="U206" s="78"/>
    </row>
    <row r="207" spans="2:21" ht="13.5" thickBot="1">
      <c r="B207" s="82" t="s">
        <v>3</v>
      </c>
      <c r="C207" s="81" t="e">
        <f>CONFIDENCE(0.05,C206,C204)</f>
        <v>#DIV/0!</v>
      </c>
      <c r="D207" s="80" t="e">
        <f>CONFIDENCE(0.05,D206,D204)</f>
        <v>#DIV/0!</v>
      </c>
      <c r="O207" s="82" t="s">
        <v>3</v>
      </c>
      <c r="P207" s="81" t="e">
        <f>CONFIDENCE(0.05,P206,P204)</f>
        <v>#DIV/0!</v>
      </c>
      <c r="Q207" s="80" t="e">
        <f>CONFIDENCE(0.05,Q206,Q204)</f>
        <v>#DIV/0!</v>
      </c>
      <c r="R207" s="79"/>
      <c r="S207" s="79"/>
      <c r="T207" s="78"/>
      <c r="U207" s="78"/>
    </row>
    <row r="209" spans="2:21" ht="13.5" thickBot="1"/>
    <row r="210" spans="2:21" ht="13.5" thickBot="1">
      <c r="B210" s="347"/>
      <c r="C210" s="348"/>
      <c r="D210" s="363" t="s">
        <v>15</v>
      </c>
      <c r="G210" s="346" t="s">
        <v>197</v>
      </c>
      <c r="H210" s="346"/>
      <c r="O210" s="347"/>
      <c r="P210" s="348"/>
      <c r="Q210" s="363" t="s">
        <v>15</v>
      </c>
      <c r="R210" s="79"/>
      <c r="S210" s="79"/>
      <c r="T210" s="346" t="s">
        <v>196</v>
      </c>
      <c r="U210" s="346"/>
    </row>
    <row r="211" spans="2:21" ht="13.5" thickBot="1">
      <c r="B211" s="349"/>
      <c r="C211" s="350"/>
      <c r="D211" s="364"/>
      <c r="G211" s="112">
        <v>1</v>
      </c>
      <c r="H211" s="112">
        <v>2</v>
      </c>
      <c r="O211" s="349"/>
      <c r="P211" s="350"/>
      <c r="Q211" s="364"/>
      <c r="R211" s="79"/>
      <c r="S211" s="79"/>
      <c r="T211" s="112">
        <v>1</v>
      </c>
      <c r="U211" s="112">
        <v>2</v>
      </c>
    </row>
    <row r="212" spans="2:21" ht="13.5" customHeight="1" thickBot="1">
      <c r="B212" s="355" t="s">
        <v>5</v>
      </c>
      <c r="C212" s="348"/>
      <c r="D212" s="111" t="s">
        <v>166</v>
      </c>
      <c r="F212" s="110" t="s">
        <v>1</v>
      </c>
      <c r="G212" s="109" t="e">
        <f t="shared" ref="G212:H214" si="10">C239</f>
        <v>#DIV/0!</v>
      </c>
      <c r="H212" s="109" t="e">
        <f t="shared" si="10"/>
        <v>#DIV/0!</v>
      </c>
      <c r="O212" s="432" t="s">
        <v>185</v>
      </c>
      <c r="P212" s="433"/>
      <c r="Q212" s="111" t="s">
        <v>166</v>
      </c>
      <c r="R212" s="79"/>
      <c r="S212" s="110" t="s">
        <v>1</v>
      </c>
      <c r="T212" s="109" t="e">
        <f t="shared" ref="T212:U214" si="11">P239</f>
        <v>#DIV/0!</v>
      </c>
      <c r="U212" s="109" t="e">
        <f t="shared" si="11"/>
        <v>#DIV/0!</v>
      </c>
    </row>
    <row r="213" spans="2:21">
      <c r="B213" s="373" t="s">
        <v>6</v>
      </c>
      <c r="C213" s="356" t="s">
        <v>27</v>
      </c>
      <c r="D213" s="357"/>
      <c r="F213" s="102" t="s">
        <v>7</v>
      </c>
      <c r="G213" s="108" t="e">
        <f t="shared" si="10"/>
        <v>#DIV/0!</v>
      </c>
      <c r="H213" s="108" t="e">
        <f t="shared" si="10"/>
        <v>#DIV/0!</v>
      </c>
      <c r="O213" s="373" t="s">
        <v>6</v>
      </c>
      <c r="P213" s="356" t="s">
        <v>27</v>
      </c>
      <c r="Q213" s="357"/>
      <c r="R213" s="79"/>
      <c r="S213" s="102" t="s">
        <v>7</v>
      </c>
      <c r="T213" s="108" t="e">
        <f t="shared" si="11"/>
        <v>#DIV/0!</v>
      </c>
      <c r="U213" s="108" t="e">
        <f t="shared" si="11"/>
        <v>#DIV/0!</v>
      </c>
    </row>
    <row r="214" spans="2:21" ht="13.5" thickBot="1">
      <c r="B214" s="374"/>
      <c r="C214" s="107">
        <v>1</v>
      </c>
      <c r="D214" s="106">
        <v>2</v>
      </c>
      <c r="F214" s="102" t="s">
        <v>3</v>
      </c>
      <c r="G214" s="105" t="e">
        <f t="shared" si="10"/>
        <v>#DIV/0!</v>
      </c>
      <c r="H214" s="105" t="e">
        <f t="shared" si="10"/>
        <v>#DIV/0!</v>
      </c>
      <c r="O214" s="374"/>
      <c r="P214" s="107">
        <v>1</v>
      </c>
      <c r="Q214" s="106">
        <v>2</v>
      </c>
      <c r="R214" s="79"/>
      <c r="S214" s="102" t="s">
        <v>3</v>
      </c>
      <c r="T214" s="105" t="e">
        <f t="shared" si="11"/>
        <v>#DIV/0!</v>
      </c>
      <c r="U214" s="105" t="e">
        <f t="shared" si="11"/>
        <v>#DIV/0!</v>
      </c>
    </row>
    <row r="215" spans="2:21">
      <c r="B215" s="199">
        <v>1</v>
      </c>
      <c r="C215" s="464" t="s">
        <v>57</v>
      </c>
      <c r="D215" s="401"/>
      <c r="F215" s="102" t="s">
        <v>8</v>
      </c>
      <c r="G215" s="101">
        <f>MAX(C215:C237)</f>
        <v>0</v>
      </c>
      <c r="H215" s="101">
        <f>MAX(D215:D237)</f>
        <v>0</v>
      </c>
      <c r="O215" s="199">
        <v>1</v>
      </c>
      <c r="P215" s="464" t="s">
        <v>57</v>
      </c>
      <c r="Q215" s="401"/>
      <c r="R215" s="79"/>
      <c r="S215" s="102" t="s">
        <v>8</v>
      </c>
      <c r="T215" s="101">
        <f>MAX(P215:P237)</f>
        <v>0</v>
      </c>
      <c r="U215" s="101">
        <f>MAX(Q215:Q237)</f>
        <v>0</v>
      </c>
    </row>
    <row r="216" spans="2:21">
      <c r="B216" s="194">
        <v>2</v>
      </c>
      <c r="C216" s="465" t="s">
        <v>57</v>
      </c>
      <c r="D216" s="399"/>
      <c r="F216" s="102" t="s">
        <v>9</v>
      </c>
      <c r="G216" s="101">
        <f>MIN(C215:C237)</f>
        <v>0</v>
      </c>
      <c r="H216" s="101">
        <f>MIN(D215:D237)</f>
        <v>0</v>
      </c>
      <c r="O216" s="194">
        <v>2</v>
      </c>
      <c r="P216" s="465" t="s">
        <v>57</v>
      </c>
      <c r="Q216" s="399"/>
      <c r="R216" s="79"/>
      <c r="S216" s="102" t="s">
        <v>9</v>
      </c>
      <c r="T216" s="101">
        <f>MIN(P215:P237)</f>
        <v>0</v>
      </c>
      <c r="U216" s="101">
        <f>MIN(Q215:Q237)</f>
        <v>0</v>
      </c>
    </row>
    <row r="217" spans="2:21" ht="13.5" thickBot="1">
      <c r="B217" s="194">
        <v>3</v>
      </c>
      <c r="C217" s="465" t="s">
        <v>57</v>
      </c>
      <c r="D217" s="399"/>
      <c r="F217" s="98" t="s">
        <v>10</v>
      </c>
      <c r="G217" s="97">
        <f>G215-G216</f>
        <v>0</v>
      </c>
      <c r="H217" s="97">
        <f>H215-H216</f>
        <v>0</v>
      </c>
      <c r="O217" s="194">
        <v>3</v>
      </c>
      <c r="P217" s="465" t="s">
        <v>57</v>
      </c>
      <c r="Q217" s="399"/>
      <c r="R217" s="79"/>
      <c r="S217" s="98" t="s">
        <v>10</v>
      </c>
      <c r="T217" s="97">
        <f>T215-T216</f>
        <v>0</v>
      </c>
      <c r="U217" s="97">
        <f>U215-U216</f>
        <v>0</v>
      </c>
    </row>
    <row r="218" spans="2:21">
      <c r="B218" s="194">
        <v>6</v>
      </c>
      <c r="C218" s="465" t="s">
        <v>57</v>
      </c>
      <c r="D218" s="399"/>
      <c r="O218" s="194">
        <v>6</v>
      </c>
      <c r="P218" s="465" t="s">
        <v>57</v>
      </c>
      <c r="Q218" s="399"/>
      <c r="R218" s="79"/>
      <c r="S218" s="79"/>
      <c r="T218" s="78"/>
      <c r="U218" s="78"/>
    </row>
    <row r="219" spans="2:21">
      <c r="B219" s="194">
        <v>7</v>
      </c>
      <c r="C219" s="465" t="s">
        <v>57</v>
      </c>
      <c r="D219" s="399"/>
      <c r="O219" s="194">
        <v>7</v>
      </c>
      <c r="P219" s="465" t="s">
        <v>57</v>
      </c>
      <c r="Q219" s="399"/>
      <c r="R219" s="79"/>
      <c r="S219" s="79"/>
      <c r="T219" s="78"/>
      <c r="U219" s="78"/>
    </row>
    <row r="220" spans="2:21">
      <c r="B220" s="194">
        <v>8</v>
      </c>
      <c r="C220" s="465" t="s">
        <v>57</v>
      </c>
      <c r="D220" s="399"/>
      <c r="O220" s="194">
        <v>8</v>
      </c>
      <c r="P220" s="465" t="s">
        <v>57</v>
      </c>
      <c r="Q220" s="399"/>
      <c r="R220" s="79"/>
      <c r="S220" s="79"/>
      <c r="T220" s="78"/>
      <c r="U220" s="78"/>
    </row>
    <row r="221" spans="2:21">
      <c r="B221" s="194">
        <v>9</v>
      </c>
      <c r="C221" s="465" t="s">
        <v>57</v>
      </c>
      <c r="D221" s="399"/>
      <c r="F221" s="102"/>
      <c r="G221" s="101"/>
      <c r="H221" s="101"/>
      <c r="O221" s="194">
        <v>9</v>
      </c>
      <c r="P221" s="465" t="s">
        <v>57</v>
      </c>
      <c r="Q221" s="399"/>
      <c r="R221" s="79"/>
      <c r="S221" s="102"/>
      <c r="T221" s="101"/>
      <c r="U221" s="101"/>
    </row>
    <row r="222" spans="2:21">
      <c r="B222" s="194">
        <v>10</v>
      </c>
      <c r="C222" s="465" t="s">
        <v>57</v>
      </c>
      <c r="D222" s="399"/>
      <c r="F222" s="102"/>
      <c r="G222" s="101"/>
      <c r="H222" s="101"/>
      <c r="O222" s="194">
        <v>10</v>
      </c>
      <c r="P222" s="465" t="s">
        <v>57</v>
      </c>
      <c r="Q222" s="399"/>
      <c r="R222" s="79"/>
      <c r="S222" s="102"/>
      <c r="T222" s="101"/>
      <c r="U222" s="101"/>
    </row>
    <row r="223" spans="2:21">
      <c r="B223" s="194">
        <v>13</v>
      </c>
      <c r="C223" s="465" t="s">
        <v>57</v>
      </c>
      <c r="D223" s="399"/>
      <c r="F223" s="102"/>
      <c r="G223" s="101"/>
      <c r="H223" s="101"/>
      <c r="O223" s="194">
        <v>13</v>
      </c>
      <c r="P223" s="465" t="s">
        <v>57</v>
      </c>
      <c r="Q223" s="399"/>
      <c r="R223" s="79"/>
      <c r="S223" s="102"/>
      <c r="T223" s="101"/>
      <c r="U223" s="101"/>
    </row>
    <row r="224" spans="2:21">
      <c r="B224" s="194">
        <v>14</v>
      </c>
      <c r="C224" s="465" t="s">
        <v>57</v>
      </c>
      <c r="D224" s="399"/>
      <c r="F224" s="102"/>
      <c r="G224" s="101"/>
      <c r="H224" s="101"/>
      <c r="O224" s="194">
        <v>14</v>
      </c>
      <c r="P224" s="465" t="s">
        <v>57</v>
      </c>
      <c r="Q224" s="399"/>
      <c r="R224" s="79"/>
      <c r="S224" s="102"/>
      <c r="T224" s="101"/>
      <c r="U224" s="101"/>
    </row>
    <row r="225" spans="2:21">
      <c r="B225" s="194">
        <v>15</v>
      </c>
      <c r="C225" s="465" t="s">
        <v>57</v>
      </c>
      <c r="D225" s="399"/>
      <c r="F225" s="102"/>
      <c r="G225" s="101"/>
      <c r="H225" s="101"/>
      <c r="O225" s="194">
        <v>15</v>
      </c>
      <c r="P225" s="465" t="s">
        <v>57</v>
      </c>
      <c r="Q225" s="399"/>
      <c r="R225" s="79"/>
      <c r="S225" s="102"/>
      <c r="T225" s="101"/>
      <c r="U225" s="101"/>
    </row>
    <row r="226" spans="2:21">
      <c r="B226" s="194">
        <v>16</v>
      </c>
      <c r="C226" s="465" t="s">
        <v>57</v>
      </c>
      <c r="D226" s="399"/>
      <c r="F226" s="102"/>
      <c r="G226" s="101"/>
      <c r="H226" s="101"/>
      <c r="O226" s="194">
        <v>16</v>
      </c>
      <c r="P226" s="465" t="s">
        <v>57</v>
      </c>
      <c r="Q226" s="399"/>
      <c r="R226" s="79"/>
      <c r="S226" s="102"/>
      <c r="T226" s="101"/>
      <c r="U226" s="101"/>
    </row>
    <row r="227" spans="2:21">
      <c r="B227" s="92">
        <v>17</v>
      </c>
      <c r="C227" s="465" t="s">
        <v>57</v>
      </c>
      <c r="D227" s="399"/>
      <c r="F227" s="102"/>
      <c r="G227" s="101"/>
      <c r="H227" s="101"/>
      <c r="O227" s="92">
        <v>17</v>
      </c>
      <c r="P227" s="465" t="s">
        <v>57</v>
      </c>
      <c r="Q227" s="399"/>
      <c r="R227" s="79"/>
      <c r="S227" s="102"/>
      <c r="T227" s="101"/>
      <c r="U227" s="101"/>
    </row>
    <row r="228" spans="2:21">
      <c r="B228" s="92">
        <v>20</v>
      </c>
      <c r="C228" s="465" t="s">
        <v>57</v>
      </c>
      <c r="D228" s="399"/>
      <c r="F228" s="102"/>
      <c r="G228" s="101"/>
      <c r="H228" s="101"/>
      <c r="O228" s="92">
        <v>20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92">
        <v>21</v>
      </c>
      <c r="C229" s="465" t="s">
        <v>57</v>
      </c>
      <c r="D229" s="399"/>
      <c r="F229" s="102"/>
      <c r="G229" s="101"/>
      <c r="H229" s="101"/>
      <c r="O229" s="92">
        <v>21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92">
        <v>22</v>
      </c>
      <c r="C230" s="465" t="s">
        <v>57</v>
      </c>
      <c r="D230" s="399"/>
      <c r="F230" s="102"/>
      <c r="G230" s="101"/>
      <c r="H230" s="101"/>
      <c r="O230" s="92">
        <v>22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92">
        <v>23</v>
      </c>
      <c r="C231" s="465" t="s">
        <v>57</v>
      </c>
      <c r="D231" s="399"/>
      <c r="F231" s="102"/>
      <c r="G231" s="101"/>
      <c r="H231" s="101"/>
      <c r="O231" s="92">
        <v>23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92">
        <v>24</v>
      </c>
      <c r="C232" s="465" t="s">
        <v>57</v>
      </c>
      <c r="D232" s="399"/>
      <c r="F232" s="102"/>
      <c r="G232" s="101"/>
      <c r="H232" s="101"/>
      <c r="O232" s="92">
        <v>24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92">
        <v>27</v>
      </c>
      <c r="C233" s="465" t="s">
        <v>57</v>
      </c>
      <c r="D233" s="399"/>
      <c r="F233" s="102"/>
      <c r="G233" s="101"/>
      <c r="H233" s="101"/>
      <c r="O233" s="92">
        <v>27</v>
      </c>
      <c r="P233" s="465" t="s">
        <v>57</v>
      </c>
      <c r="Q233" s="399"/>
      <c r="R233" s="79"/>
      <c r="S233" s="102"/>
      <c r="T233" s="101"/>
      <c r="U233" s="101"/>
    </row>
    <row r="234" spans="2:21">
      <c r="B234" s="92">
        <v>28</v>
      </c>
      <c r="C234" s="465" t="s">
        <v>57</v>
      </c>
      <c r="D234" s="399"/>
      <c r="F234" s="102"/>
      <c r="G234" s="101"/>
      <c r="H234" s="101"/>
      <c r="O234" s="92">
        <v>28</v>
      </c>
      <c r="P234" s="465" t="s">
        <v>57</v>
      </c>
      <c r="Q234" s="399"/>
      <c r="R234" s="79"/>
      <c r="S234" s="102"/>
      <c r="T234" s="101"/>
      <c r="U234" s="101"/>
    </row>
    <row r="235" spans="2:21">
      <c r="B235" s="92">
        <v>29</v>
      </c>
      <c r="C235" s="466" t="s">
        <v>57</v>
      </c>
      <c r="D235" s="467"/>
      <c r="F235" s="102"/>
      <c r="G235" s="101"/>
      <c r="H235" s="101"/>
      <c r="O235" s="92">
        <v>29</v>
      </c>
      <c r="P235" s="466" t="s">
        <v>57</v>
      </c>
      <c r="Q235" s="467"/>
      <c r="R235" s="79"/>
      <c r="S235" s="102"/>
      <c r="T235" s="101"/>
      <c r="U235" s="101"/>
    </row>
    <row r="236" spans="2:21">
      <c r="B236" s="92">
        <v>30</v>
      </c>
      <c r="C236" s="465" t="s">
        <v>57</v>
      </c>
      <c r="D236" s="399"/>
      <c r="F236" s="102"/>
      <c r="G236" s="101"/>
      <c r="H236" s="101"/>
      <c r="O236" s="92">
        <v>30</v>
      </c>
      <c r="P236" s="465" t="s">
        <v>57</v>
      </c>
      <c r="Q236" s="399"/>
      <c r="R236" s="79"/>
      <c r="S236" s="102"/>
      <c r="T236" s="101"/>
      <c r="U236" s="101"/>
    </row>
    <row r="237" spans="2:21" ht="13.5" thickBot="1">
      <c r="B237" s="92">
        <v>31</v>
      </c>
      <c r="C237" s="466" t="s">
        <v>57</v>
      </c>
      <c r="D237" s="467"/>
      <c r="F237" s="102"/>
      <c r="G237" s="101"/>
      <c r="H237" s="101"/>
      <c r="O237" s="92">
        <v>31</v>
      </c>
      <c r="P237" s="466" t="s">
        <v>57</v>
      </c>
      <c r="Q237" s="467"/>
      <c r="R237" s="79"/>
      <c r="S237" s="102"/>
      <c r="T237" s="101"/>
      <c r="U237" s="101"/>
    </row>
    <row r="238" spans="2:21" ht="13.5" thickBot="1">
      <c r="B238" s="181" t="s">
        <v>0</v>
      </c>
      <c r="C238" s="114">
        <f>COUNTIF(C215:C237,"&gt;0")</f>
        <v>0</v>
      </c>
      <c r="D238" s="113">
        <f>COUNTIF(D215:D237,"&gt;0")</f>
        <v>0</v>
      </c>
      <c r="O238" s="181" t="s">
        <v>0</v>
      </c>
      <c r="P238" s="114">
        <f>COUNTIF(P215:P237,"&gt;0")</f>
        <v>0</v>
      </c>
      <c r="Q238" s="113">
        <f>COUNTIF(Q215:Q237,"&gt;0")</f>
        <v>0</v>
      </c>
      <c r="R238" s="79"/>
      <c r="S238" s="79"/>
      <c r="T238" s="78"/>
      <c r="U238" s="78"/>
    </row>
    <row r="239" spans="2:21">
      <c r="B239" s="88" t="s">
        <v>1</v>
      </c>
      <c r="C239" s="87" t="e">
        <f>AVERAGE(C215:C237)</f>
        <v>#DIV/0!</v>
      </c>
      <c r="D239" s="86" t="e">
        <f>AVERAGE(D215:D237)</f>
        <v>#DIV/0!</v>
      </c>
      <c r="O239" s="88" t="s">
        <v>1</v>
      </c>
      <c r="P239" s="87" t="e">
        <f>AVERAGE(P215:P237)</f>
        <v>#DIV/0!</v>
      </c>
      <c r="Q239" s="86" t="e">
        <f>AVERAGE(Q215:Q237)</f>
        <v>#DIV/0!</v>
      </c>
      <c r="R239" s="79"/>
      <c r="S239" s="79"/>
      <c r="T239" s="78"/>
      <c r="U239" s="78"/>
    </row>
    <row r="240" spans="2:21">
      <c r="B240" s="85" t="s">
        <v>2</v>
      </c>
      <c r="C240" s="84" t="e">
        <f>STDEV(C215:C237)</f>
        <v>#DIV/0!</v>
      </c>
      <c r="D240" s="83" t="e">
        <f>STDEV(D215:D237)</f>
        <v>#DIV/0!</v>
      </c>
      <c r="O240" s="85" t="s">
        <v>2</v>
      </c>
      <c r="P240" s="84" t="e">
        <f>STDEV(P215:P237)</f>
        <v>#DIV/0!</v>
      </c>
      <c r="Q240" s="83" t="e">
        <f>STDEV(Q215:Q237)</f>
        <v>#DIV/0!</v>
      </c>
      <c r="R240" s="79"/>
      <c r="S240" s="79"/>
      <c r="T240" s="78"/>
      <c r="U240" s="78"/>
    </row>
    <row r="241" spans="2:21" ht="13.5" thickBot="1">
      <c r="B241" s="82" t="s">
        <v>3</v>
      </c>
      <c r="C241" s="81" t="e">
        <f>CONFIDENCE(0.05,C240,C238)</f>
        <v>#DIV/0!</v>
      </c>
      <c r="D241" s="80" t="e">
        <f>CONFIDENCE(0.05,D240,D238)</f>
        <v>#DIV/0!</v>
      </c>
      <c r="O241" s="82" t="s">
        <v>3</v>
      </c>
      <c r="P241" s="81" t="e">
        <f>CONFIDENCE(0.05,P240,P238)</f>
        <v>#DIV/0!</v>
      </c>
      <c r="Q241" s="80" t="e">
        <f>CONFIDENCE(0.05,Q240,Q238)</f>
        <v>#DIV/0!</v>
      </c>
      <c r="R241" s="79"/>
      <c r="S241" s="79"/>
      <c r="T241" s="78"/>
      <c r="U241" s="78"/>
    </row>
    <row r="243" spans="2:21" ht="13.5" thickBot="1"/>
    <row r="244" spans="2:21" ht="13.5" thickBot="1">
      <c r="B244" s="347"/>
      <c r="C244" s="348"/>
      <c r="D244" s="363" t="s">
        <v>15</v>
      </c>
      <c r="G244" s="346" t="s">
        <v>195</v>
      </c>
      <c r="H244" s="346"/>
      <c r="O244" s="347"/>
      <c r="P244" s="348"/>
      <c r="Q244" s="363" t="s">
        <v>15</v>
      </c>
      <c r="R244" s="79"/>
      <c r="S244" s="79"/>
      <c r="T244" s="346" t="s">
        <v>194</v>
      </c>
      <c r="U244" s="346"/>
    </row>
    <row r="245" spans="2:21" ht="13.5" thickBot="1">
      <c r="B245" s="349"/>
      <c r="C245" s="350"/>
      <c r="D245" s="364"/>
      <c r="G245" s="112">
        <v>1</v>
      </c>
      <c r="H245" s="112">
        <v>2</v>
      </c>
      <c r="O245" s="349"/>
      <c r="P245" s="350"/>
      <c r="Q245" s="364"/>
      <c r="R245" s="79"/>
      <c r="S245" s="79"/>
      <c r="T245" s="112">
        <v>1</v>
      </c>
      <c r="U245" s="112">
        <v>2</v>
      </c>
    </row>
    <row r="246" spans="2:21" ht="13.5" customHeight="1" thickBot="1">
      <c r="B246" s="355" t="s">
        <v>5</v>
      </c>
      <c r="C246" s="348"/>
      <c r="D246" s="111" t="s">
        <v>164</v>
      </c>
      <c r="F246" s="110" t="s">
        <v>1</v>
      </c>
      <c r="G246" s="109" t="e">
        <f t="shared" ref="G246:H248" si="12">C273</f>
        <v>#DIV/0!</v>
      </c>
      <c r="H246" s="109" t="e">
        <f t="shared" si="12"/>
        <v>#DIV/0!</v>
      </c>
      <c r="O246" s="432" t="s">
        <v>185</v>
      </c>
      <c r="P246" s="433"/>
      <c r="Q246" s="111" t="s">
        <v>164</v>
      </c>
      <c r="R246" s="79"/>
      <c r="S246" s="110" t="s">
        <v>1</v>
      </c>
      <c r="T246" s="109" t="e">
        <f t="shared" ref="T246:U248" si="13">P273</f>
        <v>#DIV/0!</v>
      </c>
      <c r="U246" s="109" t="e">
        <f t="shared" si="13"/>
        <v>#DIV/0!</v>
      </c>
    </row>
    <row r="247" spans="2:21">
      <c r="B247" s="373" t="s">
        <v>6</v>
      </c>
      <c r="C247" s="356" t="s">
        <v>27</v>
      </c>
      <c r="D247" s="357"/>
      <c r="F247" s="102" t="s">
        <v>7</v>
      </c>
      <c r="G247" s="108" t="e">
        <f t="shared" si="12"/>
        <v>#DIV/0!</v>
      </c>
      <c r="H247" s="108" t="e">
        <f t="shared" si="12"/>
        <v>#DIV/0!</v>
      </c>
      <c r="O247" s="373" t="s">
        <v>6</v>
      </c>
      <c r="P247" s="356" t="s">
        <v>27</v>
      </c>
      <c r="Q247" s="357"/>
      <c r="R247" s="79"/>
      <c r="S247" s="102" t="s">
        <v>7</v>
      </c>
      <c r="T247" s="108" t="e">
        <f t="shared" si="13"/>
        <v>#DIV/0!</v>
      </c>
      <c r="U247" s="108" t="e">
        <f t="shared" si="13"/>
        <v>#DIV/0!</v>
      </c>
    </row>
    <row r="248" spans="2:21" ht="13.5" thickBot="1">
      <c r="B248" s="374"/>
      <c r="C248" s="107">
        <v>1</v>
      </c>
      <c r="D248" s="106">
        <v>2</v>
      </c>
      <c r="F248" s="102" t="s">
        <v>3</v>
      </c>
      <c r="G248" s="105" t="e">
        <f t="shared" si="12"/>
        <v>#DIV/0!</v>
      </c>
      <c r="H248" s="105" t="e">
        <f t="shared" si="12"/>
        <v>#DIV/0!</v>
      </c>
      <c r="O248" s="374"/>
      <c r="P248" s="107">
        <v>1</v>
      </c>
      <c r="Q248" s="106">
        <v>2</v>
      </c>
      <c r="R248" s="79"/>
      <c r="S248" s="102" t="s">
        <v>3</v>
      </c>
      <c r="T248" s="105" t="e">
        <f t="shared" si="13"/>
        <v>#DIV/0!</v>
      </c>
      <c r="U248" s="105" t="e">
        <f t="shared" si="13"/>
        <v>#DIV/0!</v>
      </c>
    </row>
    <row r="249" spans="2:21">
      <c r="B249" s="199">
        <v>1</v>
      </c>
      <c r="C249" s="464" t="s">
        <v>57</v>
      </c>
      <c r="D249" s="401"/>
      <c r="F249" s="102" t="s">
        <v>8</v>
      </c>
      <c r="G249" s="101">
        <f>MAX(C249:C271)</f>
        <v>0</v>
      </c>
      <c r="H249" s="101">
        <f>MAX(D249:D271)</f>
        <v>0</v>
      </c>
      <c r="O249" s="199">
        <v>1</v>
      </c>
      <c r="P249" s="464" t="s">
        <v>57</v>
      </c>
      <c r="Q249" s="401"/>
      <c r="R249" s="79"/>
      <c r="S249" s="102" t="s">
        <v>8</v>
      </c>
      <c r="T249" s="101">
        <f>MAX(P249:P271)</f>
        <v>0</v>
      </c>
      <c r="U249" s="101">
        <f>MAX(Q249:Q271)</f>
        <v>0</v>
      </c>
    </row>
    <row r="250" spans="2:21">
      <c r="B250" s="194">
        <v>2</v>
      </c>
      <c r="C250" s="465" t="s">
        <v>57</v>
      </c>
      <c r="D250" s="399"/>
      <c r="F250" s="102" t="s">
        <v>9</v>
      </c>
      <c r="G250" s="101">
        <f>MIN(C249:C271)</f>
        <v>0</v>
      </c>
      <c r="H250" s="101">
        <f>MIN(D249:D271)</f>
        <v>0</v>
      </c>
      <c r="O250" s="194">
        <v>2</v>
      </c>
      <c r="P250" s="465" t="s">
        <v>57</v>
      </c>
      <c r="Q250" s="399"/>
      <c r="R250" s="79"/>
      <c r="S250" s="102" t="s">
        <v>9</v>
      </c>
      <c r="T250" s="101">
        <f>MIN(P249:P271)</f>
        <v>0</v>
      </c>
      <c r="U250" s="101">
        <f>MIN(Q249:Q271)</f>
        <v>0</v>
      </c>
    </row>
    <row r="251" spans="2:21" ht="13.5" thickBot="1">
      <c r="B251" s="194">
        <v>3</v>
      </c>
      <c r="C251" s="465" t="s">
        <v>57</v>
      </c>
      <c r="D251" s="399"/>
      <c r="F251" s="98" t="s">
        <v>10</v>
      </c>
      <c r="G251" s="97">
        <f>G249-G250</f>
        <v>0</v>
      </c>
      <c r="H251" s="97">
        <f>H249-H250</f>
        <v>0</v>
      </c>
      <c r="O251" s="194">
        <v>3</v>
      </c>
      <c r="P251" s="465" t="s">
        <v>57</v>
      </c>
      <c r="Q251" s="399"/>
      <c r="R251" s="79"/>
      <c r="S251" s="98" t="s">
        <v>10</v>
      </c>
      <c r="T251" s="97">
        <f>T249-T250</f>
        <v>0</v>
      </c>
      <c r="U251" s="97">
        <f>U249-U250</f>
        <v>0</v>
      </c>
    </row>
    <row r="252" spans="2:21">
      <c r="B252" s="194">
        <v>6</v>
      </c>
      <c r="C252" s="465" t="s">
        <v>57</v>
      </c>
      <c r="D252" s="399"/>
      <c r="O252" s="194">
        <v>6</v>
      </c>
      <c r="P252" s="465" t="s">
        <v>57</v>
      </c>
      <c r="Q252" s="399"/>
      <c r="R252" s="79"/>
      <c r="S252" s="79"/>
      <c r="T252" s="78"/>
      <c r="U252" s="78"/>
    </row>
    <row r="253" spans="2:21">
      <c r="B253" s="194">
        <v>7</v>
      </c>
      <c r="C253" s="465" t="s">
        <v>57</v>
      </c>
      <c r="D253" s="399"/>
      <c r="O253" s="194">
        <v>7</v>
      </c>
      <c r="P253" s="465" t="s">
        <v>57</v>
      </c>
      <c r="Q253" s="399"/>
      <c r="R253" s="79"/>
      <c r="S253" s="79"/>
      <c r="T253" s="78"/>
      <c r="U253" s="78"/>
    </row>
    <row r="254" spans="2:21">
      <c r="B254" s="194">
        <v>8</v>
      </c>
      <c r="C254" s="465" t="s">
        <v>57</v>
      </c>
      <c r="D254" s="399"/>
      <c r="O254" s="194">
        <v>8</v>
      </c>
      <c r="P254" s="465" t="s">
        <v>57</v>
      </c>
      <c r="Q254" s="399"/>
      <c r="R254" s="79"/>
      <c r="S254" s="79"/>
      <c r="T254" s="78"/>
      <c r="U254" s="78"/>
    </row>
    <row r="255" spans="2:21">
      <c r="B255" s="194">
        <v>9</v>
      </c>
      <c r="C255" s="465" t="s">
        <v>57</v>
      </c>
      <c r="D255" s="399"/>
      <c r="F255" s="102"/>
      <c r="G255" s="101"/>
      <c r="H255" s="101"/>
      <c r="O255" s="194">
        <v>9</v>
      </c>
      <c r="P255" s="465" t="s">
        <v>57</v>
      </c>
      <c r="Q255" s="399"/>
      <c r="R255" s="79"/>
      <c r="S255" s="102"/>
      <c r="T255" s="101"/>
      <c r="U255" s="101"/>
    </row>
    <row r="256" spans="2:21">
      <c r="B256" s="194">
        <v>10</v>
      </c>
      <c r="C256" s="465" t="s">
        <v>57</v>
      </c>
      <c r="D256" s="399"/>
      <c r="F256" s="102"/>
      <c r="G256" s="101"/>
      <c r="H256" s="101"/>
      <c r="O256" s="194">
        <v>10</v>
      </c>
      <c r="P256" s="465" t="s">
        <v>57</v>
      </c>
      <c r="Q256" s="399"/>
      <c r="R256" s="79"/>
      <c r="S256" s="102"/>
      <c r="T256" s="101"/>
      <c r="U256" s="101"/>
    </row>
    <row r="257" spans="2:21">
      <c r="B257" s="194">
        <v>13</v>
      </c>
      <c r="C257" s="465" t="s">
        <v>57</v>
      </c>
      <c r="D257" s="399"/>
      <c r="F257" s="102"/>
      <c r="G257" s="101"/>
      <c r="H257" s="101"/>
      <c r="O257" s="194">
        <v>13</v>
      </c>
      <c r="P257" s="465" t="s">
        <v>57</v>
      </c>
      <c r="Q257" s="399"/>
      <c r="R257" s="79"/>
      <c r="S257" s="102"/>
      <c r="T257" s="101"/>
      <c r="U257" s="101"/>
    </row>
    <row r="258" spans="2:21">
      <c r="B258" s="194">
        <v>14</v>
      </c>
      <c r="C258" s="465" t="s">
        <v>57</v>
      </c>
      <c r="D258" s="399"/>
      <c r="F258" s="102"/>
      <c r="G258" s="101"/>
      <c r="H258" s="101"/>
      <c r="O258" s="194">
        <v>14</v>
      </c>
      <c r="P258" s="465" t="s">
        <v>57</v>
      </c>
      <c r="Q258" s="399"/>
      <c r="R258" s="79"/>
      <c r="S258" s="102"/>
      <c r="T258" s="101"/>
      <c r="U258" s="101"/>
    </row>
    <row r="259" spans="2:21">
      <c r="B259" s="194">
        <v>15</v>
      </c>
      <c r="C259" s="465" t="s">
        <v>57</v>
      </c>
      <c r="D259" s="399"/>
      <c r="F259" s="102"/>
      <c r="G259" s="101"/>
      <c r="H259" s="101"/>
      <c r="O259" s="194">
        <v>15</v>
      </c>
      <c r="P259" s="465" t="s">
        <v>57</v>
      </c>
      <c r="Q259" s="399"/>
      <c r="R259" s="79"/>
      <c r="S259" s="102"/>
      <c r="T259" s="101"/>
      <c r="U259" s="101"/>
    </row>
    <row r="260" spans="2:21">
      <c r="B260" s="194">
        <v>16</v>
      </c>
      <c r="C260" s="465" t="s">
        <v>57</v>
      </c>
      <c r="D260" s="399"/>
      <c r="F260" s="102"/>
      <c r="G260" s="101"/>
      <c r="H260" s="101"/>
      <c r="O260" s="194">
        <v>16</v>
      </c>
      <c r="P260" s="465" t="s">
        <v>57</v>
      </c>
      <c r="Q260" s="399"/>
      <c r="R260" s="79"/>
      <c r="S260" s="102"/>
      <c r="T260" s="101"/>
      <c r="U260" s="101"/>
    </row>
    <row r="261" spans="2:21">
      <c r="B261" s="92">
        <v>17</v>
      </c>
      <c r="C261" s="465" t="s">
        <v>57</v>
      </c>
      <c r="D261" s="399"/>
      <c r="F261" s="102"/>
      <c r="G261" s="101"/>
      <c r="H261" s="101"/>
      <c r="O261" s="92">
        <v>17</v>
      </c>
      <c r="P261" s="465" t="s">
        <v>57</v>
      </c>
      <c r="Q261" s="399"/>
      <c r="R261" s="79"/>
      <c r="S261" s="102"/>
      <c r="T261" s="101"/>
      <c r="U261" s="101"/>
    </row>
    <row r="262" spans="2:21">
      <c r="B262" s="92">
        <v>20</v>
      </c>
      <c r="C262" s="465" t="s">
        <v>57</v>
      </c>
      <c r="D262" s="399"/>
      <c r="F262" s="102"/>
      <c r="G262" s="101"/>
      <c r="H262" s="101"/>
      <c r="O262" s="92">
        <v>20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92">
        <v>21</v>
      </c>
      <c r="C263" s="465" t="s">
        <v>57</v>
      </c>
      <c r="D263" s="399"/>
      <c r="F263" s="102"/>
      <c r="G263" s="101"/>
      <c r="H263" s="101"/>
      <c r="O263" s="92">
        <v>21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92">
        <v>22</v>
      </c>
      <c r="C264" s="465" t="s">
        <v>57</v>
      </c>
      <c r="D264" s="399"/>
      <c r="F264" s="102"/>
      <c r="G264" s="101"/>
      <c r="H264" s="101"/>
      <c r="O264" s="92">
        <v>22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92">
        <v>23</v>
      </c>
      <c r="C265" s="465" t="s">
        <v>57</v>
      </c>
      <c r="D265" s="399"/>
      <c r="F265" s="102"/>
      <c r="G265" s="101"/>
      <c r="H265" s="101"/>
      <c r="O265" s="92">
        <v>23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92">
        <v>24</v>
      </c>
      <c r="C266" s="465" t="s">
        <v>57</v>
      </c>
      <c r="D266" s="399"/>
      <c r="F266" s="102"/>
      <c r="G266" s="101"/>
      <c r="H266" s="101"/>
      <c r="O266" s="92">
        <v>24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92">
        <v>27</v>
      </c>
      <c r="C267" s="465" t="s">
        <v>57</v>
      </c>
      <c r="D267" s="399"/>
      <c r="F267" s="102"/>
      <c r="G267" s="101"/>
      <c r="H267" s="101"/>
      <c r="O267" s="92">
        <v>27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28</v>
      </c>
      <c r="C268" s="465" t="s">
        <v>57</v>
      </c>
      <c r="D268" s="399"/>
      <c r="F268" s="102"/>
      <c r="G268" s="101"/>
      <c r="H268" s="101"/>
      <c r="O268" s="92">
        <v>28</v>
      </c>
      <c r="P268" s="465" t="s">
        <v>57</v>
      </c>
      <c r="Q268" s="399"/>
      <c r="R268" s="79"/>
      <c r="S268" s="102"/>
      <c r="T268" s="101"/>
      <c r="U268" s="101"/>
    </row>
    <row r="269" spans="2:21">
      <c r="B269" s="92">
        <v>29</v>
      </c>
      <c r="C269" s="465" t="s">
        <v>57</v>
      </c>
      <c r="D269" s="399"/>
      <c r="F269" s="102"/>
      <c r="G269" s="101"/>
      <c r="H269" s="101"/>
      <c r="O269" s="92">
        <v>29</v>
      </c>
      <c r="P269" s="465" t="s">
        <v>57</v>
      </c>
      <c r="Q269" s="399"/>
      <c r="R269" s="79"/>
      <c r="S269" s="102"/>
      <c r="T269" s="101"/>
      <c r="U269" s="101"/>
    </row>
    <row r="270" spans="2:21">
      <c r="B270" s="92">
        <v>30</v>
      </c>
      <c r="C270" s="465" t="s">
        <v>57</v>
      </c>
      <c r="D270" s="399"/>
      <c r="F270" s="102"/>
      <c r="G270" s="101"/>
      <c r="H270" s="101"/>
      <c r="O270" s="92">
        <v>30</v>
      </c>
      <c r="P270" s="465" t="s">
        <v>57</v>
      </c>
      <c r="Q270" s="399"/>
      <c r="R270" s="79"/>
      <c r="S270" s="102"/>
      <c r="T270" s="101"/>
      <c r="U270" s="101"/>
    </row>
    <row r="271" spans="2:21" ht="13.5" thickBot="1">
      <c r="B271" s="92">
        <v>31</v>
      </c>
      <c r="C271" s="462" t="s">
        <v>57</v>
      </c>
      <c r="D271" s="463"/>
      <c r="F271" s="102"/>
      <c r="G271" s="101"/>
      <c r="H271" s="101"/>
      <c r="O271" s="92">
        <v>31</v>
      </c>
      <c r="P271" s="462" t="s">
        <v>57</v>
      </c>
      <c r="Q271" s="463"/>
      <c r="R271" s="79"/>
      <c r="S271" s="102"/>
      <c r="T271" s="101"/>
      <c r="U271" s="101"/>
    </row>
    <row r="272" spans="2:21" ht="13.5" thickBot="1">
      <c r="B272" s="181" t="s">
        <v>0</v>
      </c>
      <c r="C272" s="90">
        <f>COUNTIF(C249:C271,"&gt;0")</f>
        <v>0</v>
      </c>
      <c r="D272" s="89">
        <f>COUNTIF(D249:D271,"&gt;0")</f>
        <v>0</v>
      </c>
      <c r="O272" s="181" t="s">
        <v>0</v>
      </c>
      <c r="P272" s="90">
        <f>COUNTIF(P249:P271,"&gt;0")</f>
        <v>0</v>
      </c>
      <c r="Q272" s="89">
        <f>COUNTIF(Q249:Q271,"&gt;0")</f>
        <v>0</v>
      </c>
      <c r="R272" s="79"/>
      <c r="S272" s="79"/>
      <c r="T272" s="78"/>
      <c r="U272" s="78"/>
    </row>
    <row r="273" spans="2:21">
      <c r="B273" s="88" t="s">
        <v>1</v>
      </c>
      <c r="C273" s="87" t="e">
        <f>AVERAGE(C249:C271)</f>
        <v>#DIV/0!</v>
      </c>
      <c r="D273" s="86" t="e">
        <f>AVERAGE(D249:D271)</f>
        <v>#DIV/0!</v>
      </c>
      <c r="O273" s="88" t="s">
        <v>1</v>
      </c>
      <c r="P273" s="87" t="e">
        <f>AVERAGE(P249:P271)</f>
        <v>#DIV/0!</v>
      </c>
      <c r="Q273" s="86" t="e">
        <f>AVERAGE(Q249:Q271)</f>
        <v>#DIV/0!</v>
      </c>
      <c r="R273" s="79"/>
      <c r="S273" s="79"/>
      <c r="T273" s="78"/>
      <c r="U273" s="78"/>
    </row>
    <row r="274" spans="2:21">
      <c r="B274" s="85" t="s">
        <v>2</v>
      </c>
      <c r="C274" s="84" t="e">
        <f>STDEV(C249:C271)</f>
        <v>#DIV/0!</v>
      </c>
      <c r="D274" s="83" t="e">
        <f>STDEV(D249:D271)</f>
        <v>#DIV/0!</v>
      </c>
      <c r="O274" s="85" t="s">
        <v>2</v>
      </c>
      <c r="P274" s="84" t="e">
        <f>STDEV(P249:P271)</f>
        <v>#DIV/0!</v>
      </c>
      <c r="Q274" s="83" t="e">
        <f>STDEV(Q249:Q271)</f>
        <v>#DIV/0!</v>
      </c>
      <c r="R274" s="79"/>
      <c r="S274" s="79"/>
      <c r="T274" s="78"/>
      <c r="U274" s="78"/>
    </row>
    <row r="275" spans="2:21" ht="13.5" thickBot="1">
      <c r="B275" s="82" t="s">
        <v>3</v>
      </c>
      <c r="C275" s="81" t="e">
        <f>CONFIDENCE(0.05,C274,C272)</f>
        <v>#DIV/0!</v>
      </c>
      <c r="D275" s="80" t="e">
        <f>CONFIDENCE(0.05,D274,D272)</f>
        <v>#DIV/0!</v>
      </c>
      <c r="O275" s="82" t="s">
        <v>3</v>
      </c>
      <c r="P275" s="81" t="e">
        <f>CONFIDENCE(0.05,P274,P272)</f>
        <v>#DIV/0!</v>
      </c>
      <c r="Q275" s="80" t="e">
        <f>CONFIDENCE(0.05,Q274,Q272)</f>
        <v>#DIV/0!</v>
      </c>
      <c r="R275" s="79"/>
      <c r="S275" s="79"/>
      <c r="T275" s="78"/>
      <c r="U275" s="78"/>
    </row>
    <row r="277" spans="2:21" ht="13.5" thickBot="1"/>
    <row r="278" spans="2:21" ht="13.5" thickBot="1">
      <c r="B278" s="347"/>
      <c r="C278" s="348"/>
      <c r="D278" s="363" t="s">
        <v>15</v>
      </c>
      <c r="G278" s="346" t="s">
        <v>193</v>
      </c>
      <c r="H278" s="346"/>
      <c r="O278" s="347"/>
      <c r="P278" s="348"/>
      <c r="Q278" s="363" t="s">
        <v>15</v>
      </c>
      <c r="R278" s="79"/>
      <c r="S278" s="79"/>
      <c r="T278" s="346" t="s">
        <v>192</v>
      </c>
      <c r="U278" s="346"/>
    </row>
    <row r="279" spans="2:21" ht="13.5" thickBot="1">
      <c r="B279" s="349"/>
      <c r="C279" s="350"/>
      <c r="D279" s="364"/>
      <c r="G279" s="112">
        <v>1</v>
      </c>
      <c r="H279" s="112">
        <v>2</v>
      </c>
      <c r="O279" s="349"/>
      <c r="P279" s="350"/>
      <c r="Q279" s="364"/>
      <c r="R279" s="79"/>
      <c r="S279" s="79"/>
      <c r="T279" s="112">
        <v>1</v>
      </c>
      <c r="U279" s="112">
        <v>2</v>
      </c>
    </row>
    <row r="280" spans="2:21" ht="13.5" customHeight="1" thickBot="1">
      <c r="B280" s="355" t="s">
        <v>5</v>
      </c>
      <c r="C280" s="348"/>
      <c r="D280" s="111" t="s">
        <v>162</v>
      </c>
      <c r="F280" s="110" t="s">
        <v>1</v>
      </c>
      <c r="G280" s="109" t="e">
        <f t="shared" ref="G280:H282" si="14">C305</f>
        <v>#DIV/0!</v>
      </c>
      <c r="H280" s="109" t="e">
        <f t="shared" si="14"/>
        <v>#DIV/0!</v>
      </c>
      <c r="O280" s="432" t="s">
        <v>185</v>
      </c>
      <c r="P280" s="433"/>
      <c r="Q280" s="111" t="s">
        <v>162</v>
      </c>
      <c r="R280" s="79"/>
      <c r="S280" s="110" t="s">
        <v>1</v>
      </c>
      <c r="T280" s="109" t="e">
        <f t="shared" ref="T280:U282" si="15">P305</f>
        <v>#DIV/0!</v>
      </c>
      <c r="U280" s="109" t="e">
        <f t="shared" si="15"/>
        <v>#DIV/0!</v>
      </c>
    </row>
    <row r="281" spans="2:21">
      <c r="B281" s="373" t="s">
        <v>6</v>
      </c>
      <c r="C281" s="356" t="s">
        <v>27</v>
      </c>
      <c r="D281" s="357"/>
      <c r="F281" s="102" t="s">
        <v>7</v>
      </c>
      <c r="G281" s="108" t="e">
        <f t="shared" si="14"/>
        <v>#DIV/0!</v>
      </c>
      <c r="H281" s="108" t="e">
        <f t="shared" si="14"/>
        <v>#DIV/0!</v>
      </c>
      <c r="O281" s="373" t="s">
        <v>6</v>
      </c>
      <c r="P281" s="356" t="s">
        <v>27</v>
      </c>
      <c r="Q281" s="357"/>
      <c r="R281" s="79"/>
      <c r="S281" s="102" t="s">
        <v>7</v>
      </c>
      <c r="T281" s="108" t="e">
        <f t="shared" si="15"/>
        <v>#DIV/0!</v>
      </c>
      <c r="U281" s="108" t="e">
        <f t="shared" si="15"/>
        <v>#DIV/0!</v>
      </c>
    </row>
    <row r="282" spans="2:21" ht="13.5" thickBot="1">
      <c r="B282" s="374"/>
      <c r="C282" s="107">
        <v>1</v>
      </c>
      <c r="D282" s="106">
        <v>2</v>
      </c>
      <c r="F282" s="102" t="s">
        <v>3</v>
      </c>
      <c r="G282" s="105" t="e">
        <f t="shared" si="14"/>
        <v>#DIV/0!</v>
      </c>
      <c r="H282" s="105" t="e">
        <f t="shared" si="14"/>
        <v>#DIV/0!</v>
      </c>
      <c r="O282" s="374"/>
      <c r="P282" s="107">
        <v>1</v>
      </c>
      <c r="Q282" s="106">
        <v>2</v>
      </c>
      <c r="R282" s="79"/>
      <c r="S282" s="102" t="s">
        <v>3</v>
      </c>
      <c r="T282" s="105" t="e">
        <f t="shared" si="15"/>
        <v>#DIV/0!</v>
      </c>
      <c r="U282" s="105" t="e">
        <f t="shared" si="15"/>
        <v>#DIV/0!</v>
      </c>
    </row>
    <row r="283" spans="2:21">
      <c r="B283" s="199">
        <v>1</v>
      </c>
      <c r="C283" s="464" t="s">
        <v>57</v>
      </c>
      <c r="D283" s="401"/>
      <c r="F283" s="102" t="s">
        <v>8</v>
      </c>
      <c r="G283" s="101">
        <f>MAX(C283:C303)</f>
        <v>0</v>
      </c>
      <c r="H283" s="101">
        <f>MAX(D283:D303)</f>
        <v>0</v>
      </c>
      <c r="O283" s="199">
        <v>1</v>
      </c>
      <c r="P283" s="464" t="s">
        <v>57</v>
      </c>
      <c r="Q283" s="401"/>
      <c r="R283" s="79"/>
      <c r="S283" s="102" t="s">
        <v>8</v>
      </c>
      <c r="T283" s="101">
        <f>MAX(P283:P303)</f>
        <v>0</v>
      </c>
      <c r="U283" s="101">
        <f>MAX(Q283:Q303)</f>
        <v>0</v>
      </c>
    </row>
    <row r="284" spans="2:21">
      <c r="B284" s="194">
        <v>2</v>
      </c>
      <c r="C284" s="465" t="s">
        <v>57</v>
      </c>
      <c r="D284" s="399"/>
      <c r="F284" s="102" t="s">
        <v>9</v>
      </c>
      <c r="G284" s="101">
        <f>MIN(C283:C303)</f>
        <v>0</v>
      </c>
      <c r="H284" s="101">
        <f>MIN(D283:D303)</f>
        <v>0</v>
      </c>
      <c r="O284" s="194">
        <v>2</v>
      </c>
      <c r="P284" s="465" t="s">
        <v>57</v>
      </c>
      <c r="Q284" s="399"/>
      <c r="R284" s="79"/>
      <c r="S284" s="102" t="s">
        <v>9</v>
      </c>
      <c r="T284" s="101">
        <f>MIN(P283:P303)</f>
        <v>0</v>
      </c>
      <c r="U284" s="101">
        <f>MIN(Q283:Q303)</f>
        <v>0</v>
      </c>
    </row>
    <row r="285" spans="2:21" ht="13.5" thickBot="1">
      <c r="B285" s="194">
        <v>3</v>
      </c>
      <c r="C285" s="465" t="s">
        <v>57</v>
      </c>
      <c r="D285" s="399"/>
      <c r="F285" s="98" t="s">
        <v>10</v>
      </c>
      <c r="G285" s="97">
        <f>G283-G284</f>
        <v>0</v>
      </c>
      <c r="H285" s="97">
        <f>H283-H284</f>
        <v>0</v>
      </c>
      <c r="O285" s="194">
        <v>3</v>
      </c>
      <c r="P285" s="465" t="s">
        <v>57</v>
      </c>
      <c r="Q285" s="399"/>
      <c r="R285" s="79"/>
      <c r="S285" s="98" t="s">
        <v>10</v>
      </c>
      <c r="T285" s="97">
        <f>T283-T284</f>
        <v>0</v>
      </c>
      <c r="U285" s="97">
        <f>U283-U284</f>
        <v>0</v>
      </c>
    </row>
    <row r="286" spans="2:21">
      <c r="B286" s="194">
        <v>4</v>
      </c>
      <c r="C286" s="465" t="s">
        <v>57</v>
      </c>
      <c r="D286" s="399"/>
      <c r="O286" s="194">
        <v>4</v>
      </c>
      <c r="P286" s="465" t="s">
        <v>57</v>
      </c>
      <c r="Q286" s="399"/>
      <c r="R286" s="79"/>
      <c r="S286" s="79"/>
      <c r="T286" s="78"/>
      <c r="U286" s="78"/>
    </row>
    <row r="287" spans="2:21">
      <c r="B287" s="194">
        <v>7</v>
      </c>
      <c r="C287" s="465" t="s">
        <v>57</v>
      </c>
      <c r="D287" s="399"/>
      <c r="O287" s="194">
        <v>7</v>
      </c>
      <c r="P287" s="465" t="s">
        <v>57</v>
      </c>
      <c r="Q287" s="399"/>
      <c r="R287" s="79"/>
      <c r="S287" s="79"/>
      <c r="T287" s="78"/>
      <c r="U287" s="78"/>
    </row>
    <row r="288" spans="2:21">
      <c r="B288" s="194">
        <v>8</v>
      </c>
      <c r="C288" s="465" t="s">
        <v>57</v>
      </c>
      <c r="D288" s="399"/>
      <c r="O288" s="194">
        <v>8</v>
      </c>
      <c r="P288" s="465" t="s">
        <v>57</v>
      </c>
      <c r="Q288" s="399"/>
      <c r="R288" s="79"/>
      <c r="S288" s="79"/>
      <c r="T288" s="78"/>
      <c r="U288" s="78"/>
    </row>
    <row r="289" spans="2:21">
      <c r="B289" s="194">
        <v>9</v>
      </c>
      <c r="C289" s="465" t="s">
        <v>57</v>
      </c>
      <c r="D289" s="399"/>
      <c r="F289" s="102"/>
      <c r="G289" s="101"/>
      <c r="H289" s="101"/>
      <c r="O289" s="194">
        <v>9</v>
      </c>
      <c r="P289" s="465" t="s">
        <v>57</v>
      </c>
      <c r="Q289" s="399"/>
      <c r="R289" s="79"/>
      <c r="S289" s="102"/>
      <c r="T289" s="101"/>
      <c r="U289" s="101"/>
    </row>
    <row r="290" spans="2:21">
      <c r="B290" s="194">
        <v>10</v>
      </c>
      <c r="C290" s="465" t="s">
        <v>57</v>
      </c>
      <c r="D290" s="399"/>
      <c r="F290" s="102"/>
      <c r="G290" s="101"/>
      <c r="H290" s="101"/>
      <c r="O290" s="194">
        <v>10</v>
      </c>
      <c r="P290" s="465" t="s">
        <v>57</v>
      </c>
      <c r="Q290" s="399"/>
      <c r="R290" s="79"/>
      <c r="S290" s="102"/>
      <c r="T290" s="101"/>
      <c r="U290" s="101"/>
    </row>
    <row r="291" spans="2:21">
      <c r="B291" s="194">
        <v>11</v>
      </c>
      <c r="C291" s="465" t="s">
        <v>57</v>
      </c>
      <c r="D291" s="399"/>
      <c r="F291" s="102"/>
      <c r="G291" s="101"/>
      <c r="H291" s="101"/>
      <c r="O291" s="194">
        <v>11</v>
      </c>
      <c r="P291" s="465" t="s">
        <v>57</v>
      </c>
      <c r="Q291" s="399"/>
      <c r="R291" s="79"/>
      <c r="S291" s="102"/>
      <c r="T291" s="101"/>
      <c r="U291" s="101"/>
    </row>
    <row r="292" spans="2:21">
      <c r="B292" s="194">
        <v>15</v>
      </c>
      <c r="C292" s="465" t="s">
        <v>57</v>
      </c>
      <c r="D292" s="399"/>
      <c r="F292" s="102"/>
      <c r="G292" s="101"/>
      <c r="H292" s="101"/>
      <c r="O292" s="194">
        <v>15</v>
      </c>
      <c r="P292" s="465" t="s">
        <v>57</v>
      </c>
      <c r="Q292" s="399"/>
      <c r="R292" s="79"/>
      <c r="S292" s="102"/>
      <c r="T292" s="101"/>
      <c r="U292" s="101"/>
    </row>
    <row r="293" spans="2:21">
      <c r="B293" s="194">
        <v>16</v>
      </c>
      <c r="C293" s="465" t="s">
        <v>57</v>
      </c>
      <c r="D293" s="399"/>
      <c r="F293" s="102"/>
      <c r="G293" s="101"/>
      <c r="H293" s="101"/>
      <c r="O293" s="194">
        <v>16</v>
      </c>
      <c r="P293" s="465" t="s">
        <v>57</v>
      </c>
      <c r="Q293" s="399"/>
      <c r="R293" s="79"/>
      <c r="S293" s="102"/>
      <c r="T293" s="101"/>
      <c r="U293" s="101"/>
    </row>
    <row r="294" spans="2:21">
      <c r="B294" s="194">
        <v>17</v>
      </c>
      <c r="C294" s="465" t="s">
        <v>57</v>
      </c>
      <c r="D294" s="399"/>
      <c r="F294" s="102"/>
      <c r="G294" s="101"/>
      <c r="H294" s="101"/>
      <c r="O294" s="194">
        <v>17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92">
        <v>18</v>
      </c>
      <c r="C295" s="465" t="s">
        <v>57</v>
      </c>
      <c r="D295" s="399"/>
      <c r="F295" s="102"/>
      <c r="G295" s="101"/>
      <c r="H295" s="101"/>
      <c r="O295" s="92">
        <v>18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92">
        <v>21</v>
      </c>
      <c r="C296" s="465" t="s">
        <v>57</v>
      </c>
      <c r="D296" s="399"/>
      <c r="F296" s="102"/>
      <c r="G296" s="101"/>
      <c r="H296" s="101"/>
      <c r="O296" s="92">
        <v>21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92">
        <v>22</v>
      </c>
      <c r="C297" s="465" t="s">
        <v>57</v>
      </c>
      <c r="D297" s="399"/>
      <c r="F297" s="102"/>
      <c r="G297" s="101"/>
      <c r="H297" s="101"/>
      <c r="O297" s="92">
        <v>22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92">
        <v>23</v>
      </c>
      <c r="C298" s="465" t="s">
        <v>57</v>
      </c>
      <c r="D298" s="399"/>
      <c r="F298" s="102"/>
      <c r="G298" s="101"/>
      <c r="H298" s="101"/>
      <c r="O298" s="92">
        <v>23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92">
        <v>24</v>
      </c>
      <c r="C299" s="465" t="s">
        <v>57</v>
      </c>
      <c r="D299" s="399"/>
      <c r="F299" s="102"/>
      <c r="G299" s="101"/>
      <c r="H299" s="101"/>
      <c r="O299" s="92">
        <v>24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92">
        <v>25</v>
      </c>
      <c r="C300" s="465" t="s">
        <v>57</v>
      </c>
      <c r="D300" s="399"/>
      <c r="F300" s="102"/>
      <c r="G300" s="101"/>
      <c r="H300" s="101"/>
      <c r="O300" s="92">
        <v>25</v>
      </c>
      <c r="P300" s="465" t="s">
        <v>57</v>
      </c>
      <c r="Q300" s="399"/>
      <c r="R300" s="79"/>
      <c r="S300" s="102"/>
      <c r="T300" s="101"/>
      <c r="U300" s="101"/>
    </row>
    <row r="301" spans="2:21">
      <c r="B301" s="92">
        <v>28</v>
      </c>
      <c r="C301" s="465" t="s">
        <v>57</v>
      </c>
      <c r="D301" s="399"/>
      <c r="F301" s="102"/>
      <c r="G301" s="101"/>
      <c r="H301" s="101"/>
      <c r="O301" s="92">
        <v>28</v>
      </c>
      <c r="P301" s="465" t="s">
        <v>57</v>
      </c>
      <c r="Q301" s="399"/>
      <c r="R301" s="79"/>
      <c r="S301" s="102"/>
      <c r="T301" s="101"/>
      <c r="U301" s="101"/>
    </row>
    <row r="302" spans="2:21">
      <c r="B302" s="92">
        <v>29</v>
      </c>
      <c r="C302" s="465" t="s">
        <v>57</v>
      </c>
      <c r="D302" s="399"/>
      <c r="F302" s="102"/>
      <c r="G302" s="101"/>
      <c r="H302" s="101"/>
      <c r="O302" s="92">
        <v>29</v>
      </c>
      <c r="P302" s="465" t="s">
        <v>57</v>
      </c>
      <c r="Q302" s="399"/>
      <c r="R302" s="79"/>
      <c r="S302" s="102"/>
      <c r="T302" s="101"/>
      <c r="U302" s="101"/>
    </row>
    <row r="303" spans="2:21" ht="13.5" thickBot="1">
      <c r="B303" s="92">
        <v>30</v>
      </c>
      <c r="C303" s="462" t="s">
        <v>57</v>
      </c>
      <c r="D303" s="463"/>
      <c r="F303" s="102"/>
      <c r="G303" s="101"/>
      <c r="H303" s="101"/>
      <c r="O303" s="92">
        <v>30</v>
      </c>
      <c r="P303" s="462" t="s">
        <v>57</v>
      </c>
      <c r="Q303" s="463"/>
      <c r="R303" s="79"/>
      <c r="S303" s="102"/>
      <c r="T303" s="101"/>
      <c r="U303" s="101"/>
    </row>
    <row r="304" spans="2:21" ht="13.5" thickBot="1">
      <c r="B304" s="181" t="s">
        <v>0</v>
      </c>
      <c r="C304" s="90">
        <f>COUNTIF(C283:C303,"&gt;0")</f>
        <v>0</v>
      </c>
      <c r="D304" s="89">
        <f>COUNTIF(D283:D303,"&gt;0")</f>
        <v>0</v>
      </c>
      <c r="O304" s="181" t="s">
        <v>0</v>
      </c>
      <c r="P304" s="90">
        <f>COUNTIF(P283:P303,"&gt;0")</f>
        <v>0</v>
      </c>
      <c r="Q304" s="89">
        <f>COUNTIF(Q283:Q303,"&gt;0")</f>
        <v>0</v>
      </c>
      <c r="R304" s="79"/>
      <c r="S304" s="79"/>
      <c r="T304" s="78"/>
      <c r="U304" s="78"/>
    </row>
    <row r="305" spans="2:21">
      <c r="B305" s="88" t="s">
        <v>1</v>
      </c>
      <c r="C305" s="87" t="e">
        <f>AVERAGE(C283:C303)</f>
        <v>#DIV/0!</v>
      </c>
      <c r="D305" s="86" t="e">
        <f>AVERAGE(D283:D303)</f>
        <v>#DIV/0!</v>
      </c>
      <c r="O305" s="88" t="s">
        <v>1</v>
      </c>
      <c r="P305" s="87" t="e">
        <f>AVERAGE(P283:P303)</f>
        <v>#DIV/0!</v>
      </c>
      <c r="Q305" s="86" t="e">
        <f>AVERAGE(Q283:Q303)</f>
        <v>#DIV/0!</v>
      </c>
      <c r="R305" s="79"/>
      <c r="S305" s="79"/>
      <c r="T305" s="78"/>
      <c r="U305" s="78"/>
    </row>
    <row r="306" spans="2:21">
      <c r="B306" s="85" t="s">
        <v>2</v>
      </c>
      <c r="C306" s="84" t="e">
        <f>STDEV(C283:C303)</f>
        <v>#DIV/0!</v>
      </c>
      <c r="D306" s="83" t="e">
        <f>STDEV(D283:D303)</f>
        <v>#DIV/0!</v>
      </c>
      <c r="O306" s="85" t="s">
        <v>2</v>
      </c>
      <c r="P306" s="84" t="e">
        <f>STDEV(P283:P303)</f>
        <v>#DIV/0!</v>
      </c>
      <c r="Q306" s="83" t="e">
        <f>STDEV(Q283:Q303)</f>
        <v>#DIV/0!</v>
      </c>
      <c r="R306" s="79"/>
      <c r="S306" s="79"/>
      <c r="T306" s="78"/>
      <c r="U306" s="78"/>
    </row>
    <row r="307" spans="2:21" ht="13.5" thickBot="1">
      <c r="B307" s="82" t="s">
        <v>3</v>
      </c>
      <c r="C307" s="81" t="e">
        <f>CONFIDENCE(0.05,C306,C304)</f>
        <v>#DIV/0!</v>
      </c>
      <c r="D307" s="80" t="e">
        <f>CONFIDENCE(0.05,D306,D304)</f>
        <v>#DIV/0!</v>
      </c>
      <c r="O307" s="82" t="s">
        <v>3</v>
      </c>
      <c r="P307" s="81" t="e">
        <f>CONFIDENCE(0.05,P306,P304)</f>
        <v>#DIV/0!</v>
      </c>
      <c r="Q307" s="80" t="e">
        <f>CONFIDENCE(0.05,Q306,Q304)</f>
        <v>#DIV/0!</v>
      </c>
      <c r="R307" s="79"/>
      <c r="S307" s="79"/>
      <c r="T307" s="78"/>
      <c r="U307" s="78"/>
    </row>
    <row r="309" spans="2:21" ht="13.5" thickBot="1"/>
    <row r="310" spans="2:21" ht="13.5" thickBot="1">
      <c r="B310" s="347"/>
      <c r="C310" s="348"/>
      <c r="D310" s="363" t="s">
        <v>15</v>
      </c>
      <c r="G310" s="346" t="s">
        <v>191</v>
      </c>
      <c r="H310" s="346"/>
      <c r="O310" s="347"/>
      <c r="P310" s="348"/>
      <c r="Q310" s="363" t="s">
        <v>15</v>
      </c>
      <c r="R310" s="79"/>
      <c r="S310" s="79"/>
      <c r="T310" s="346" t="s">
        <v>190</v>
      </c>
      <c r="U310" s="346"/>
    </row>
    <row r="311" spans="2:21" ht="13.5" thickBot="1">
      <c r="B311" s="349"/>
      <c r="C311" s="350"/>
      <c r="D311" s="364"/>
      <c r="G311" s="112">
        <v>1</v>
      </c>
      <c r="H311" s="112">
        <v>2</v>
      </c>
      <c r="O311" s="349"/>
      <c r="P311" s="350"/>
      <c r="Q311" s="364"/>
      <c r="R311" s="79"/>
      <c r="S311" s="79"/>
      <c r="T311" s="112">
        <v>1</v>
      </c>
      <c r="U311" s="112">
        <v>2</v>
      </c>
    </row>
    <row r="312" spans="2:21" ht="13.5" customHeight="1" thickBot="1">
      <c r="B312" s="355" t="s">
        <v>5</v>
      </c>
      <c r="C312" s="348"/>
      <c r="D312" s="111" t="s">
        <v>160</v>
      </c>
      <c r="F312" s="110" t="s">
        <v>1</v>
      </c>
      <c r="G312" s="109" t="e">
        <f t="shared" ref="G312:H314" si="16">C337</f>
        <v>#DIV/0!</v>
      </c>
      <c r="H312" s="109" t="e">
        <f t="shared" si="16"/>
        <v>#DIV/0!</v>
      </c>
      <c r="O312" s="432" t="s">
        <v>185</v>
      </c>
      <c r="P312" s="433"/>
      <c r="Q312" s="111" t="s">
        <v>160</v>
      </c>
      <c r="R312" s="79"/>
      <c r="S312" s="110" t="s">
        <v>1</v>
      </c>
      <c r="T312" s="109" t="e">
        <f t="shared" ref="T312:U314" si="17">P337</f>
        <v>#DIV/0!</v>
      </c>
      <c r="U312" s="109" t="e">
        <f t="shared" si="17"/>
        <v>#DIV/0!</v>
      </c>
    </row>
    <row r="313" spans="2:21">
      <c r="B313" s="373" t="s">
        <v>6</v>
      </c>
      <c r="C313" s="356" t="s">
        <v>27</v>
      </c>
      <c r="D313" s="357"/>
      <c r="F313" s="102" t="s">
        <v>7</v>
      </c>
      <c r="G313" s="108" t="e">
        <f t="shared" si="16"/>
        <v>#DIV/0!</v>
      </c>
      <c r="H313" s="108" t="e">
        <f t="shared" si="16"/>
        <v>#DIV/0!</v>
      </c>
      <c r="O313" s="373" t="s">
        <v>6</v>
      </c>
      <c r="P313" s="356" t="s">
        <v>27</v>
      </c>
      <c r="Q313" s="357"/>
      <c r="R313" s="79"/>
      <c r="S313" s="102" t="s">
        <v>7</v>
      </c>
      <c r="T313" s="108" t="e">
        <f t="shared" si="17"/>
        <v>#DIV/0!</v>
      </c>
      <c r="U313" s="108" t="e">
        <f t="shared" si="17"/>
        <v>#DIV/0!</v>
      </c>
    </row>
    <row r="314" spans="2:21" ht="13.5" thickBot="1">
      <c r="B314" s="374"/>
      <c r="C314" s="107">
        <v>1</v>
      </c>
      <c r="D314" s="106">
        <v>2</v>
      </c>
      <c r="F314" s="102" t="s">
        <v>3</v>
      </c>
      <c r="G314" s="105" t="e">
        <f t="shared" si="16"/>
        <v>#DIV/0!</v>
      </c>
      <c r="H314" s="105" t="e">
        <f t="shared" si="16"/>
        <v>#DIV/0!</v>
      </c>
      <c r="O314" s="374"/>
      <c r="P314" s="107">
        <v>1</v>
      </c>
      <c r="Q314" s="106">
        <v>2</v>
      </c>
      <c r="R314" s="79"/>
      <c r="S314" s="102" t="s">
        <v>3</v>
      </c>
      <c r="T314" s="105" t="e">
        <f t="shared" si="17"/>
        <v>#DIV/0!</v>
      </c>
      <c r="U314" s="105" t="e">
        <f t="shared" si="17"/>
        <v>#DIV/0!</v>
      </c>
    </row>
    <row r="315" spans="2:21">
      <c r="B315" s="199">
        <v>1</v>
      </c>
      <c r="C315" s="464" t="s">
        <v>57</v>
      </c>
      <c r="D315" s="401"/>
      <c r="F315" s="102" t="s">
        <v>8</v>
      </c>
      <c r="G315" s="101">
        <f>MAX(C315:C335)</f>
        <v>0</v>
      </c>
      <c r="H315" s="101">
        <f>MAX(D315:D335)</f>
        <v>0</v>
      </c>
      <c r="O315" s="199">
        <v>1</v>
      </c>
      <c r="P315" s="464" t="s">
        <v>57</v>
      </c>
      <c r="Q315" s="401"/>
      <c r="R315" s="79"/>
      <c r="S315" s="102" t="s">
        <v>8</v>
      </c>
      <c r="T315" s="101">
        <f>MAX(P315:P335)</f>
        <v>0</v>
      </c>
      <c r="U315" s="101">
        <f>MAX(Q315:Q335)</f>
        <v>0</v>
      </c>
    </row>
    <row r="316" spans="2:21">
      <c r="B316" s="194">
        <v>2</v>
      </c>
      <c r="C316" s="465" t="s">
        <v>57</v>
      </c>
      <c r="D316" s="399"/>
      <c r="F316" s="102" t="s">
        <v>9</v>
      </c>
      <c r="G316" s="101">
        <f>MIN(C315:C335)</f>
        <v>0</v>
      </c>
      <c r="H316" s="101">
        <f>MIN(D315:D335)</f>
        <v>0</v>
      </c>
      <c r="O316" s="194">
        <v>2</v>
      </c>
      <c r="P316" s="465" t="s">
        <v>57</v>
      </c>
      <c r="Q316" s="399"/>
      <c r="R316" s="79"/>
      <c r="S316" s="102" t="s">
        <v>9</v>
      </c>
      <c r="T316" s="101">
        <f>MIN(P315:P335)</f>
        <v>0</v>
      </c>
      <c r="U316" s="101">
        <f>MIN(Q315:Q335)</f>
        <v>0</v>
      </c>
    </row>
    <row r="317" spans="2:21" ht="13.5" thickBot="1">
      <c r="B317" s="194">
        <v>5</v>
      </c>
      <c r="C317" s="465" t="s">
        <v>57</v>
      </c>
      <c r="D317" s="399"/>
      <c r="F317" s="98" t="s">
        <v>10</v>
      </c>
      <c r="G317" s="97">
        <f>G315-G316</f>
        <v>0</v>
      </c>
      <c r="H317" s="97">
        <f>H315-H316</f>
        <v>0</v>
      </c>
      <c r="O317" s="194">
        <v>5</v>
      </c>
      <c r="P317" s="465" t="s">
        <v>57</v>
      </c>
      <c r="Q317" s="399"/>
      <c r="R317" s="79"/>
      <c r="S317" s="98" t="s">
        <v>10</v>
      </c>
      <c r="T317" s="97">
        <f>T315-T316</f>
        <v>0</v>
      </c>
      <c r="U317" s="97">
        <f>U315-U316</f>
        <v>0</v>
      </c>
    </row>
    <row r="318" spans="2:21">
      <c r="B318" s="194">
        <v>7</v>
      </c>
      <c r="C318" s="465" t="s">
        <v>57</v>
      </c>
      <c r="D318" s="399"/>
      <c r="O318" s="194">
        <v>7</v>
      </c>
      <c r="P318" s="465" t="s">
        <v>57</v>
      </c>
      <c r="Q318" s="399"/>
      <c r="R318" s="79"/>
      <c r="S318" s="79"/>
      <c r="T318" s="78"/>
      <c r="U318" s="78"/>
    </row>
    <row r="319" spans="2:21">
      <c r="B319" s="194">
        <v>8</v>
      </c>
      <c r="C319" s="465" t="s">
        <v>57</v>
      </c>
      <c r="D319" s="399"/>
      <c r="O319" s="194">
        <v>8</v>
      </c>
      <c r="P319" s="465" t="s">
        <v>57</v>
      </c>
      <c r="Q319" s="399"/>
      <c r="R319" s="79"/>
      <c r="S319" s="79"/>
      <c r="T319" s="78"/>
      <c r="U319" s="78"/>
    </row>
    <row r="320" spans="2:21">
      <c r="B320" s="194">
        <v>9</v>
      </c>
      <c r="C320" s="465" t="s">
        <v>57</v>
      </c>
      <c r="D320" s="399"/>
      <c r="O320" s="194">
        <v>9</v>
      </c>
      <c r="P320" s="465" t="s">
        <v>57</v>
      </c>
      <c r="Q320" s="399"/>
      <c r="R320" s="79"/>
      <c r="S320" s="79"/>
      <c r="T320" s="78"/>
      <c r="U320" s="78"/>
    </row>
    <row r="321" spans="2:21">
      <c r="B321" s="194">
        <v>12</v>
      </c>
      <c r="C321" s="465" t="s">
        <v>57</v>
      </c>
      <c r="D321" s="399"/>
      <c r="F321" s="102"/>
      <c r="G321" s="101"/>
      <c r="H321" s="101"/>
      <c r="O321" s="194">
        <v>12</v>
      </c>
      <c r="P321" s="465" t="s">
        <v>57</v>
      </c>
      <c r="Q321" s="399"/>
      <c r="R321" s="79"/>
      <c r="S321" s="102"/>
      <c r="T321" s="101"/>
      <c r="U321" s="101"/>
    </row>
    <row r="322" spans="2:21">
      <c r="B322" s="194">
        <v>13</v>
      </c>
      <c r="C322" s="465" t="s">
        <v>57</v>
      </c>
      <c r="D322" s="399"/>
      <c r="F322" s="102"/>
      <c r="G322" s="101"/>
      <c r="H322" s="101"/>
      <c r="O322" s="194">
        <v>13</v>
      </c>
      <c r="P322" s="465" t="s">
        <v>57</v>
      </c>
      <c r="Q322" s="399"/>
      <c r="R322" s="79"/>
      <c r="S322" s="102"/>
      <c r="T322" s="101"/>
      <c r="U322" s="101"/>
    </row>
    <row r="323" spans="2:21">
      <c r="B323" s="194">
        <v>14</v>
      </c>
      <c r="C323" s="465" t="s">
        <v>57</v>
      </c>
      <c r="D323" s="399"/>
      <c r="F323" s="102"/>
      <c r="G323" s="101"/>
      <c r="H323" s="101"/>
      <c r="O323" s="194">
        <v>14</v>
      </c>
      <c r="P323" s="465" t="s">
        <v>57</v>
      </c>
      <c r="Q323" s="399"/>
      <c r="R323" s="79"/>
      <c r="S323" s="102"/>
      <c r="T323" s="101"/>
      <c r="U323" s="101"/>
    </row>
    <row r="324" spans="2:21">
      <c r="B324" s="194">
        <v>15</v>
      </c>
      <c r="C324" s="465" t="s">
        <v>57</v>
      </c>
      <c r="D324" s="399"/>
      <c r="F324" s="102"/>
      <c r="G324" s="101"/>
      <c r="H324" s="101"/>
      <c r="O324" s="194">
        <v>15</v>
      </c>
      <c r="P324" s="465" t="s">
        <v>57</v>
      </c>
      <c r="Q324" s="399"/>
      <c r="R324" s="79"/>
      <c r="S324" s="102"/>
      <c r="T324" s="101"/>
      <c r="U324" s="101"/>
    </row>
    <row r="325" spans="2:21">
      <c r="B325" s="194">
        <v>16</v>
      </c>
      <c r="C325" s="465" t="s">
        <v>57</v>
      </c>
      <c r="D325" s="399"/>
      <c r="F325" s="102"/>
      <c r="G325" s="101"/>
      <c r="H325" s="101"/>
      <c r="O325" s="194">
        <v>16</v>
      </c>
      <c r="P325" s="465" t="s">
        <v>57</v>
      </c>
      <c r="Q325" s="399"/>
      <c r="R325" s="79"/>
      <c r="S325" s="102"/>
      <c r="T325" s="101"/>
      <c r="U325" s="101"/>
    </row>
    <row r="326" spans="2:21">
      <c r="B326" s="194">
        <v>19</v>
      </c>
      <c r="C326" s="465" t="s">
        <v>57</v>
      </c>
      <c r="D326" s="399"/>
      <c r="F326" s="102"/>
      <c r="G326" s="101"/>
      <c r="H326" s="101"/>
      <c r="O326" s="194">
        <v>19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194">
        <v>20</v>
      </c>
      <c r="C327" s="465" t="s">
        <v>57</v>
      </c>
      <c r="D327" s="399"/>
      <c r="F327" s="102"/>
      <c r="G327" s="101"/>
      <c r="H327" s="101"/>
      <c r="O327" s="194">
        <v>20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92">
        <v>21</v>
      </c>
      <c r="C328" s="465" t="s">
        <v>57</v>
      </c>
      <c r="D328" s="399"/>
      <c r="F328" s="102"/>
      <c r="G328" s="101"/>
      <c r="H328" s="101"/>
      <c r="O328" s="92">
        <v>21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92">
        <v>22</v>
      </c>
      <c r="C329" s="465" t="s">
        <v>57</v>
      </c>
      <c r="D329" s="399"/>
      <c r="F329" s="102"/>
      <c r="G329" s="101"/>
      <c r="H329" s="101"/>
      <c r="O329" s="92">
        <v>22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92">
        <v>23</v>
      </c>
      <c r="C330" s="465" t="s">
        <v>57</v>
      </c>
      <c r="D330" s="399"/>
      <c r="F330" s="102"/>
      <c r="G330" s="101"/>
      <c r="H330" s="101"/>
      <c r="O330" s="92">
        <v>23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92">
        <v>26</v>
      </c>
      <c r="C331" s="465" t="s">
        <v>57</v>
      </c>
      <c r="D331" s="399"/>
      <c r="F331" s="102"/>
      <c r="G331" s="101"/>
      <c r="H331" s="101"/>
      <c r="O331" s="92">
        <v>26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92">
        <v>27</v>
      </c>
      <c r="C332" s="465" t="s">
        <v>57</v>
      </c>
      <c r="D332" s="399"/>
      <c r="F332" s="102"/>
      <c r="G332" s="101"/>
      <c r="H332" s="101"/>
      <c r="O332" s="92">
        <v>27</v>
      </c>
      <c r="P332" s="465" t="s">
        <v>57</v>
      </c>
      <c r="Q332" s="399"/>
      <c r="R332" s="79"/>
      <c r="S332" s="102"/>
      <c r="T332" s="101"/>
      <c r="U332" s="101"/>
    </row>
    <row r="333" spans="2:21">
      <c r="B333" s="92">
        <v>28</v>
      </c>
      <c r="C333" s="465" t="s">
        <v>57</v>
      </c>
      <c r="D333" s="399"/>
      <c r="F333" s="102"/>
      <c r="G333" s="101"/>
      <c r="H333" s="101"/>
      <c r="O333" s="92">
        <v>28</v>
      </c>
      <c r="P333" s="465" t="s">
        <v>57</v>
      </c>
      <c r="Q333" s="399"/>
      <c r="R333" s="79"/>
      <c r="S333" s="102"/>
      <c r="T333" s="101"/>
      <c r="U333" s="101"/>
    </row>
    <row r="334" spans="2:21">
      <c r="B334" s="92">
        <v>29</v>
      </c>
      <c r="C334" s="465" t="s">
        <v>57</v>
      </c>
      <c r="D334" s="399"/>
      <c r="F334" s="102"/>
      <c r="G334" s="101"/>
      <c r="H334" s="101"/>
      <c r="O334" s="92">
        <v>29</v>
      </c>
      <c r="P334" s="465" t="s">
        <v>57</v>
      </c>
      <c r="Q334" s="399"/>
      <c r="R334" s="79"/>
      <c r="S334" s="102"/>
      <c r="T334" s="101"/>
      <c r="U334" s="101"/>
    </row>
    <row r="335" spans="2:21" ht="13.5" thickBot="1">
      <c r="B335" s="92">
        <v>30</v>
      </c>
      <c r="C335" s="462" t="s">
        <v>57</v>
      </c>
      <c r="D335" s="463"/>
      <c r="F335" s="102"/>
      <c r="G335" s="101"/>
      <c r="H335" s="101"/>
      <c r="O335" s="92">
        <v>30</v>
      </c>
      <c r="P335" s="462" t="s">
        <v>57</v>
      </c>
      <c r="Q335" s="463"/>
      <c r="R335" s="79"/>
      <c r="S335" s="102"/>
      <c r="T335" s="101"/>
      <c r="U335" s="101"/>
    </row>
    <row r="336" spans="2:21" ht="13.5" thickBot="1">
      <c r="B336" s="181" t="s">
        <v>0</v>
      </c>
      <c r="C336" s="90">
        <f>COUNTIF(C315:C335,"&gt;0")</f>
        <v>0</v>
      </c>
      <c r="D336" s="89">
        <f>COUNTIF(D315:D335,"&gt;0")</f>
        <v>0</v>
      </c>
      <c r="O336" s="181" t="s">
        <v>0</v>
      </c>
      <c r="P336" s="90">
        <f>COUNTIF(P315:P335,"&gt;0")</f>
        <v>0</v>
      </c>
      <c r="Q336" s="89">
        <f>COUNTIF(Q315:Q335,"&gt;0")</f>
        <v>0</v>
      </c>
      <c r="R336" s="79"/>
      <c r="S336" s="79"/>
      <c r="T336" s="78"/>
      <c r="U336" s="78"/>
    </row>
    <row r="337" spans="2:21">
      <c r="B337" s="88" t="s">
        <v>1</v>
      </c>
      <c r="C337" s="87" t="e">
        <f>AVERAGE(C315:C335)</f>
        <v>#DIV/0!</v>
      </c>
      <c r="D337" s="86" t="e">
        <f>AVERAGE(D315:D335)</f>
        <v>#DIV/0!</v>
      </c>
      <c r="O337" s="88" t="s">
        <v>1</v>
      </c>
      <c r="P337" s="87" t="e">
        <f>AVERAGE(P315:P335)</f>
        <v>#DIV/0!</v>
      </c>
      <c r="Q337" s="86" t="e">
        <f>AVERAGE(Q315:Q335)</f>
        <v>#DIV/0!</v>
      </c>
      <c r="R337" s="79"/>
      <c r="S337" s="79"/>
      <c r="T337" s="78"/>
      <c r="U337" s="78"/>
    </row>
    <row r="338" spans="2:21">
      <c r="B338" s="85" t="s">
        <v>2</v>
      </c>
      <c r="C338" s="84" t="e">
        <f>STDEV(C315:C335)</f>
        <v>#DIV/0!</v>
      </c>
      <c r="D338" s="83" t="e">
        <f>STDEV(D315:D335)</f>
        <v>#DIV/0!</v>
      </c>
      <c r="O338" s="85" t="s">
        <v>2</v>
      </c>
      <c r="P338" s="84" t="e">
        <f>STDEV(P315:P335)</f>
        <v>#DIV/0!</v>
      </c>
      <c r="Q338" s="83" t="e">
        <f>STDEV(Q315:Q335)</f>
        <v>#DIV/0!</v>
      </c>
      <c r="R338" s="79"/>
      <c r="S338" s="79"/>
      <c r="T338" s="78"/>
      <c r="U338" s="78"/>
    </row>
    <row r="339" spans="2:21" ht="13.5" thickBot="1">
      <c r="B339" s="82" t="s">
        <v>3</v>
      </c>
      <c r="C339" s="81" t="e">
        <f>CONFIDENCE(0.05,C338,C336)</f>
        <v>#DIV/0!</v>
      </c>
      <c r="D339" s="80" t="e">
        <f>CONFIDENCE(0.05,D338,D336)</f>
        <v>#DIV/0!</v>
      </c>
      <c r="O339" s="82" t="s">
        <v>3</v>
      </c>
      <c r="P339" s="81" t="e">
        <f>CONFIDENCE(0.05,P338,P336)</f>
        <v>#DIV/0!</v>
      </c>
      <c r="Q339" s="80" t="e">
        <f>CONFIDENCE(0.05,Q338,Q336)</f>
        <v>#DIV/0!</v>
      </c>
      <c r="R339" s="79"/>
      <c r="S339" s="79"/>
      <c r="T339" s="78"/>
      <c r="U339" s="78"/>
    </row>
    <row r="341" spans="2:21" ht="13.5" thickBot="1"/>
    <row r="342" spans="2:21" ht="13.5" thickBot="1">
      <c r="B342" s="347"/>
      <c r="C342" s="348"/>
      <c r="D342" s="363" t="s">
        <v>15</v>
      </c>
      <c r="G342" s="346" t="s">
        <v>189</v>
      </c>
      <c r="H342" s="346"/>
      <c r="O342" s="347"/>
      <c r="P342" s="348"/>
      <c r="Q342" s="363" t="s">
        <v>15</v>
      </c>
      <c r="R342" s="79"/>
      <c r="S342" s="79"/>
      <c r="T342" s="346" t="s">
        <v>188</v>
      </c>
      <c r="U342" s="346"/>
    </row>
    <row r="343" spans="2:21" ht="13.5" thickBot="1">
      <c r="B343" s="349"/>
      <c r="C343" s="350"/>
      <c r="D343" s="364"/>
      <c r="G343" s="112">
        <v>1</v>
      </c>
      <c r="H343" s="112">
        <v>2</v>
      </c>
      <c r="O343" s="349"/>
      <c r="P343" s="350"/>
      <c r="Q343" s="364"/>
      <c r="R343" s="79"/>
      <c r="S343" s="79"/>
      <c r="T343" s="112">
        <v>1</v>
      </c>
      <c r="U343" s="112">
        <v>2</v>
      </c>
    </row>
    <row r="344" spans="2:21" ht="13.5" customHeight="1" thickBot="1">
      <c r="B344" s="355" t="s">
        <v>5</v>
      </c>
      <c r="C344" s="348"/>
      <c r="D344" s="111" t="s">
        <v>158</v>
      </c>
      <c r="F344" s="110" t="s">
        <v>1</v>
      </c>
      <c r="G344" s="109" t="e">
        <f t="shared" ref="G344:H346" si="18">C369</f>
        <v>#DIV/0!</v>
      </c>
      <c r="H344" s="109" t="e">
        <f t="shared" si="18"/>
        <v>#DIV/0!</v>
      </c>
      <c r="O344" s="432" t="s">
        <v>185</v>
      </c>
      <c r="P344" s="433"/>
      <c r="Q344" s="111" t="s">
        <v>158</v>
      </c>
      <c r="R344" s="79"/>
      <c r="S344" s="110" t="s">
        <v>1</v>
      </c>
      <c r="T344" s="109" t="e">
        <f t="shared" ref="T344:U346" si="19">P369</f>
        <v>#DIV/0!</v>
      </c>
      <c r="U344" s="109" t="e">
        <f t="shared" si="19"/>
        <v>#DIV/0!</v>
      </c>
    </row>
    <row r="345" spans="2:21">
      <c r="B345" s="373" t="s">
        <v>6</v>
      </c>
      <c r="C345" s="356" t="s">
        <v>27</v>
      </c>
      <c r="D345" s="357"/>
      <c r="F345" s="102" t="s">
        <v>7</v>
      </c>
      <c r="G345" s="108" t="e">
        <f t="shared" si="18"/>
        <v>#DIV/0!</v>
      </c>
      <c r="H345" s="108" t="e">
        <f t="shared" si="18"/>
        <v>#DIV/0!</v>
      </c>
      <c r="O345" s="373" t="s">
        <v>6</v>
      </c>
      <c r="P345" s="356" t="s">
        <v>27</v>
      </c>
      <c r="Q345" s="357"/>
      <c r="R345" s="79"/>
      <c r="S345" s="102" t="s">
        <v>7</v>
      </c>
      <c r="T345" s="108" t="e">
        <f t="shared" si="19"/>
        <v>#DIV/0!</v>
      </c>
      <c r="U345" s="108" t="e">
        <f t="shared" si="19"/>
        <v>#DIV/0!</v>
      </c>
    </row>
    <row r="346" spans="2:21" ht="13.5" thickBot="1">
      <c r="B346" s="374"/>
      <c r="C346" s="107">
        <v>1</v>
      </c>
      <c r="D346" s="106">
        <v>2</v>
      </c>
      <c r="F346" s="102" t="s">
        <v>3</v>
      </c>
      <c r="G346" s="105" t="e">
        <f t="shared" si="18"/>
        <v>#DIV/0!</v>
      </c>
      <c r="H346" s="105" t="e">
        <f t="shared" si="18"/>
        <v>#DIV/0!</v>
      </c>
      <c r="O346" s="374"/>
      <c r="P346" s="107">
        <v>1</v>
      </c>
      <c r="Q346" s="106">
        <v>2</v>
      </c>
      <c r="R346" s="79"/>
      <c r="S346" s="102" t="s">
        <v>3</v>
      </c>
      <c r="T346" s="105" t="e">
        <f t="shared" si="19"/>
        <v>#DIV/0!</v>
      </c>
      <c r="U346" s="105" t="e">
        <f t="shared" si="19"/>
        <v>#DIV/0!</v>
      </c>
    </row>
    <row r="347" spans="2:21">
      <c r="B347" s="199">
        <v>2</v>
      </c>
      <c r="C347" s="464" t="s">
        <v>57</v>
      </c>
      <c r="D347" s="401"/>
      <c r="F347" s="102" t="s">
        <v>8</v>
      </c>
      <c r="G347" s="101">
        <f>MAX(C347:C367)</f>
        <v>0</v>
      </c>
      <c r="H347" s="101">
        <f>MAX(D347:D367)</f>
        <v>0</v>
      </c>
      <c r="O347" s="199">
        <v>2</v>
      </c>
      <c r="P347" s="464" t="s">
        <v>57</v>
      </c>
      <c r="Q347" s="401"/>
      <c r="R347" s="79"/>
      <c r="S347" s="102" t="s">
        <v>8</v>
      </c>
      <c r="T347" s="101">
        <f>MAX(P347:P367)</f>
        <v>0</v>
      </c>
      <c r="U347" s="101">
        <f>MAX(Q347:Q367)</f>
        <v>0</v>
      </c>
    </row>
    <row r="348" spans="2:21">
      <c r="B348" s="194">
        <v>3</v>
      </c>
      <c r="C348" s="465" t="s">
        <v>57</v>
      </c>
      <c r="D348" s="399"/>
      <c r="F348" s="102" t="s">
        <v>9</v>
      </c>
      <c r="G348" s="101">
        <f>MIN(C347:C367)</f>
        <v>0</v>
      </c>
      <c r="H348" s="101">
        <f>MIN(D347:D367)</f>
        <v>0</v>
      </c>
      <c r="O348" s="194">
        <v>3</v>
      </c>
      <c r="P348" s="465" t="s">
        <v>57</v>
      </c>
      <c r="Q348" s="399"/>
      <c r="R348" s="79"/>
      <c r="S348" s="102" t="s">
        <v>9</v>
      </c>
      <c r="T348" s="101">
        <f>MIN(P347:P367)</f>
        <v>0</v>
      </c>
      <c r="U348" s="101">
        <f>MIN(Q347:Q367)</f>
        <v>0</v>
      </c>
    </row>
    <row r="349" spans="2:21" ht="13.5" thickBot="1">
      <c r="B349" s="194">
        <v>4</v>
      </c>
      <c r="C349" s="465" t="s">
        <v>57</v>
      </c>
      <c r="D349" s="399"/>
      <c r="F349" s="98" t="s">
        <v>10</v>
      </c>
      <c r="G349" s="97">
        <f>G347-G348</f>
        <v>0</v>
      </c>
      <c r="H349" s="97">
        <f>H347-H348</f>
        <v>0</v>
      </c>
      <c r="O349" s="194">
        <v>4</v>
      </c>
      <c r="P349" s="465" t="s">
        <v>57</v>
      </c>
      <c r="Q349" s="399"/>
      <c r="R349" s="79"/>
      <c r="S349" s="98" t="s">
        <v>10</v>
      </c>
      <c r="T349" s="97">
        <f>T347-T348</f>
        <v>0</v>
      </c>
      <c r="U349" s="97">
        <f>U347-U348</f>
        <v>0</v>
      </c>
    </row>
    <row r="350" spans="2:21">
      <c r="B350" s="194">
        <v>5</v>
      </c>
      <c r="C350" s="465" t="s">
        <v>57</v>
      </c>
      <c r="D350" s="399"/>
      <c r="O350" s="194">
        <v>5</v>
      </c>
      <c r="P350" s="465" t="s">
        <v>57</v>
      </c>
      <c r="Q350" s="399"/>
      <c r="R350" s="79"/>
      <c r="S350" s="79"/>
      <c r="T350" s="78"/>
      <c r="U350" s="78"/>
    </row>
    <row r="351" spans="2:21">
      <c r="B351" s="194">
        <v>6</v>
      </c>
      <c r="C351" s="465" t="s">
        <v>57</v>
      </c>
      <c r="D351" s="399"/>
      <c r="O351" s="194">
        <v>6</v>
      </c>
      <c r="P351" s="465" t="s">
        <v>57</v>
      </c>
      <c r="Q351" s="399"/>
      <c r="R351" s="79"/>
      <c r="S351" s="79"/>
      <c r="T351" s="78"/>
      <c r="U351" s="78"/>
    </row>
    <row r="352" spans="2:21">
      <c r="B352" s="194">
        <v>9</v>
      </c>
      <c r="C352" s="465" t="s">
        <v>57</v>
      </c>
      <c r="D352" s="399"/>
      <c r="O352" s="194">
        <v>9</v>
      </c>
      <c r="P352" s="465" t="s">
        <v>57</v>
      </c>
      <c r="Q352" s="399"/>
      <c r="R352" s="79"/>
      <c r="S352" s="79"/>
      <c r="T352" s="78"/>
      <c r="U352" s="78"/>
    </row>
    <row r="353" spans="2:21">
      <c r="B353" s="194">
        <v>10</v>
      </c>
      <c r="C353" s="465" t="s">
        <v>57</v>
      </c>
      <c r="D353" s="399"/>
      <c r="F353" s="102"/>
      <c r="G353" s="101"/>
      <c r="H353" s="101"/>
      <c r="O353" s="194">
        <v>10</v>
      </c>
      <c r="P353" s="465" t="s">
        <v>57</v>
      </c>
      <c r="Q353" s="399"/>
      <c r="R353" s="79"/>
      <c r="S353" s="102"/>
      <c r="T353" s="101"/>
      <c r="U353" s="101"/>
    </row>
    <row r="354" spans="2:21">
      <c r="B354" s="194">
        <v>11</v>
      </c>
      <c r="C354" s="465" t="s">
        <v>57</v>
      </c>
      <c r="D354" s="399"/>
      <c r="F354" s="102"/>
      <c r="G354" s="101"/>
      <c r="H354" s="101"/>
      <c r="O354" s="194">
        <v>11</v>
      </c>
      <c r="P354" s="465" t="s">
        <v>57</v>
      </c>
      <c r="Q354" s="399"/>
      <c r="R354" s="79"/>
      <c r="S354" s="102"/>
      <c r="T354" s="101"/>
      <c r="U354" s="101"/>
    </row>
    <row r="355" spans="2:21">
      <c r="B355" s="194">
        <v>12</v>
      </c>
      <c r="C355" s="465" t="s">
        <v>57</v>
      </c>
      <c r="D355" s="399"/>
      <c r="F355" s="102"/>
      <c r="G355" s="101"/>
      <c r="H355" s="101"/>
      <c r="O355" s="194">
        <v>12</v>
      </c>
      <c r="P355" s="465" t="s">
        <v>57</v>
      </c>
      <c r="Q355" s="399"/>
      <c r="R355" s="79"/>
      <c r="S355" s="102"/>
      <c r="T355" s="101"/>
      <c r="U355" s="101"/>
    </row>
    <row r="356" spans="2:21">
      <c r="B356" s="194">
        <v>13</v>
      </c>
      <c r="C356" s="465" t="s">
        <v>57</v>
      </c>
      <c r="D356" s="399"/>
      <c r="F356" s="102"/>
      <c r="G356" s="101"/>
      <c r="H356" s="101"/>
      <c r="O356" s="194">
        <v>13</v>
      </c>
      <c r="P356" s="465" t="s">
        <v>57</v>
      </c>
      <c r="Q356" s="399"/>
      <c r="R356" s="79"/>
      <c r="S356" s="102"/>
      <c r="T356" s="101"/>
      <c r="U356" s="101"/>
    </row>
    <row r="357" spans="2:21">
      <c r="B357" s="194">
        <v>16</v>
      </c>
      <c r="C357" s="465" t="s">
        <v>57</v>
      </c>
      <c r="D357" s="399"/>
      <c r="F357" s="102"/>
      <c r="G357" s="101"/>
      <c r="H357" s="101"/>
      <c r="O357" s="194">
        <v>16</v>
      </c>
      <c r="P357" s="465" t="s">
        <v>57</v>
      </c>
      <c r="Q357" s="399"/>
      <c r="R357" s="79"/>
      <c r="S357" s="102"/>
      <c r="T357" s="101"/>
      <c r="U357" s="101"/>
    </row>
    <row r="358" spans="2:21">
      <c r="B358" s="194">
        <v>17</v>
      </c>
      <c r="C358" s="465" t="s">
        <v>57</v>
      </c>
      <c r="D358" s="399"/>
      <c r="F358" s="102"/>
      <c r="G358" s="101"/>
      <c r="H358" s="101"/>
      <c r="O358" s="194">
        <v>17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194">
        <v>18</v>
      </c>
      <c r="C359" s="465" t="s">
        <v>57</v>
      </c>
      <c r="D359" s="399"/>
      <c r="F359" s="102"/>
      <c r="G359" s="101"/>
      <c r="H359" s="101"/>
      <c r="O359" s="194">
        <v>18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92">
        <v>19</v>
      </c>
      <c r="C360" s="465" t="s">
        <v>57</v>
      </c>
      <c r="D360" s="399"/>
      <c r="F360" s="102"/>
      <c r="G360" s="101"/>
      <c r="H360" s="101"/>
      <c r="O360" s="92">
        <v>19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92">
        <v>20</v>
      </c>
      <c r="C361" s="465" t="s">
        <v>57</v>
      </c>
      <c r="D361" s="399"/>
      <c r="F361" s="102"/>
      <c r="G361" s="101"/>
      <c r="H361" s="101"/>
      <c r="O361" s="92">
        <v>20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92">
        <v>23</v>
      </c>
      <c r="C362" s="465" t="s">
        <v>57</v>
      </c>
      <c r="D362" s="399"/>
      <c r="F362" s="102"/>
      <c r="G362" s="101"/>
      <c r="H362" s="101"/>
      <c r="O362" s="92">
        <v>23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92">
        <v>24</v>
      </c>
      <c r="C363" s="465" t="s">
        <v>57</v>
      </c>
      <c r="D363" s="399"/>
      <c r="F363" s="102"/>
      <c r="G363" s="101"/>
      <c r="H363" s="101"/>
      <c r="O363" s="92">
        <v>24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92">
        <v>25</v>
      </c>
      <c r="C364" s="465" t="s">
        <v>57</v>
      </c>
      <c r="D364" s="399"/>
      <c r="F364" s="102"/>
      <c r="G364" s="101"/>
      <c r="H364" s="101"/>
      <c r="O364" s="92">
        <v>25</v>
      </c>
      <c r="P364" s="465" t="s">
        <v>57</v>
      </c>
      <c r="Q364" s="399"/>
      <c r="R364" s="79"/>
      <c r="S364" s="102"/>
      <c r="T364" s="101"/>
      <c r="U364" s="101"/>
    </row>
    <row r="365" spans="2:21">
      <c r="B365" s="92">
        <v>26</v>
      </c>
      <c r="C365" s="465" t="s">
        <v>57</v>
      </c>
      <c r="D365" s="399"/>
      <c r="F365" s="102"/>
      <c r="G365" s="101"/>
      <c r="H365" s="101"/>
      <c r="O365" s="92">
        <v>26</v>
      </c>
      <c r="P365" s="465" t="s">
        <v>57</v>
      </c>
      <c r="Q365" s="399"/>
      <c r="R365" s="79"/>
      <c r="S365" s="102"/>
      <c r="T365" s="101"/>
      <c r="U365" s="101"/>
    </row>
    <row r="366" spans="2:21">
      <c r="B366" s="92">
        <v>27</v>
      </c>
      <c r="C366" s="465" t="s">
        <v>57</v>
      </c>
      <c r="D366" s="399"/>
      <c r="F366" s="102"/>
      <c r="G366" s="101"/>
      <c r="H366" s="101"/>
      <c r="O366" s="92">
        <v>27</v>
      </c>
      <c r="P366" s="465" t="s">
        <v>57</v>
      </c>
      <c r="Q366" s="399"/>
      <c r="R366" s="79"/>
      <c r="S366" s="102"/>
      <c r="T366" s="101"/>
      <c r="U366" s="101"/>
    </row>
    <row r="367" spans="2:21" ht="13.5" thickBot="1">
      <c r="B367" s="92">
        <v>30</v>
      </c>
      <c r="C367" s="462" t="s">
        <v>57</v>
      </c>
      <c r="D367" s="463"/>
      <c r="F367" s="102"/>
      <c r="G367" s="101"/>
      <c r="H367" s="101"/>
      <c r="O367" s="92">
        <v>30</v>
      </c>
      <c r="P367" s="462" t="s">
        <v>57</v>
      </c>
      <c r="Q367" s="463"/>
      <c r="R367" s="79"/>
      <c r="S367" s="102"/>
      <c r="T367" s="101"/>
      <c r="U367" s="101"/>
    </row>
    <row r="368" spans="2:21" ht="13.5" thickBot="1">
      <c r="B368" s="181" t="s">
        <v>0</v>
      </c>
      <c r="C368" s="90">
        <f>COUNTIF(C347:C367,"&gt;0")</f>
        <v>0</v>
      </c>
      <c r="D368" s="89">
        <f>COUNTIF(D347:D367,"&gt;0")</f>
        <v>0</v>
      </c>
      <c r="O368" s="181" t="s">
        <v>0</v>
      </c>
      <c r="P368" s="90">
        <f>COUNTIF(P347:P367,"&gt;0")</f>
        <v>0</v>
      </c>
      <c r="Q368" s="89">
        <f>COUNTIF(Q347:Q367,"&gt;0")</f>
        <v>0</v>
      </c>
      <c r="R368" s="79"/>
      <c r="S368" s="79"/>
      <c r="T368" s="78"/>
      <c r="U368" s="78"/>
    </row>
    <row r="369" spans="2:21">
      <c r="B369" s="88" t="s">
        <v>1</v>
      </c>
      <c r="C369" s="87" t="e">
        <f>AVERAGE(C347:C367)</f>
        <v>#DIV/0!</v>
      </c>
      <c r="D369" s="86" t="e">
        <f>AVERAGE(D347:D367)</f>
        <v>#DIV/0!</v>
      </c>
      <c r="O369" s="88" t="s">
        <v>1</v>
      </c>
      <c r="P369" s="87" t="e">
        <f>AVERAGE(P347:P367)</f>
        <v>#DIV/0!</v>
      </c>
      <c r="Q369" s="86" t="e">
        <f>AVERAGE(Q347:Q367)</f>
        <v>#DIV/0!</v>
      </c>
      <c r="R369" s="79"/>
      <c r="S369" s="79"/>
      <c r="T369" s="78"/>
      <c r="U369" s="78"/>
    </row>
    <row r="370" spans="2:21">
      <c r="B370" s="85" t="s">
        <v>2</v>
      </c>
      <c r="C370" s="84" t="e">
        <f>STDEV(C347:C367)</f>
        <v>#DIV/0!</v>
      </c>
      <c r="D370" s="83" t="e">
        <f>STDEV(D347:D367)</f>
        <v>#DIV/0!</v>
      </c>
      <c r="O370" s="85" t="s">
        <v>2</v>
      </c>
      <c r="P370" s="84" t="e">
        <f>STDEV(P347:P367)</f>
        <v>#DIV/0!</v>
      </c>
      <c r="Q370" s="83" t="e">
        <f>STDEV(Q347:Q367)</f>
        <v>#DIV/0!</v>
      </c>
      <c r="R370" s="79"/>
      <c r="S370" s="79"/>
      <c r="T370" s="78"/>
      <c r="U370" s="78"/>
    </row>
    <row r="371" spans="2:21" ht="13.5" thickBot="1">
      <c r="B371" s="82" t="s">
        <v>3</v>
      </c>
      <c r="C371" s="81" t="e">
        <f>CONFIDENCE(0.05,C370,C368)</f>
        <v>#DIV/0!</v>
      </c>
      <c r="D371" s="80" t="e">
        <f>CONFIDENCE(0.05,D370,D368)</f>
        <v>#DIV/0!</v>
      </c>
      <c r="O371" s="82" t="s">
        <v>3</v>
      </c>
      <c r="P371" s="81" t="e">
        <f>CONFIDENCE(0.05,P370,P368)</f>
        <v>#DIV/0!</v>
      </c>
      <c r="Q371" s="80" t="e">
        <f>CONFIDENCE(0.05,Q370,Q368)</f>
        <v>#DIV/0!</v>
      </c>
      <c r="R371" s="79"/>
      <c r="S371" s="79"/>
      <c r="T371" s="78"/>
      <c r="U371" s="78"/>
    </row>
    <row r="373" spans="2:21" ht="13.5" thickBot="1"/>
    <row r="374" spans="2:21" ht="13.5" thickBot="1">
      <c r="B374" s="347"/>
      <c r="C374" s="348"/>
      <c r="D374" s="363" t="s">
        <v>15</v>
      </c>
      <c r="G374" s="346" t="s">
        <v>187</v>
      </c>
      <c r="H374" s="346"/>
      <c r="O374" s="347"/>
      <c r="P374" s="348"/>
      <c r="Q374" s="363" t="s">
        <v>15</v>
      </c>
      <c r="R374" s="79"/>
      <c r="S374" s="79"/>
      <c r="T374" s="346" t="s">
        <v>186</v>
      </c>
      <c r="U374" s="346"/>
    </row>
    <row r="375" spans="2:21" ht="13.5" thickBot="1">
      <c r="B375" s="349"/>
      <c r="C375" s="350"/>
      <c r="D375" s="364"/>
      <c r="G375" s="112">
        <v>1</v>
      </c>
      <c r="H375" s="112">
        <v>2</v>
      </c>
      <c r="O375" s="349"/>
      <c r="P375" s="350"/>
      <c r="Q375" s="364"/>
      <c r="R375" s="79"/>
      <c r="S375" s="79"/>
      <c r="T375" s="112">
        <v>1</v>
      </c>
      <c r="U375" s="112">
        <v>2</v>
      </c>
    </row>
    <row r="376" spans="2:21" ht="13.5" customHeight="1" thickBot="1">
      <c r="B376" s="355" t="s">
        <v>5</v>
      </c>
      <c r="C376" s="348"/>
      <c r="D376" s="111" t="s">
        <v>155</v>
      </c>
      <c r="F376" s="110" t="s">
        <v>1</v>
      </c>
      <c r="G376" s="109" t="e">
        <f t="shared" ref="G376:H378" si="20">C399</f>
        <v>#DIV/0!</v>
      </c>
      <c r="H376" s="109" t="e">
        <f t="shared" si="20"/>
        <v>#DIV/0!</v>
      </c>
      <c r="O376" s="432" t="s">
        <v>185</v>
      </c>
      <c r="P376" s="433"/>
      <c r="Q376" s="111" t="s">
        <v>155</v>
      </c>
      <c r="R376" s="79"/>
      <c r="S376" s="110" t="s">
        <v>1</v>
      </c>
      <c r="T376" s="109" t="e">
        <f t="shared" ref="T376:U378" si="21">P399</f>
        <v>#DIV/0!</v>
      </c>
      <c r="U376" s="109" t="e">
        <f t="shared" si="21"/>
        <v>#DIV/0!</v>
      </c>
    </row>
    <row r="377" spans="2:21">
      <c r="B377" s="373" t="s">
        <v>6</v>
      </c>
      <c r="C377" s="356" t="s">
        <v>27</v>
      </c>
      <c r="D377" s="357"/>
      <c r="F377" s="102" t="s">
        <v>7</v>
      </c>
      <c r="G377" s="108" t="e">
        <f t="shared" si="20"/>
        <v>#DIV/0!</v>
      </c>
      <c r="H377" s="108" t="e">
        <f t="shared" si="20"/>
        <v>#DIV/0!</v>
      </c>
      <c r="O377" s="373" t="s">
        <v>6</v>
      </c>
      <c r="P377" s="356" t="s">
        <v>27</v>
      </c>
      <c r="Q377" s="357"/>
      <c r="R377" s="79"/>
      <c r="S377" s="102" t="s">
        <v>7</v>
      </c>
      <c r="T377" s="108" t="e">
        <f t="shared" si="21"/>
        <v>#DIV/0!</v>
      </c>
      <c r="U377" s="108" t="e">
        <f t="shared" si="21"/>
        <v>#DIV/0!</v>
      </c>
    </row>
    <row r="378" spans="2:21" ht="13.5" thickBot="1">
      <c r="B378" s="374"/>
      <c r="C378" s="107">
        <v>1</v>
      </c>
      <c r="D378" s="106">
        <v>2</v>
      </c>
      <c r="F378" s="102" t="s">
        <v>3</v>
      </c>
      <c r="G378" s="105" t="e">
        <f t="shared" si="20"/>
        <v>#DIV/0!</v>
      </c>
      <c r="H378" s="105" t="e">
        <f t="shared" si="20"/>
        <v>#DIV/0!</v>
      </c>
      <c r="O378" s="374"/>
      <c r="P378" s="107">
        <v>1</v>
      </c>
      <c r="Q378" s="106">
        <v>2</v>
      </c>
      <c r="R378" s="79"/>
      <c r="S378" s="102" t="s">
        <v>3</v>
      </c>
      <c r="T378" s="105" t="e">
        <f t="shared" si="21"/>
        <v>#DIV/0!</v>
      </c>
      <c r="U378" s="105" t="e">
        <f t="shared" si="21"/>
        <v>#DIV/0!</v>
      </c>
    </row>
    <row r="379" spans="2:21">
      <c r="B379" s="199">
        <v>1</v>
      </c>
      <c r="C379" s="464" t="s">
        <v>57</v>
      </c>
      <c r="D379" s="401"/>
      <c r="F379" s="102" t="s">
        <v>8</v>
      </c>
      <c r="G379" s="101">
        <f>MAX(C379:C397)</f>
        <v>0</v>
      </c>
      <c r="H379" s="101">
        <f>MAX(D379:D397)</f>
        <v>0</v>
      </c>
      <c r="O379" s="199">
        <v>1</v>
      </c>
      <c r="P379" s="464" t="s">
        <v>57</v>
      </c>
      <c r="Q379" s="401"/>
      <c r="R379" s="79"/>
      <c r="S379" s="102" t="s">
        <v>8</v>
      </c>
      <c r="T379" s="101">
        <f>MAX(P379:P397)</f>
        <v>0</v>
      </c>
      <c r="U379" s="101">
        <f>MAX(Q379:Q397)</f>
        <v>0</v>
      </c>
    </row>
    <row r="380" spans="2:21">
      <c r="B380" s="194">
        <v>2</v>
      </c>
      <c r="C380" s="465" t="s">
        <v>57</v>
      </c>
      <c r="D380" s="399"/>
      <c r="F380" s="102" t="s">
        <v>9</v>
      </c>
      <c r="G380" s="101">
        <f>MIN(C379:C397)</f>
        <v>0</v>
      </c>
      <c r="H380" s="101">
        <f>MIN(D379:D397)</f>
        <v>0</v>
      </c>
      <c r="O380" s="194">
        <v>2</v>
      </c>
      <c r="P380" s="465" t="s">
        <v>57</v>
      </c>
      <c r="Q380" s="399"/>
      <c r="R380" s="79"/>
      <c r="S380" s="102" t="s">
        <v>9</v>
      </c>
      <c r="T380" s="101">
        <f>MIN(P379:P397)</f>
        <v>0</v>
      </c>
      <c r="U380" s="101">
        <f>MIN(Q379:Q397)</f>
        <v>0</v>
      </c>
    </row>
    <row r="381" spans="2:21" ht="13.5" thickBot="1">
      <c r="B381" s="194">
        <v>3</v>
      </c>
      <c r="C381" s="465" t="s">
        <v>57</v>
      </c>
      <c r="D381" s="399"/>
      <c r="F381" s="98" t="s">
        <v>10</v>
      </c>
      <c r="G381" s="97">
        <f>G379-G380</f>
        <v>0</v>
      </c>
      <c r="H381" s="97">
        <f>H379-H380</f>
        <v>0</v>
      </c>
      <c r="O381" s="194">
        <v>3</v>
      </c>
      <c r="P381" s="465" t="s">
        <v>57</v>
      </c>
      <c r="Q381" s="399"/>
      <c r="R381" s="79"/>
      <c r="S381" s="98" t="s">
        <v>10</v>
      </c>
      <c r="T381" s="97">
        <f>T379-T380</f>
        <v>0</v>
      </c>
      <c r="U381" s="97">
        <f>U379-U380</f>
        <v>0</v>
      </c>
    </row>
    <row r="382" spans="2:21">
      <c r="B382" s="194">
        <v>4</v>
      </c>
      <c r="C382" s="465" t="s">
        <v>57</v>
      </c>
      <c r="D382" s="399"/>
      <c r="O382" s="194">
        <v>4</v>
      </c>
      <c r="P382" s="465" t="s">
        <v>57</v>
      </c>
      <c r="Q382" s="399"/>
      <c r="R382" s="79"/>
      <c r="S382" s="79"/>
      <c r="T382" s="78"/>
      <c r="U382" s="78"/>
    </row>
    <row r="383" spans="2:21">
      <c r="B383" s="194">
        <v>7</v>
      </c>
      <c r="C383" s="465" t="s">
        <v>57</v>
      </c>
      <c r="D383" s="399"/>
      <c r="O383" s="194">
        <v>7</v>
      </c>
      <c r="P383" s="465" t="s">
        <v>57</v>
      </c>
      <c r="Q383" s="399"/>
      <c r="R383" s="79"/>
      <c r="S383" s="79"/>
      <c r="T383" s="78"/>
      <c r="U383" s="78"/>
    </row>
    <row r="384" spans="2:21">
      <c r="B384" s="194">
        <v>9</v>
      </c>
      <c r="C384" s="465" t="s">
        <v>57</v>
      </c>
      <c r="D384" s="399"/>
      <c r="O384" s="194">
        <v>9</v>
      </c>
      <c r="P384" s="465" t="s">
        <v>57</v>
      </c>
      <c r="Q384" s="399"/>
      <c r="R384" s="79"/>
      <c r="S384" s="79"/>
      <c r="T384" s="78"/>
      <c r="U384" s="78"/>
    </row>
    <row r="385" spans="2:21">
      <c r="B385" s="194">
        <v>10</v>
      </c>
      <c r="C385" s="465" t="s">
        <v>57</v>
      </c>
      <c r="D385" s="399"/>
      <c r="F385" s="102"/>
      <c r="G385" s="101"/>
      <c r="H385" s="101"/>
      <c r="O385" s="194">
        <v>10</v>
      </c>
      <c r="P385" s="465" t="s">
        <v>57</v>
      </c>
      <c r="Q385" s="399"/>
      <c r="R385" s="79"/>
      <c r="S385" s="102"/>
      <c r="T385" s="101"/>
      <c r="U385" s="101"/>
    </row>
    <row r="386" spans="2:21">
      <c r="B386" s="194">
        <v>11</v>
      </c>
      <c r="C386" s="465" t="s">
        <v>57</v>
      </c>
      <c r="D386" s="399"/>
      <c r="F386" s="102"/>
      <c r="G386" s="101"/>
      <c r="H386" s="101"/>
      <c r="O386" s="194">
        <v>11</v>
      </c>
      <c r="P386" s="465" t="s">
        <v>57</v>
      </c>
      <c r="Q386" s="399"/>
      <c r="R386" s="79"/>
      <c r="S386" s="102"/>
      <c r="T386" s="101"/>
      <c r="U386" s="101"/>
    </row>
    <row r="387" spans="2:21">
      <c r="B387" s="194">
        <v>14</v>
      </c>
      <c r="C387" s="465" t="s">
        <v>57</v>
      </c>
      <c r="D387" s="399"/>
      <c r="F387" s="102"/>
      <c r="G387" s="101"/>
      <c r="H387" s="101"/>
      <c r="O387" s="194">
        <v>14</v>
      </c>
      <c r="P387" s="465" t="s">
        <v>57</v>
      </c>
      <c r="Q387" s="399"/>
      <c r="R387" s="79"/>
      <c r="S387" s="102"/>
      <c r="T387" s="101"/>
      <c r="U387" s="101"/>
    </row>
    <row r="388" spans="2:21">
      <c r="B388" s="194">
        <v>15</v>
      </c>
      <c r="C388" s="465" t="s">
        <v>57</v>
      </c>
      <c r="D388" s="399"/>
      <c r="F388" s="102"/>
      <c r="G388" s="101"/>
      <c r="H388" s="101"/>
      <c r="O388" s="194">
        <v>15</v>
      </c>
      <c r="P388" s="465" t="s">
        <v>57</v>
      </c>
      <c r="Q388" s="399"/>
      <c r="R388" s="79"/>
      <c r="S388" s="102"/>
      <c r="T388" s="101"/>
      <c r="U388" s="101"/>
    </row>
    <row r="389" spans="2:21">
      <c r="B389" s="194">
        <v>16</v>
      </c>
      <c r="C389" s="465" t="s">
        <v>57</v>
      </c>
      <c r="D389" s="399"/>
      <c r="F389" s="102"/>
      <c r="G389" s="101"/>
      <c r="H389" s="101"/>
      <c r="O389" s="194">
        <v>16</v>
      </c>
      <c r="P389" s="465" t="s">
        <v>57</v>
      </c>
      <c r="Q389" s="399"/>
      <c r="R389" s="79"/>
      <c r="S389" s="102"/>
      <c r="T389" s="101"/>
      <c r="U389" s="101"/>
    </row>
    <row r="390" spans="2:21">
      <c r="B390" s="194">
        <v>17</v>
      </c>
      <c r="C390" s="465" t="s">
        <v>57</v>
      </c>
      <c r="D390" s="399"/>
      <c r="F390" s="102"/>
      <c r="G390" s="101"/>
      <c r="H390" s="101"/>
      <c r="O390" s="194">
        <v>17</v>
      </c>
      <c r="P390" s="465" t="s">
        <v>57</v>
      </c>
      <c r="Q390" s="399"/>
      <c r="R390" s="79"/>
      <c r="S390" s="102"/>
      <c r="T390" s="101"/>
      <c r="U390" s="101"/>
    </row>
    <row r="391" spans="2:21">
      <c r="B391" s="194">
        <v>18</v>
      </c>
      <c r="C391" s="465" t="s">
        <v>57</v>
      </c>
      <c r="D391" s="399"/>
      <c r="F391" s="102"/>
      <c r="G391" s="101"/>
      <c r="H391" s="101"/>
      <c r="O391" s="194">
        <v>18</v>
      </c>
      <c r="P391" s="465" t="s">
        <v>57</v>
      </c>
      <c r="Q391" s="399"/>
      <c r="R391" s="79"/>
      <c r="S391" s="102"/>
      <c r="T391" s="101"/>
      <c r="U391" s="101"/>
    </row>
    <row r="392" spans="2:21">
      <c r="B392" s="92">
        <v>21</v>
      </c>
      <c r="C392" s="465" t="s">
        <v>57</v>
      </c>
      <c r="D392" s="399"/>
      <c r="F392" s="102"/>
      <c r="G392" s="101"/>
      <c r="H392" s="101"/>
      <c r="O392" s="92">
        <v>21</v>
      </c>
      <c r="P392" s="465" t="s">
        <v>57</v>
      </c>
      <c r="Q392" s="399"/>
      <c r="R392" s="79"/>
      <c r="S392" s="102"/>
      <c r="T392" s="101"/>
      <c r="U392" s="101"/>
    </row>
    <row r="393" spans="2:21">
      <c r="B393" s="92">
        <v>22</v>
      </c>
      <c r="C393" s="465" t="s">
        <v>57</v>
      </c>
      <c r="D393" s="399"/>
      <c r="F393" s="102"/>
      <c r="G393" s="101"/>
      <c r="H393" s="101"/>
      <c r="O393" s="92">
        <v>22</v>
      </c>
      <c r="P393" s="465" t="s">
        <v>57</v>
      </c>
      <c r="Q393" s="399"/>
      <c r="R393" s="79"/>
      <c r="S393" s="102"/>
      <c r="T393" s="101"/>
      <c r="U393" s="101"/>
    </row>
    <row r="394" spans="2:21">
      <c r="B394" s="92">
        <v>23</v>
      </c>
      <c r="C394" s="465" t="s">
        <v>57</v>
      </c>
      <c r="D394" s="399"/>
      <c r="F394" s="102"/>
      <c r="G394" s="101"/>
      <c r="H394" s="101"/>
      <c r="O394" s="92">
        <v>23</v>
      </c>
      <c r="P394" s="465" t="s">
        <v>57</v>
      </c>
      <c r="Q394" s="399"/>
      <c r="R394" s="79"/>
      <c r="S394" s="102"/>
      <c r="T394" s="101"/>
      <c r="U394" s="101"/>
    </row>
    <row r="395" spans="2:21">
      <c r="B395" s="92">
        <v>28</v>
      </c>
      <c r="C395" s="465" t="s">
        <v>57</v>
      </c>
      <c r="D395" s="399"/>
      <c r="F395" s="102"/>
      <c r="G395" s="101"/>
      <c r="H395" s="101"/>
      <c r="O395" s="92">
        <v>28</v>
      </c>
      <c r="P395" s="465" t="s">
        <v>57</v>
      </c>
      <c r="Q395" s="399"/>
      <c r="R395" s="79"/>
      <c r="S395" s="102"/>
      <c r="T395" s="101"/>
      <c r="U395" s="101"/>
    </row>
    <row r="396" spans="2:21">
      <c r="B396" s="92">
        <v>29</v>
      </c>
      <c r="C396" s="465" t="s">
        <v>57</v>
      </c>
      <c r="D396" s="399"/>
      <c r="F396" s="102"/>
      <c r="G396" s="101"/>
      <c r="H396" s="101"/>
      <c r="O396" s="92">
        <v>29</v>
      </c>
      <c r="P396" s="465" t="s">
        <v>57</v>
      </c>
      <c r="Q396" s="399"/>
      <c r="R396" s="79"/>
      <c r="S396" s="102"/>
      <c r="T396" s="101"/>
      <c r="U396" s="101"/>
    </row>
    <row r="397" spans="2:21" ht="13.5" thickBot="1">
      <c r="B397" s="92">
        <v>30</v>
      </c>
      <c r="C397" s="462" t="s">
        <v>57</v>
      </c>
      <c r="D397" s="463"/>
      <c r="F397" s="102"/>
      <c r="G397" s="101"/>
      <c r="H397" s="101"/>
      <c r="O397" s="92">
        <v>30</v>
      </c>
      <c r="P397" s="462" t="s">
        <v>57</v>
      </c>
      <c r="Q397" s="463"/>
      <c r="R397" s="79"/>
      <c r="S397" s="102"/>
      <c r="T397" s="101"/>
      <c r="U397" s="101"/>
    </row>
    <row r="398" spans="2:21" ht="13.5" thickBot="1">
      <c r="B398" s="181" t="s">
        <v>0</v>
      </c>
      <c r="C398" s="90">
        <f>COUNTIF(C379:C397,"&gt;0")</f>
        <v>0</v>
      </c>
      <c r="D398" s="89">
        <f>COUNTIF(D379:D397,"&gt;0")</f>
        <v>0</v>
      </c>
      <c r="O398" s="181" t="s">
        <v>0</v>
      </c>
      <c r="P398" s="114">
        <f>COUNTIF(P379:P397,"&gt;0")</f>
        <v>0</v>
      </c>
      <c r="Q398" s="113">
        <f>COUNTIF(Q379:Q397,"&gt;0")</f>
        <v>0</v>
      </c>
      <c r="R398" s="79"/>
      <c r="S398" s="79"/>
      <c r="T398" s="78"/>
      <c r="U398" s="78"/>
    </row>
    <row r="399" spans="2:21">
      <c r="B399" s="88" t="s">
        <v>1</v>
      </c>
      <c r="C399" s="87" t="e">
        <f>AVERAGE(C379:C397)</f>
        <v>#DIV/0!</v>
      </c>
      <c r="D399" s="86" t="e">
        <f>AVERAGE(D379:D397)</f>
        <v>#DIV/0!</v>
      </c>
      <c r="O399" s="88" t="s">
        <v>1</v>
      </c>
      <c r="P399" s="87" t="e">
        <f>AVERAGE(P379:P397)</f>
        <v>#DIV/0!</v>
      </c>
      <c r="Q399" s="86" t="e">
        <f>AVERAGE(Q379:Q397)</f>
        <v>#DIV/0!</v>
      </c>
      <c r="R399" s="79"/>
      <c r="S399" s="79"/>
      <c r="T399" s="78"/>
      <c r="U399" s="78"/>
    </row>
    <row r="400" spans="2:21">
      <c r="B400" s="85" t="s">
        <v>2</v>
      </c>
      <c r="C400" s="84" t="e">
        <f>STDEV(C379:C397)</f>
        <v>#DIV/0!</v>
      </c>
      <c r="D400" s="83" t="e">
        <f>STDEV(D379:D397)</f>
        <v>#DIV/0!</v>
      </c>
      <c r="O400" s="85" t="s">
        <v>2</v>
      </c>
      <c r="P400" s="84" t="e">
        <f>STDEV(P379:P397)</f>
        <v>#DIV/0!</v>
      </c>
      <c r="Q400" s="83" t="e">
        <f>STDEV(Q379:Q397)</f>
        <v>#DIV/0!</v>
      </c>
      <c r="R400" s="79"/>
      <c r="S400" s="79"/>
      <c r="T400" s="78"/>
      <c r="U400" s="78"/>
    </row>
    <row r="401" spans="2:21" ht="13.5" thickBot="1">
      <c r="B401" s="82" t="s">
        <v>3</v>
      </c>
      <c r="C401" s="81" t="e">
        <f>CONFIDENCE(0.05,C400,C398)</f>
        <v>#DIV/0!</v>
      </c>
      <c r="D401" s="80" t="e">
        <f>CONFIDENCE(0.05,D400,D398)</f>
        <v>#DIV/0!</v>
      </c>
      <c r="O401" s="82" t="s">
        <v>3</v>
      </c>
      <c r="P401" s="81" t="e">
        <f>CONFIDENCE(0.05,P400,P398)</f>
        <v>#DIV/0!</v>
      </c>
      <c r="Q401" s="80" t="e">
        <f>CONFIDENCE(0.05,Q400,Q398)</f>
        <v>#DIV/0!</v>
      </c>
      <c r="R401" s="79"/>
      <c r="S401" s="79"/>
      <c r="T401" s="78"/>
      <c r="U401" s="78"/>
    </row>
  </sheetData>
  <mergeCells count="594">
    <mergeCell ref="P333:Q333"/>
    <mergeCell ref="P321:Q321"/>
    <mergeCell ref="C333:D333"/>
    <mergeCell ref="C334:D334"/>
    <mergeCell ref="C335:D335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P327:Q327"/>
    <mergeCell ref="P328:Q328"/>
    <mergeCell ref="P329:Q329"/>
    <mergeCell ref="P330:Q330"/>
    <mergeCell ref="P335:Q335"/>
    <mergeCell ref="C327:D327"/>
    <mergeCell ref="C328:D328"/>
    <mergeCell ref="P334:Q334"/>
    <mergeCell ref="P315:Q315"/>
    <mergeCell ref="C315:D315"/>
    <mergeCell ref="O310:P311"/>
    <mergeCell ref="Q310:Q311"/>
    <mergeCell ref="P331:Q331"/>
    <mergeCell ref="P332:Q332"/>
    <mergeCell ref="P323:Q323"/>
    <mergeCell ref="P324:Q324"/>
    <mergeCell ref="P325:Q325"/>
    <mergeCell ref="P326:Q326"/>
    <mergeCell ref="P322:Q322"/>
    <mergeCell ref="P316:Q316"/>
    <mergeCell ref="P317:Q317"/>
    <mergeCell ref="P318:Q318"/>
    <mergeCell ref="P319:Q319"/>
    <mergeCell ref="P320:Q320"/>
    <mergeCell ref="C316:D316"/>
    <mergeCell ref="C317:D317"/>
    <mergeCell ref="C318:D318"/>
    <mergeCell ref="C319:D319"/>
    <mergeCell ref="C320:D320"/>
    <mergeCell ref="O312:P312"/>
    <mergeCell ref="O313:O314"/>
    <mergeCell ref="P313:Q313"/>
    <mergeCell ref="B312:C312"/>
    <mergeCell ref="B313:B314"/>
    <mergeCell ref="C313:D313"/>
    <mergeCell ref="G310:H310"/>
    <mergeCell ref="B310:C311"/>
    <mergeCell ref="D310:D311"/>
    <mergeCell ref="C302:D302"/>
    <mergeCell ref="C303:D303"/>
    <mergeCell ref="C297:D297"/>
    <mergeCell ref="C298:D298"/>
    <mergeCell ref="C299:D299"/>
    <mergeCell ref="C300:D300"/>
    <mergeCell ref="P302:Q302"/>
    <mergeCell ref="P303:Q303"/>
    <mergeCell ref="T310:U310"/>
    <mergeCell ref="P289:Q289"/>
    <mergeCell ref="C295:D295"/>
    <mergeCell ref="C296:D296"/>
    <mergeCell ref="C289:D289"/>
    <mergeCell ref="C290:D290"/>
    <mergeCell ref="C291:D291"/>
    <mergeCell ref="C292:D292"/>
    <mergeCell ref="C293:D293"/>
    <mergeCell ref="C294:D294"/>
    <mergeCell ref="P290:Q290"/>
    <mergeCell ref="P291:Q291"/>
    <mergeCell ref="P292:Q292"/>
    <mergeCell ref="P293:Q293"/>
    <mergeCell ref="P294:Q294"/>
    <mergeCell ref="P295:Q295"/>
    <mergeCell ref="C301:D301"/>
    <mergeCell ref="P301:Q301"/>
    <mergeCell ref="P296:Q296"/>
    <mergeCell ref="P297:Q297"/>
    <mergeCell ref="P298:Q298"/>
    <mergeCell ref="P299:Q299"/>
    <mergeCell ref="P300:Q300"/>
    <mergeCell ref="P284:Q284"/>
    <mergeCell ref="P285:Q285"/>
    <mergeCell ref="Q278:Q279"/>
    <mergeCell ref="P283:Q283"/>
    <mergeCell ref="P286:Q286"/>
    <mergeCell ref="P287:Q287"/>
    <mergeCell ref="P288:Q288"/>
    <mergeCell ref="B278:C279"/>
    <mergeCell ref="D278:D279"/>
    <mergeCell ref="G278:H278"/>
    <mergeCell ref="B280:C280"/>
    <mergeCell ref="B281:B282"/>
    <mergeCell ref="C281:D281"/>
    <mergeCell ref="O278:P279"/>
    <mergeCell ref="C283:D283"/>
    <mergeCell ref="C284:D284"/>
    <mergeCell ref="C285:D285"/>
    <mergeCell ref="C286:D286"/>
    <mergeCell ref="C287:D287"/>
    <mergeCell ref="C288:D288"/>
    <mergeCell ref="O281:O282"/>
    <mergeCell ref="P281:Q281"/>
    <mergeCell ref="P260:Q260"/>
    <mergeCell ref="P261:Q261"/>
    <mergeCell ref="P262:Q262"/>
    <mergeCell ref="P263:Q263"/>
    <mergeCell ref="P264:Q264"/>
    <mergeCell ref="P265:Q265"/>
    <mergeCell ref="P266:Q266"/>
    <mergeCell ref="P267:Q267"/>
    <mergeCell ref="P268:Q268"/>
    <mergeCell ref="P269:Q269"/>
    <mergeCell ref="P270:Q270"/>
    <mergeCell ref="P271:Q271"/>
    <mergeCell ref="P258:Q258"/>
    <mergeCell ref="C255:D255"/>
    <mergeCell ref="C256:D256"/>
    <mergeCell ref="C257:D257"/>
    <mergeCell ref="C258:D258"/>
    <mergeCell ref="C259:D259"/>
    <mergeCell ref="C260:D260"/>
    <mergeCell ref="Q244:Q245"/>
    <mergeCell ref="T244:U244"/>
    <mergeCell ref="O246:P246"/>
    <mergeCell ref="O247:O248"/>
    <mergeCell ref="P247:Q247"/>
    <mergeCell ref="P249:Q249"/>
    <mergeCell ref="P254:Q254"/>
    <mergeCell ref="P255:Q255"/>
    <mergeCell ref="C270:D270"/>
    <mergeCell ref="C271:D271"/>
    <mergeCell ref="O244:P245"/>
    <mergeCell ref="P250:Q250"/>
    <mergeCell ref="P251:Q251"/>
    <mergeCell ref="P252:Q252"/>
    <mergeCell ref="P253:Q253"/>
    <mergeCell ref="C261:D261"/>
    <mergeCell ref="C262:D262"/>
    <mergeCell ref="G244:H244"/>
    <mergeCell ref="B246:C246"/>
    <mergeCell ref="B247:B248"/>
    <mergeCell ref="C247:D247"/>
    <mergeCell ref="C267:D267"/>
    <mergeCell ref="C268:D268"/>
    <mergeCell ref="C263:D263"/>
    <mergeCell ref="C264:D264"/>
    <mergeCell ref="C265:D265"/>
    <mergeCell ref="C266:D266"/>
    <mergeCell ref="C251:D251"/>
    <mergeCell ref="C252:D252"/>
    <mergeCell ref="C253:D253"/>
    <mergeCell ref="C254:D254"/>
    <mergeCell ref="P257:Q257"/>
    <mergeCell ref="C197:D197"/>
    <mergeCell ref="C187:D187"/>
    <mergeCell ref="C188:D188"/>
    <mergeCell ref="C185:D185"/>
    <mergeCell ref="P193:Q193"/>
    <mergeCell ref="P189:Q189"/>
    <mergeCell ref="C189:D189"/>
    <mergeCell ref="C195:D195"/>
    <mergeCell ref="C196:D196"/>
    <mergeCell ref="P195:Q195"/>
    <mergeCell ref="P196:Q196"/>
    <mergeCell ref="C192:D192"/>
    <mergeCell ref="C193:D193"/>
    <mergeCell ref="P192:Q192"/>
    <mergeCell ref="P197:Q197"/>
    <mergeCell ref="C194:D194"/>
    <mergeCell ref="P194:Q194"/>
    <mergeCell ref="C186:D186"/>
    <mergeCell ref="P188:Q188"/>
    <mergeCell ref="C190:D190"/>
    <mergeCell ref="C191:D191"/>
    <mergeCell ref="P190:Q190"/>
    <mergeCell ref="P191:Q191"/>
    <mergeCell ref="P181:Q181"/>
    <mergeCell ref="P183:Q183"/>
    <mergeCell ref="P184:Q184"/>
    <mergeCell ref="P185:Q185"/>
    <mergeCell ref="P186:Q186"/>
    <mergeCell ref="P187:Q187"/>
    <mergeCell ref="C183:D183"/>
    <mergeCell ref="C184:D184"/>
    <mergeCell ref="T178:U178"/>
    <mergeCell ref="B180:C180"/>
    <mergeCell ref="O180:P180"/>
    <mergeCell ref="B181:B182"/>
    <mergeCell ref="C181:D181"/>
    <mergeCell ref="O181:O182"/>
    <mergeCell ref="Q178:Q179"/>
    <mergeCell ref="G178:H178"/>
    <mergeCell ref="O178:P179"/>
    <mergeCell ref="P171:Q171"/>
    <mergeCell ref="C166:D166"/>
    <mergeCell ref="C167:D167"/>
    <mergeCell ref="C168:D168"/>
    <mergeCell ref="C170:D170"/>
    <mergeCell ref="B178:C179"/>
    <mergeCell ref="D178:D179"/>
    <mergeCell ref="C169:D169"/>
    <mergeCell ref="C171:D171"/>
    <mergeCell ref="P167:Q167"/>
    <mergeCell ref="C164:D164"/>
    <mergeCell ref="C165:D165"/>
    <mergeCell ref="C163:D163"/>
    <mergeCell ref="P164:Q164"/>
    <mergeCell ref="P165:Q165"/>
    <mergeCell ref="P166:Q166"/>
    <mergeCell ref="P168:Q168"/>
    <mergeCell ref="P169:Q169"/>
    <mergeCell ref="P170:Q170"/>
    <mergeCell ref="C159:D159"/>
    <mergeCell ref="C156:D156"/>
    <mergeCell ref="P138:Q138"/>
    <mergeCell ref="P163:Q163"/>
    <mergeCell ref="P141:Q141"/>
    <mergeCell ref="Q148:Q149"/>
    <mergeCell ref="P160:Q160"/>
    <mergeCell ref="P161:Q161"/>
    <mergeCell ref="P162:Q162"/>
    <mergeCell ref="P158:Q158"/>
    <mergeCell ref="P159:Q159"/>
    <mergeCell ref="P156:Q156"/>
    <mergeCell ref="P155:Q155"/>
    <mergeCell ref="O148:P149"/>
    <mergeCell ref="C154:D154"/>
    <mergeCell ref="P154:Q154"/>
    <mergeCell ref="C153:D153"/>
    <mergeCell ref="P153:Q153"/>
    <mergeCell ref="C162:D162"/>
    <mergeCell ref="C158:D158"/>
    <mergeCell ref="C160:D160"/>
    <mergeCell ref="C161:D161"/>
    <mergeCell ref="P157:Q157"/>
    <mergeCell ref="C155:D155"/>
    <mergeCell ref="P136:Q136"/>
    <mergeCell ref="P137:Q137"/>
    <mergeCell ref="C134:D134"/>
    <mergeCell ref="C135:D135"/>
    <mergeCell ref="C136:D136"/>
    <mergeCell ref="C137:D137"/>
    <mergeCell ref="C157:D157"/>
    <mergeCell ref="C139:D139"/>
    <mergeCell ref="C138:D138"/>
    <mergeCell ref="B150:C150"/>
    <mergeCell ref="B151:B152"/>
    <mergeCell ref="D117:D118"/>
    <mergeCell ref="G117:H117"/>
    <mergeCell ref="O117:P118"/>
    <mergeCell ref="Q117:Q118"/>
    <mergeCell ref="P95:Q95"/>
    <mergeCell ref="P109:Q109"/>
    <mergeCell ref="C101:D101"/>
    <mergeCell ref="P101:Q101"/>
    <mergeCell ref="C102:D102"/>
    <mergeCell ref="P102:Q102"/>
    <mergeCell ref="C103:D103"/>
    <mergeCell ref="P103:Q103"/>
    <mergeCell ref="C108:D108"/>
    <mergeCell ref="C107:D107"/>
    <mergeCell ref="C106:D106"/>
    <mergeCell ref="B26:C27"/>
    <mergeCell ref="C29:D29"/>
    <mergeCell ref="O61:O62"/>
    <mergeCell ref="P61:Q61"/>
    <mergeCell ref="C68:D68"/>
    <mergeCell ref="D58:D59"/>
    <mergeCell ref="C67:D67"/>
    <mergeCell ref="P67:Q67"/>
    <mergeCell ref="C63:D63"/>
    <mergeCell ref="P63:Q63"/>
    <mergeCell ref="C65:D65"/>
    <mergeCell ref="P65:Q65"/>
    <mergeCell ref="C66:D66"/>
    <mergeCell ref="P66:Q66"/>
    <mergeCell ref="P68:Q68"/>
    <mergeCell ref="B2:C3"/>
    <mergeCell ref="D2:D3"/>
    <mergeCell ref="B4:C4"/>
    <mergeCell ref="B5:B6"/>
    <mergeCell ref="C5:D5"/>
    <mergeCell ref="O58:P59"/>
    <mergeCell ref="Q58:Q59"/>
    <mergeCell ref="T58:U58"/>
    <mergeCell ref="G2:H2"/>
    <mergeCell ref="G58:H58"/>
    <mergeCell ref="C7:D7"/>
    <mergeCell ref="C11:D11"/>
    <mergeCell ref="C12:D12"/>
    <mergeCell ref="T26:U26"/>
    <mergeCell ref="O28:P28"/>
    <mergeCell ref="O29:O30"/>
    <mergeCell ref="P29:Q29"/>
    <mergeCell ref="O26:P27"/>
    <mergeCell ref="Q26:Q27"/>
    <mergeCell ref="C13:D13"/>
    <mergeCell ref="C14:D14"/>
    <mergeCell ref="C15:D15"/>
    <mergeCell ref="G26:H26"/>
    <mergeCell ref="C16:D16"/>
    <mergeCell ref="T84:U84"/>
    <mergeCell ref="O86:P86"/>
    <mergeCell ref="O87:O88"/>
    <mergeCell ref="P87:Q87"/>
    <mergeCell ref="T117:U117"/>
    <mergeCell ref="P106:Q106"/>
    <mergeCell ref="P108:Q108"/>
    <mergeCell ref="P107:Q107"/>
    <mergeCell ref="C10:D10"/>
    <mergeCell ref="C18:D18"/>
    <mergeCell ref="B58:C59"/>
    <mergeCell ref="C76:D76"/>
    <mergeCell ref="P76:Q76"/>
    <mergeCell ref="C74:D74"/>
    <mergeCell ref="C75:D75"/>
    <mergeCell ref="P74:Q74"/>
    <mergeCell ref="B60:C60"/>
    <mergeCell ref="O60:P60"/>
    <mergeCell ref="B61:B62"/>
    <mergeCell ref="C61:D61"/>
    <mergeCell ref="C19:D19"/>
    <mergeCell ref="D26:D27"/>
    <mergeCell ref="B28:C28"/>
    <mergeCell ref="B29:B30"/>
    <mergeCell ref="B87:B88"/>
    <mergeCell ref="C87:D87"/>
    <mergeCell ref="C104:D104"/>
    <mergeCell ref="B120:B121"/>
    <mergeCell ref="C120:D120"/>
    <mergeCell ref="B119:C119"/>
    <mergeCell ref="O119:P119"/>
    <mergeCell ref="C69:D69"/>
    <mergeCell ref="P69:Q69"/>
    <mergeCell ref="C70:D70"/>
    <mergeCell ref="P70:Q70"/>
    <mergeCell ref="C90:D90"/>
    <mergeCell ref="P90:Q90"/>
    <mergeCell ref="C91:D91"/>
    <mergeCell ref="P105:Q105"/>
    <mergeCell ref="Q84:Q85"/>
    <mergeCell ref="P91:Q91"/>
    <mergeCell ref="B84:C85"/>
    <mergeCell ref="D84:D85"/>
    <mergeCell ref="G84:H84"/>
    <mergeCell ref="B86:C86"/>
    <mergeCell ref="P75:Q75"/>
    <mergeCell ref="O84:P85"/>
    <mergeCell ref="P97:Q97"/>
    <mergeCell ref="C109:D109"/>
    <mergeCell ref="C97:D97"/>
    <mergeCell ref="C93:D93"/>
    <mergeCell ref="C129:D129"/>
    <mergeCell ref="P120:Q120"/>
    <mergeCell ref="C131:D131"/>
    <mergeCell ref="C132:D132"/>
    <mergeCell ref="P131:Q131"/>
    <mergeCell ref="P132:Q132"/>
    <mergeCell ref="C105:D105"/>
    <mergeCell ref="C99:D99"/>
    <mergeCell ref="P99:Q99"/>
    <mergeCell ref="C100:D100"/>
    <mergeCell ref="P100:Q100"/>
    <mergeCell ref="C94:D94"/>
    <mergeCell ref="P94:Q94"/>
    <mergeCell ref="C95:D95"/>
    <mergeCell ref="C96:D96"/>
    <mergeCell ref="P96:Q96"/>
    <mergeCell ref="P93:Q93"/>
    <mergeCell ref="P104:Q104"/>
    <mergeCell ref="C110:D110"/>
    <mergeCell ref="P110:Q110"/>
    <mergeCell ref="B117:C118"/>
    <mergeCell ref="O120:O121"/>
    <mergeCell ref="P126:Q126"/>
    <mergeCell ref="C127:D127"/>
    <mergeCell ref="C128:D128"/>
    <mergeCell ref="B213:B214"/>
    <mergeCell ref="C213:D213"/>
    <mergeCell ref="B210:C211"/>
    <mergeCell ref="D210:D211"/>
    <mergeCell ref="Q210:Q211"/>
    <mergeCell ref="C133:D133"/>
    <mergeCell ref="P127:Q127"/>
    <mergeCell ref="P128:Q128"/>
    <mergeCell ref="P129:Q129"/>
    <mergeCell ref="P130:Q130"/>
    <mergeCell ref="C122:D122"/>
    <mergeCell ref="C123:D123"/>
    <mergeCell ref="C124:D124"/>
    <mergeCell ref="C125:D125"/>
    <mergeCell ref="C126:D126"/>
    <mergeCell ref="P122:Q122"/>
    <mergeCell ref="P124:Q124"/>
    <mergeCell ref="P125:Q125"/>
    <mergeCell ref="P133:Q133"/>
    <mergeCell ref="C130:D130"/>
    <mergeCell ref="T148:U148"/>
    <mergeCell ref="O150:P150"/>
    <mergeCell ref="O151:O152"/>
    <mergeCell ref="P151:Q151"/>
    <mergeCell ref="B148:C149"/>
    <mergeCell ref="D148:D149"/>
    <mergeCell ref="G148:H148"/>
    <mergeCell ref="C151:D151"/>
    <mergeCell ref="P123:Q123"/>
    <mergeCell ref="C140:D140"/>
    <mergeCell ref="C141:D141"/>
    <mergeCell ref="P139:Q139"/>
    <mergeCell ref="P140:Q140"/>
    <mergeCell ref="P134:Q134"/>
    <mergeCell ref="P135:Q135"/>
    <mergeCell ref="C217:D217"/>
    <mergeCell ref="P198:Q198"/>
    <mergeCell ref="C199:D199"/>
    <mergeCell ref="C200:D200"/>
    <mergeCell ref="C201:D201"/>
    <mergeCell ref="C202:D202"/>
    <mergeCell ref="G210:H210"/>
    <mergeCell ref="B212:C212"/>
    <mergeCell ref="C215:D215"/>
    <mergeCell ref="C216:D216"/>
    <mergeCell ref="C203:D203"/>
    <mergeCell ref="P199:Q199"/>
    <mergeCell ref="P200:Q200"/>
    <mergeCell ref="P201:Q201"/>
    <mergeCell ref="P202:Q202"/>
    <mergeCell ref="P203:Q203"/>
    <mergeCell ref="C198:D198"/>
    <mergeCell ref="C218:D218"/>
    <mergeCell ref="C219:D219"/>
    <mergeCell ref="C220:D220"/>
    <mergeCell ref="C221:D221"/>
    <mergeCell ref="C222:D222"/>
    <mergeCell ref="C227:D227"/>
    <mergeCell ref="C228:D228"/>
    <mergeCell ref="C223:D223"/>
    <mergeCell ref="C224:D224"/>
    <mergeCell ref="C225:D225"/>
    <mergeCell ref="C226:D226"/>
    <mergeCell ref="P221:Q221"/>
    <mergeCell ref="P222:Q222"/>
    <mergeCell ref="P223:Q223"/>
    <mergeCell ref="P224:Q224"/>
    <mergeCell ref="P225:Q225"/>
    <mergeCell ref="P226:Q226"/>
    <mergeCell ref="C233:D233"/>
    <mergeCell ref="C234:D234"/>
    <mergeCell ref="C235:D235"/>
    <mergeCell ref="C231:D231"/>
    <mergeCell ref="C232:D232"/>
    <mergeCell ref="C229:D229"/>
    <mergeCell ref="C230:D230"/>
    <mergeCell ref="T210:U210"/>
    <mergeCell ref="O212:P212"/>
    <mergeCell ref="O213:O214"/>
    <mergeCell ref="P213:Q213"/>
    <mergeCell ref="P215:Q215"/>
    <mergeCell ref="P220:Q220"/>
    <mergeCell ref="D342:D343"/>
    <mergeCell ref="G342:H342"/>
    <mergeCell ref="C236:D236"/>
    <mergeCell ref="C237:D237"/>
    <mergeCell ref="O210:P211"/>
    <mergeCell ref="P216:Q216"/>
    <mergeCell ref="P217:Q217"/>
    <mergeCell ref="P218:Q218"/>
    <mergeCell ref="P219:Q219"/>
    <mergeCell ref="T342:U342"/>
    <mergeCell ref="P227:Q227"/>
    <mergeCell ref="P228:Q228"/>
    <mergeCell ref="P229:Q229"/>
    <mergeCell ref="P230:Q230"/>
    <mergeCell ref="P259:Q259"/>
    <mergeCell ref="P256:Q256"/>
    <mergeCell ref="T278:U278"/>
    <mergeCell ref="O280:P280"/>
    <mergeCell ref="C355:D355"/>
    <mergeCell ref="C356:D356"/>
    <mergeCell ref="C357:D357"/>
    <mergeCell ref="C358:D358"/>
    <mergeCell ref="C351:D351"/>
    <mergeCell ref="C352:D352"/>
    <mergeCell ref="P231:Q231"/>
    <mergeCell ref="P232:Q232"/>
    <mergeCell ref="P233:Q233"/>
    <mergeCell ref="P234:Q234"/>
    <mergeCell ref="P235:Q235"/>
    <mergeCell ref="P236:Q236"/>
    <mergeCell ref="P237:Q237"/>
    <mergeCell ref="B342:C343"/>
    <mergeCell ref="Q342:Q343"/>
    <mergeCell ref="O344:P344"/>
    <mergeCell ref="O345:O346"/>
    <mergeCell ref="P345:Q345"/>
    <mergeCell ref="O342:P343"/>
    <mergeCell ref="B244:C245"/>
    <mergeCell ref="D244:D245"/>
    <mergeCell ref="C249:D249"/>
    <mergeCell ref="C250:D250"/>
    <mergeCell ref="C269:D269"/>
    <mergeCell ref="B344:C344"/>
    <mergeCell ref="B345:B346"/>
    <mergeCell ref="C345:D345"/>
    <mergeCell ref="C347:D347"/>
    <mergeCell ref="C348:D348"/>
    <mergeCell ref="C349:D349"/>
    <mergeCell ref="C350:D350"/>
    <mergeCell ref="C353:D353"/>
    <mergeCell ref="C354:D354"/>
    <mergeCell ref="P353:Q353"/>
    <mergeCell ref="P354:Q354"/>
    <mergeCell ref="P355:Q355"/>
    <mergeCell ref="P356:Q356"/>
    <mergeCell ref="P357:Q357"/>
    <mergeCell ref="P358:Q358"/>
    <mergeCell ref="P347:Q347"/>
    <mergeCell ref="P348:Q348"/>
    <mergeCell ref="P349:Q349"/>
    <mergeCell ref="P350:Q350"/>
    <mergeCell ref="P351:Q351"/>
    <mergeCell ref="P352:Q352"/>
    <mergeCell ref="C362:D362"/>
    <mergeCell ref="C363:D363"/>
    <mergeCell ref="C364:D364"/>
    <mergeCell ref="C365:D365"/>
    <mergeCell ref="C366:D366"/>
    <mergeCell ref="C367:D367"/>
    <mergeCell ref="P359:Q359"/>
    <mergeCell ref="P366:Q366"/>
    <mergeCell ref="P367:Q367"/>
    <mergeCell ref="P360:Q360"/>
    <mergeCell ref="P361:Q361"/>
    <mergeCell ref="P362:Q362"/>
    <mergeCell ref="P363:Q363"/>
    <mergeCell ref="P364:Q364"/>
    <mergeCell ref="P365:Q365"/>
    <mergeCell ref="C359:D359"/>
    <mergeCell ref="C360:D360"/>
    <mergeCell ref="C361:D361"/>
    <mergeCell ref="C391:D391"/>
    <mergeCell ref="C392:D392"/>
    <mergeCell ref="C393:D393"/>
    <mergeCell ref="O374:P375"/>
    <mergeCell ref="Q374:Q375"/>
    <mergeCell ref="T374:U374"/>
    <mergeCell ref="O376:P376"/>
    <mergeCell ref="O377:O378"/>
    <mergeCell ref="P377:Q377"/>
    <mergeCell ref="C386:D386"/>
    <mergeCell ref="C387:D387"/>
    <mergeCell ref="B374:C375"/>
    <mergeCell ref="D374:D375"/>
    <mergeCell ref="G374:H374"/>
    <mergeCell ref="B376:C376"/>
    <mergeCell ref="B377:B378"/>
    <mergeCell ref="C377:D377"/>
    <mergeCell ref="C380:D380"/>
    <mergeCell ref="C381:D381"/>
    <mergeCell ref="C382:D382"/>
    <mergeCell ref="C383:D383"/>
    <mergeCell ref="C384:D384"/>
    <mergeCell ref="C385:D385"/>
    <mergeCell ref="C388:D388"/>
    <mergeCell ref="C389:D389"/>
    <mergeCell ref="C390:D390"/>
    <mergeCell ref="C397:D397"/>
    <mergeCell ref="P379:Q379"/>
    <mergeCell ref="P380:Q380"/>
    <mergeCell ref="P381:Q381"/>
    <mergeCell ref="P382:Q382"/>
    <mergeCell ref="P383:Q383"/>
    <mergeCell ref="P384:Q384"/>
    <mergeCell ref="P385:Q385"/>
    <mergeCell ref="P386:Q386"/>
    <mergeCell ref="P387:Q387"/>
    <mergeCell ref="P394:Q394"/>
    <mergeCell ref="P395:Q395"/>
    <mergeCell ref="P396:Q396"/>
    <mergeCell ref="P397:Q397"/>
    <mergeCell ref="P388:Q388"/>
    <mergeCell ref="P389:Q389"/>
    <mergeCell ref="P390:Q390"/>
    <mergeCell ref="P391:Q391"/>
    <mergeCell ref="P392:Q392"/>
    <mergeCell ref="P393:Q393"/>
    <mergeCell ref="C394:D394"/>
    <mergeCell ref="C395:D395"/>
    <mergeCell ref="C396:D396"/>
    <mergeCell ref="C379:D379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4"/>
  <sheetViews>
    <sheetView topLeftCell="A398" zoomScale="86" zoomScaleNormal="86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0.7109375" style="78" customWidth="1"/>
    <col min="9" max="15" width="9.140625" style="77"/>
    <col min="16" max="16" width="13.42578125" style="77" customWidth="1"/>
    <col min="17" max="17" width="13.5703125" style="77" customWidth="1"/>
    <col min="18" max="18" width="3" style="77" customWidth="1"/>
    <col min="19" max="19" width="9.140625" style="77"/>
    <col min="20" max="20" width="11.28515625" style="77" customWidth="1"/>
    <col min="21" max="21" width="10.570312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81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12</v>
      </c>
      <c r="C4" s="348"/>
      <c r="D4" s="111" t="s">
        <v>52</v>
      </c>
      <c r="F4" s="110" t="s">
        <v>1</v>
      </c>
      <c r="G4" s="108">
        <f t="shared" ref="G4:H6" si="0">C25</f>
        <v>-56.8</v>
      </c>
      <c r="H4" s="108">
        <f t="shared" si="0"/>
        <v>-79.400000000000006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 t="e">
        <f t="shared" si="0"/>
        <v>#DIV/0!</v>
      </c>
      <c r="H5" s="108" t="e">
        <f t="shared" si="0"/>
        <v>#DIV/0!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 t="e">
        <f t="shared" si="0"/>
        <v>#DIV/0!</v>
      </c>
      <c r="H6" s="105" t="e">
        <f t="shared" si="0"/>
        <v>#DIV/0!</v>
      </c>
    </row>
    <row r="7" spans="2:8">
      <c r="B7" s="88">
        <v>3</v>
      </c>
      <c r="C7" s="376" t="s">
        <v>80</v>
      </c>
      <c r="D7" s="431"/>
      <c r="F7" s="102" t="s">
        <v>8</v>
      </c>
      <c r="G7" s="101">
        <f>MAX(C7:C23)</f>
        <v>-56.8</v>
      </c>
      <c r="H7" s="101">
        <f>MAX(D7:D23)</f>
        <v>-79.400000000000006</v>
      </c>
    </row>
    <row r="8" spans="2:8">
      <c r="B8" s="85">
        <v>4</v>
      </c>
      <c r="C8" s="358"/>
      <c r="D8" s="375"/>
      <c r="F8" s="102" t="s">
        <v>9</v>
      </c>
      <c r="G8" s="101">
        <f>MIN(C7:C23)</f>
        <v>-56.8</v>
      </c>
      <c r="H8" s="101">
        <f>MIN(D7:D23)</f>
        <v>-79.400000000000006</v>
      </c>
    </row>
    <row r="9" spans="2:8" ht="13.5" thickBot="1">
      <c r="B9" s="92">
        <v>5</v>
      </c>
      <c r="C9" s="358"/>
      <c r="D9" s="375"/>
      <c r="F9" s="98" t="s">
        <v>10</v>
      </c>
      <c r="G9" s="97">
        <f>G7-G8</f>
        <v>0</v>
      </c>
      <c r="H9" s="97">
        <f>H7-H8</f>
        <v>0</v>
      </c>
    </row>
    <row r="10" spans="2:8">
      <c r="B10" s="92">
        <v>6</v>
      </c>
      <c r="C10" s="358"/>
      <c r="D10" s="375"/>
    </row>
    <row r="11" spans="2:8">
      <c r="B11" s="92">
        <v>7</v>
      </c>
      <c r="C11" s="358"/>
      <c r="D11" s="375"/>
    </row>
    <row r="12" spans="2:8">
      <c r="B12" s="92">
        <v>10</v>
      </c>
      <c r="C12" s="358"/>
      <c r="D12" s="375"/>
    </row>
    <row r="13" spans="2:8">
      <c r="B13" s="92">
        <v>11</v>
      </c>
      <c r="C13" s="358"/>
      <c r="D13" s="375"/>
    </row>
    <row r="14" spans="2:8">
      <c r="B14" s="92">
        <v>12</v>
      </c>
      <c r="C14" s="358"/>
      <c r="D14" s="375"/>
    </row>
    <row r="15" spans="2:8">
      <c r="B15" s="92">
        <v>13</v>
      </c>
      <c r="C15" s="358"/>
      <c r="D15" s="375"/>
    </row>
    <row r="16" spans="2:8">
      <c r="B16" s="92">
        <v>14</v>
      </c>
      <c r="C16" s="358"/>
      <c r="D16" s="375"/>
    </row>
    <row r="17" spans="2:21">
      <c r="B17" s="92">
        <v>17</v>
      </c>
      <c r="C17" s="358"/>
      <c r="D17" s="375"/>
    </row>
    <row r="18" spans="2:21">
      <c r="B18" s="92">
        <v>19</v>
      </c>
      <c r="C18" s="358"/>
      <c r="D18" s="375"/>
    </row>
    <row r="19" spans="2:21">
      <c r="B19" s="92">
        <v>20</v>
      </c>
      <c r="C19" s="358"/>
      <c r="D19" s="375"/>
    </row>
    <row r="20" spans="2:21">
      <c r="B20" s="92">
        <v>21</v>
      </c>
      <c r="C20" s="358"/>
      <c r="D20" s="375"/>
    </row>
    <row r="21" spans="2:21">
      <c r="B21" s="92">
        <v>24</v>
      </c>
      <c r="C21" s="100">
        <v>-56.8</v>
      </c>
      <c r="D21" s="99">
        <v>-79.400000000000006</v>
      </c>
    </row>
    <row r="22" spans="2:21">
      <c r="B22" s="92">
        <v>25</v>
      </c>
      <c r="C22" s="360" t="s">
        <v>51</v>
      </c>
      <c r="D22" s="359"/>
    </row>
    <row r="23" spans="2:21" ht="13.5" thickBot="1">
      <c r="B23" s="92">
        <v>26</v>
      </c>
      <c r="C23" s="474" t="s">
        <v>51</v>
      </c>
      <c r="D23" s="393"/>
    </row>
    <row r="24" spans="2:21" ht="13.5" thickBot="1">
      <c r="B24" s="135" t="s">
        <v>0</v>
      </c>
      <c r="C24" s="90">
        <f>COUNTIF(C7:C23,"&lt;0")</f>
        <v>1</v>
      </c>
      <c r="D24" s="89">
        <f>COUNTIF(D7:D23,"&lt;0")</f>
        <v>1</v>
      </c>
    </row>
    <row r="25" spans="2:21">
      <c r="B25" s="88" t="s">
        <v>1</v>
      </c>
      <c r="C25" s="134">
        <f>AVERAGE(C7:C23)</f>
        <v>-56.8</v>
      </c>
      <c r="D25" s="133">
        <f>AVERAGE(D7:D23)</f>
        <v>-79.400000000000006</v>
      </c>
    </row>
    <row r="26" spans="2:21">
      <c r="B26" s="85" t="s">
        <v>2</v>
      </c>
      <c r="C26" s="84" t="e">
        <f>STDEV(C7:C23)</f>
        <v>#DIV/0!</v>
      </c>
      <c r="D26" s="83" t="e">
        <f>STDEV(D7:D23)</f>
        <v>#DIV/0!</v>
      </c>
    </row>
    <row r="27" spans="2:21" ht="13.5" thickBot="1">
      <c r="B27" s="82" t="s">
        <v>3</v>
      </c>
      <c r="C27" s="81" t="e">
        <f>CONFIDENCE(0.05,C26,C24)</f>
        <v>#DIV/0!</v>
      </c>
      <c r="D27" s="80" t="e">
        <f>CONFIDENCE(0.05,D26,D24)</f>
        <v>#DIV/0!</v>
      </c>
    </row>
    <row r="29" spans="2:21" ht="13.5" thickBot="1"/>
    <row r="30" spans="2:21" ht="13.5" thickBot="1">
      <c r="B30" s="347"/>
      <c r="C30" s="348"/>
      <c r="D30" s="363" t="s">
        <v>15</v>
      </c>
      <c r="G30" s="346" t="s">
        <v>224</v>
      </c>
      <c r="H30" s="346"/>
      <c r="O30" s="347"/>
      <c r="P30" s="348"/>
      <c r="Q30" s="363" t="s">
        <v>15</v>
      </c>
      <c r="R30" s="79"/>
      <c r="S30" s="79"/>
      <c r="T30" s="346" t="s">
        <v>211</v>
      </c>
      <c r="U30" s="346"/>
    </row>
    <row r="31" spans="2:21" ht="13.5" thickBot="1">
      <c r="B31" s="349"/>
      <c r="C31" s="350"/>
      <c r="D31" s="364"/>
      <c r="G31" s="112">
        <v>1</v>
      </c>
      <c r="H31" s="112">
        <v>2</v>
      </c>
      <c r="O31" s="349"/>
      <c r="P31" s="350"/>
      <c r="Q31" s="364"/>
      <c r="R31" s="79"/>
      <c r="S31" s="79"/>
      <c r="T31" s="112">
        <v>1</v>
      </c>
      <c r="U31" s="112">
        <v>2</v>
      </c>
    </row>
    <row r="32" spans="2:21" ht="13.5" thickBot="1">
      <c r="B32" s="355" t="s">
        <v>12</v>
      </c>
      <c r="C32" s="348"/>
      <c r="D32" s="111" t="s">
        <v>183</v>
      </c>
      <c r="F32" s="110" t="s">
        <v>1</v>
      </c>
      <c r="G32" s="108">
        <f t="shared" ref="G32:H34" si="1">C57</f>
        <v>-65.190909090909088</v>
      </c>
      <c r="H32" s="108">
        <f t="shared" si="1"/>
        <v>-44.671428571428571</v>
      </c>
      <c r="O32" s="432" t="s">
        <v>212</v>
      </c>
      <c r="P32" s="433"/>
      <c r="Q32" s="111" t="s">
        <v>183</v>
      </c>
      <c r="R32" s="79"/>
      <c r="S32" s="110" t="s">
        <v>1</v>
      </c>
      <c r="T32" s="108">
        <f t="shared" ref="T32:U34" si="2">P57</f>
        <v>16.181818181818183</v>
      </c>
      <c r="U32" s="108">
        <f t="shared" si="2"/>
        <v>16.028571428571428</v>
      </c>
    </row>
    <row r="33" spans="2:21">
      <c r="B33" s="373" t="s">
        <v>6</v>
      </c>
      <c r="C33" s="356" t="s">
        <v>27</v>
      </c>
      <c r="D33" s="357"/>
      <c r="F33" s="102" t="s">
        <v>7</v>
      </c>
      <c r="G33" s="108">
        <f t="shared" si="1"/>
        <v>11.88111565009409</v>
      </c>
      <c r="H33" s="108">
        <f t="shared" si="1"/>
        <v>48.363578385865068</v>
      </c>
      <c r="O33" s="373" t="s">
        <v>6</v>
      </c>
      <c r="P33" s="356" t="s">
        <v>27</v>
      </c>
      <c r="Q33" s="357"/>
      <c r="R33" s="79"/>
      <c r="S33" s="102" t="s">
        <v>7</v>
      </c>
      <c r="T33" s="108">
        <f t="shared" si="2"/>
        <v>1.3234939983378706</v>
      </c>
      <c r="U33" s="108">
        <f t="shared" si="2"/>
        <v>1.4682350921137541</v>
      </c>
    </row>
    <row r="34" spans="2:21" ht="13.5" thickBot="1">
      <c r="B34" s="374"/>
      <c r="C34" s="107">
        <v>1</v>
      </c>
      <c r="D34" s="106">
        <v>2</v>
      </c>
      <c r="F34" s="102" t="s">
        <v>3</v>
      </c>
      <c r="G34" s="105">
        <f t="shared" si="1"/>
        <v>7.0211616454342076</v>
      </c>
      <c r="H34" s="105">
        <f t="shared" si="1"/>
        <v>38.698211363837473</v>
      </c>
      <c r="O34" s="374"/>
      <c r="P34" s="107">
        <v>1</v>
      </c>
      <c r="Q34" s="106">
        <v>2</v>
      </c>
      <c r="R34" s="79"/>
      <c r="S34" s="102" t="s">
        <v>3</v>
      </c>
      <c r="T34" s="105" t="e">
        <f t="shared" si="2"/>
        <v>#NUM!</v>
      </c>
      <c r="U34" s="105" t="e">
        <f t="shared" si="2"/>
        <v>#NUM!</v>
      </c>
    </row>
    <row r="35" spans="2:21">
      <c r="B35" s="88">
        <v>2</v>
      </c>
      <c r="C35" s="240" t="s">
        <v>210</v>
      </c>
      <c r="D35" s="239"/>
      <c r="F35" s="102" t="s">
        <v>8</v>
      </c>
      <c r="G35" s="101">
        <f>MAX(C35:C55)</f>
        <v>-51.3</v>
      </c>
      <c r="H35" s="101">
        <f>MAX(D35:D55)</f>
        <v>63.9</v>
      </c>
      <c r="O35" s="88">
        <v>2</v>
      </c>
      <c r="P35" s="240" t="s">
        <v>210</v>
      </c>
      <c r="Q35" s="239"/>
      <c r="R35" s="79"/>
      <c r="S35" s="102" t="s">
        <v>8</v>
      </c>
      <c r="T35" s="101">
        <f>MAX(P35:P55)</f>
        <v>18.3</v>
      </c>
      <c r="U35" s="101">
        <f>MAX(Q35:Q55)</f>
        <v>17.899999999999999</v>
      </c>
    </row>
    <row r="36" spans="2:21">
      <c r="B36" s="85">
        <v>5</v>
      </c>
      <c r="C36" s="237" t="s">
        <v>210</v>
      </c>
      <c r="D36" s="236"/>
      <c r="F36" s="102" t="s">
        <v>9</v>
      </c>
      <c r="G36" s="101">
        <f>MIN(C35:C55)</f>
        <v>-92.5</v>
      </c>
      <c r="H36" s="101">
        <f>MIN(D35:D55)</f>
        <v>-67.8</v>
      </c>
      <c r="O36" s="85">
        <v>5</v>
      </c>
      <c r="P36" s="237" t="s">
        <v>210</v>
      </c>
      <c r="Q36" s="236"/>
      <c r="R36" s="79"/>
      <c r="S36" s="102" t="s">
        <v>9</v>
      </c>
      <c r="T36" s="101">
        <f>MIN(P35:P55)</f>
        <v>14.2</v>
      </c>
      <c r="U36" s="101">
        <f>MIN(Q35:Q55)</f>
        <v>13.8</v>
      </c>
    </row>
    <row r="37" spans="2:21" ht="13.5" thickBot="1">
      <c r="B37" s="85">
        <v>6</v>
      </c>
      <c r="C37" s="137">
        <v>-67.599999999999994</v>
      </c>
      <c r="D37" s="136">
        <v>63.9</v>
      </c>
      <c r="F37" s="98" t="s">
        <v>10</v>
      </c>
      <c r="G37" s="97">
        <f>G35-G36</f>
        <v>41.2</v>
      </c>
      <c r="H37" s="97">
        <f>H35-H36</f>
        <v>131.69999999999999</v>
      </c>
      <c r="O37" s="85">
        <v>6</v>
      </c>
      <c r="P37" s="137">
        <v>18.3</v>
      </c>
      <c r="Q37" s="136">
        <v>17.899999999999999</v>
      </c>
      <c r="R37" s="79"/>
      <c r="S37" s="98" t="s">
        <v>10</v>
      </c>
      <c r="T37" s="97">
        <f>T35-T36</f>
        <v>4.1000000000000014</v>
      </c>
      <c r="U37" s="97">
        <f>U35-U36</f>
        <v>4.0999999999999979</v>
      </c>
    </row>
    <row r="38" spans="2:21">
      <c r="B38" s="85">
        <v>7</v>
      </c>
      <c r="C38" s="237" t="s">
        <v>51</v>
      </c>
      <c r="D38" s="236"/>
      <c r="O38" s="85">
        <v>7</v>
      </c>
      <c r="P38" s="237" t="s">
        <v>51</v>
      </c>
      <c r="Q38" s="236"/>
      <c r="R38" s="79"/>
      <c r="S38" s="79"/>
      <c r="T38" s="78"/>
      <c r="U38" s="78"/>
    </row>
    <row r="39" spans="2:21">
      <c r="B39" s="85">
        <v>8</v>
      </c>
      <c r="C39" s="137">
        <v>-68.900000000000006</v>
      </c>
      <c r="D39" s="136">
        <v>-48.1</v>
      </c>
      <c r="O39" s="85">
        <v>8</v>
      </c>
      <c r="P39" s="137">
        <v>17.899999999999999</v>
      </c>
      <c r="Q39" s="136">
        <v>16.5</v>
      </c>
      <c r="R39" s="79"/>
      <c r="S39" s="79"/>
      <c r="T39" s="78"/>
      <c r="U39" s="78"/>
    </row>
    <row r="40" spans="2:21">
      <c r="B40" s="85">
        <v>9</v>
      </c>
      <c r="C40" s="137">
        <v>-58.5</v>
      </c>
      <c r="D40" s="236" t="s">
        <v>51</v>
      </c>
      <c r="O40" s="85">
        <v>9</v>
      </c>
      <c r="P40" s="137">
        <v>14.9</v>
      </c>
      <c r="Q40" s="238" t="s">
        <v>51</v>
      </c>
      <c r="R40" s="79"/>
      <c r="S40" s="79"/>
      <c r="T40" s="78"/>
      <c r="U40" s="78"/>
    </row>
    <row r="41" spans="2:21">
      <c r="B41" s="85">
        <v>12</v>
      </c>
      <c r="C41" s="137">
        <v>-51.3</v>
      </c>
      <c r="D41" s="236" t="s">
        <v>51</v>
      </c>
      <c r="O41" s="85">
        <v>12</v>
      </c>
      <c r="P41" s="137">
        <v>17.3</v>
      </c>
      <c r="Q41" s="238" t="s">
        <v>51</v>
      </c>
      <c r="R41" s="79"/>
      <c r="S41" s="79"/>
      <c r="T41" s="78"/>
      <c r="U41" s="78"/>
    </row>
    <row r="42" spans="2:21">
      <c r="B42" s="85">
        <v>13</v>
      </c>
      <c r="C42" s="237" t="s">
        <v>51</v>
      </c>
      <c r="D42" s="236"/>
      <c r="O42" s="85">
        <v>13</v>
      </c>
      <c r="P42" s="237" t="s">
        <v>51</v>
      </c>
      <c r="Q42" s="236"/>
      <c r="R42" s="79"/>
      <c r="S42" s="79"/>
      <c r="T42" s="78"/>
      <c r="U42" s="78"/>
    </row>
    <row r="43" spans="2:21">
      <c r="B43" s="85">
        <v>14</v>
      </c>
      <c r="C43" s="137">
        <v>-92.5</v>
      </c>
      <c r="D43" s="136">
        <v>-67.8</v>
      </c>
      <c r="O43" s="85">
        <v>14</v>
      </c>
      <c r="P43" s="137">
        <v>15.1</v>
      </c>
      <c r="Q43" s="136">
        <v>14.6</v>
      </c>
      <c r="R43" s="79"/>
      <c r="S43" s="79"/>
      <c r="T43" s="78"/>
      <c r="U43" s="78"/>
    </row>
    <row r="44" spans="2:21">
      <c r="B44" s="85">
        <v>15</v>
      </c>
      <c r="C44" s="137">
        <v>-74.400000000000006</v>
      </c>
      <c r="D44" s="136">
        <v>-66.900000000000006</v>
      </c>
      <c r="O44" s="85">
        <v>15</v>
      </c>
      <c r="P44" s="137">
        <v>14.2</v>
      </c>
      <c r="Q44" s="136">
        <v>13.8</v>
      </c>
      <c r="R44" s="79"/>
      <c r="S44" s="79"/>
      <c r="T44" s="78"/>
      <c r="U44" s="78"/>
    </row>
    <row r="45" spans="2:21">
      <c r="B45" s="85">
        <v>16</v>
      </c>
      <c r="C45" s="137">
        <v>-54.6</v>
      </c>
      <c r="D45" s="136">
        <v>-61.6</v>
      </c>
      <c r="O45" s="85">
        <v>16</v>
      </c>
      <c r="P45" s="137">
        <v>16.3</v>
      </c>
      <c r="Q45" s="136">
        <v>15.6</v>
      </c>
      <c r="R45" s="79"/>
      <c r="S45" s="79"/>
      <c r="T45" s="78"/>
      <c r="U45" s="78"/>
    </row>
    <row r="46" spans="2:21">
      <c r="B46" s="85">
        <v>19</v>
      </c>
      <c r="C46" s="137">
        <v>-55.8</v>
      </c>
      <c r="D46" s="238" t="s">
        <v>51</v>
      </c>
      <c r="O46" s="85">
        <v>19</v>
      </c>
      <c r="P46" s="137">
        <v>16.399999999999999</v>
      </c>
      <c r="Q46" s="238" t="s">
        <v>51</v>
      </c>
      <c r="R46" s="79"/>
      <c r="S46" s="79"/>
      <c r="T46" s="78"/>
      <c r="U46" s="78"/>
    </row>
    <row r="47" spans="2:21">
      <c r="B47" s="85">
        <v>20</v>
      </c>
      <c r="C47" s="137">
        <v>-58.8</v>
      </c>
      <c r="D47" s="238" t="s">
        <v>51</v>
      </c>
      <c r="O47" s="85">
        <v>20</v>
      </c>
      <c r="P47" s="137">
        <v>14.8</v>
      </c>
      <c r="Q47" s="238" t="s">
        <v>51</v>
      </c>
      <c r="R47" s="79"/>
      <c r="S47" s="79"/>
      <c r="T47" s="78"/>
      <c r="U47" s="78"/>
    </row>
    <row r="48" spans="2:21">
      <c r="B48" s="85">
        <v>21</v>
      </c>
      <c r="C48" s="237" t="s">
        <v>210</v>
      </c>
      <c r="D48" s="236"/>
      <c r="O48" s="85">
        <v>21</v>
      </c>
      <c r="P48" s="237" t="s">
        <v>210</v>
      </c>
      <c r="Q48" s="236"/>
      <c r="R48" s="79"/>
      <c r="S48" s="79"/>
      <c r="T48" s="78"/>
      <c r="U48" s="78"/>
    </row>
    <row r="49" spans="2:22">
      <c r="B49" s="85">
        <v>22</v>
      </c>
      <c r="C49" s="237" t="s">
        <v>209</v>
      </c>
      <c r="D49" s="236"/>
      <c r="O49" s="85">
        <v>22</v>
      </c>
      <c r="P49" s="237" t="s">
        <v>209</v>
      </c>
      <c r="Q49" s="236"/>
      <c r="R49" s="79"/>
      <c r="S49" s="79"/>
      <c r="T49" s="78"/>
      <c r="U49" s="78"/>
    </row>
    <row r="50" spans="2:22">
      <c r="B50" s="92">
        <v>23</v>
      </c>
      <c r="C50" s="137">
        <v>-61.3</v>
      </c>
      <c r="D50" s="136">
        <v>-66.7</v>
      </c>
      <c r="O50" s="92">
        <v>23</v>
      </c>
      <c r="P50" s="137">
        <v>16.5</v>
      </c>
      <c r="Q50" s="136">
        <v>17.399999999999999</v>
      </c>
      <c r="R50" s="79"/>
      <c r="S50" s="79"/>
      <c r="T50" s="78"/>
      <c r="U50" s="78"/>
    </row>
    <row r="51" spans="2:22">
      <c r="B51" s="92">
        <v>26</v>
      </c>
      <c r="C51" s="237" t="s">
        <v>51</v>
      </c>
      <c r="D51" s="236"/>
      <c r="O51" s="92">
        <v>26</v>
      </c>
      <c r="P51" s="237" t="s">
        <v>51</v>
      </c>
      <c r="Q51" s="236"/>
      <c r="R51" s="79"/>
      <c r="S51" s="79"/>
      <c r="T51" s="78"/>
      <c r="U51" s="78"/>
    </row>
    <row r="52" spans="2:22">
      <c r="B52" s="92">
        <v>27</v>
      </c>
      <c r="C52" s="237" t="s">
        <v>51</v>
      </c>
      <c r="D52" s="236"/>
      <c r="E52" s="77"/>
      <c r="F52" s="77"/>
      <c r="G52" s="77"/>
      <c r="H52" s="77"/>
      <c r="O52" s="92">
        <v>27</v>
      </c>
      <c r="P52" s="237" t="s">
        <v>51</v>
      </c>
      <c r="Q52" s="236"/>
    </row>
    <row r="53" spans="2:22">
      <c r="B53" s="92">
        <v>28</v>
      </c>
      <c r="C53" s="237" t="s">
        <v>51</v>
      </c>
      <c r="D53" s="236"/>
      <c r="E53" s="77"/>
      <c r="F53" s="77"/>
      <c r="G53" s="77"/>
      <c r="H53" s="77"/>
      <c r="O53" s="92">
        <v>28</v>
      </c>
      <c r="P53" s="237" t="s">
        <v>51</v>
      </c>
      <c r="Q53" s="236"/>
    </row>
    <row r="54" spans="2:22">
      <c r="B54" s="92">
        <v>29</v>
      </c>
      <c r="C54" s="137">
        <v>-73.400000000000006</v>
      </c>
      <c r="D54" s="136">
        <v>-65.5</v>
      </c>
      <c r="E54" s="77"/>
      <c r="F54" s="77"/>
      <c r="G54" s="77"/>
      <c r="H54" s="77"/>
      <c r="O54" s="92">
        <v>29</v>
      </c>
      <c r="P54" s="137">
        <v>16.3</v>
      </c>
      <c r="Q54" s="136">
        <v>16.399999999999999</v>
      </c>
    </row>
    <row r="55" spans="2:22" ht="13.5" thickBot="1">
      <c r="B55" s="221">
        <v>30</v>
      </c>
      <c r="C55" s="235"/>
      <c r="D55" s="234"/>
      <c r="E55" s="77"/>
      <c r="F55" s="77"/>
      <c r="G55" s="77"/>
      <c r="H55" s="77"/>
      <c r="O55" s="221">
        <v>30</v>
      </c>
      <c r="P55" s="235"/>
      <c r="Q55" s="234"/>
    </row>
    <row r="56" spans="2:22" ht="13.5" thickBot="1">
      <c r="B56" s="135" t="s">
        <v>0</v>
      </c>
      <c r="C56" s="114">
        <f>COUNTIF(C35:C55,"&lt;0")</f>
        <v>11</v>
      </c>
      <c r="D56" s="113">
        <f>COUNTIF(D35:D55,"&lt;0")</f>
        <v>6</v>
      </c>
      <c r="E56" s="77"/>
      <c r="F56" s="77"/>
      <c r="G56" s="77"/>
      <c r="H56" s="77"/>
      <c r="O56" s="135" t="s">
        <v>0</v>
      </c>
      <c r="P56" s="114">
        <f>COUNTIF(P35:P55,"&lt;0")</f>
        <v>0</v>
      </c>
      <c r="Q56" s="113">
        <f>COUNTIF(Q35:Q55,"&lt;0")</f>
        <v>0</v>
      </c>
    </row>
    <row r="57" spans="2:22">
      <c r="B57" s="88" t="s">
        <v>1</v>
      </c>
      <c r="C57" s="134">
        <f>AVERAGE(C35:C55)</f>
        <v>-65.190909090909088</v>
      </c>
      <c r="D57" s="133">
        <f>AVERAGE(D35:D55)</f>
        <v>-44.671428571428571</v>
      </c>
      <c r="E57" s="77"/>
      <c r="F57" s="77"/>
      <c r="G57" s="77"/>
      <c r="H57" s="77"/>
      <c r="O57" s="88" t="s">
        <v>1</v>
      </c>
      <c r="P57" s="134">
        <f>AVERAGE(P35:P55)</f>
        <v>16.181818181818183</v>
      </c>
      <c r="Q57" s="133">
        <f>AVERAGE(Q35:Q55)</f>
        <v>16.028571428571428</v>
      </c>
    </row>
    <row r="58" spans="2:22">
      <c r="B58" s="85" t="s">
        <v>2</v>
      </c>
      <c r="C58" s="84">
        <f>STDEV(C35:C55)</f>
        <v>11.88111565009409</v>
      </c>
      <c r="D58" s="83">
        <f>STDEV(D35:D55)</f>
        <v>48.363578385865068</v>
      </c>
      <c r="E58" s="77"/>
      <c r="F58" s="77"/>
      <c r="G58" s="77"/>
      <c r="H58" s="77"/>
      <c r="O58" s="85" t="s">
        <v>2</v>
      </c>
      <c r="P58" s="84">
        <f>STDEV(P35:P55)</f>
        <v>1.3234939983378706</v>
      </c>
      <c r="Q58" s="83">
        <f>STDEV(Q35:Q55)</f>
        <v>1.4682350921137541</v>
      </c>
    </row>
    <row r="59" spans="2:22" ht="13.5" thickBot="1">
      <c r="B59" s="82" t="s">
        <v>3</v>
      </c>
      <c r="C59" s="81">
        <f>CONFIDENCE(0.05,C58,C56)</f>
        <v>7.0211616454342076</v>
      </c>
      <c r="D59" s="80">
        <f>CONFIDENCE(0.05,D58,D56)</f>
        <v>38.698211363837473</v>
      </c>
      <c r="E59" s="77"/>
      <c r="F59" s="77"/>
      <c r="G59" s="77"/>
      <c r="H59" s="77"/>
      <c r="O59" s="82" t="s">
        <v>3</v>
      </c>
      <c r="P59" s="81" t="e">
        <f>CONFIDENCE(0.05,P58,P56)</f>
        <v>#NUM!</v>
      </c>
      <c r="Q59" s="80" t="e">
        <f>CONFIDENCE(0.05,Q58,Q56)</f>
        <v>#NUM!</v>
      </c>
    </row>
    <row r="61" spans="2:22" ht="13.5" thickBot="1"/>
    <row r="62" spans="2:22" ht="13.5" thickBot="1">
      <c r="B62" s="347"/>
      <c r="C62" s="348"/>
      <c r="D62" s="363" t="s">
        <v>15</v>
      </c>
      <c r="G62" s="346" t="s">
        <v>223</v>
      </c>
      <c r="H62" s="346"/>
      <c r="O62" s="347"/>
      <c r="P62" s="348"/>
      <c r="Q62" s="363" t="s">
        <v>15</v>
      </c>
      <c r="R62" s="79"/>
      <c r="S62" s="79"/>
      <c r="T62" s="346" t="s">
        <v>208</v>
      </c>
      <c r="U62" s="346"/>
    </row>
    <row r="63" spans="2:22" ht="13.5" thickBot="1">
      <c r="B63" s="349"/>
      <c r="C63" s="350"/>
      <c r="D63" s="364"/>
      <c r="G63" s="112">
        <v>1</v>
      </c>
      <c r="H63" s="112">
        <v>2</v>
      </c>
      <c r="O63" s="349"/>
      <c r="P63" s="350"/>
      <c r="Q63" s="364"/>
      <c r="R63" s="79"/>
      <c r="S63" s="79"/>
      <c r="T63" s="112">
        <v>1</v>
      </c>
      <c r="U63" s="112">
        <v>2</v>
      </c>
    </row>
    <row r="64" spans="2:22" ht="13.5" thickBot="1">
      <c r="B64" s="355" t="s">
        <v>12</v>
      </c>
      <c r="C64" s="348"/>
      <c r="D64" s="111" t="s">
        <v>181</v>
      </c>
      <c r="F64" s="110" t="s">
        <v>1</v>
      </c>
      <c r="G64" s="108">
        <f>C82</f>
        <v>-70.025000000000006</v>
      </c>
      <c r="H64" s="108">
        <f>D82</f>
        <v>-72.400000000000006</v>
      </c>
      <c r="O64" s="432" t="s">
        <v>212</v>
      </c>
      <c r="P64" s="433"/>
      <c r="Q64" s="111" t="s">
        <v>181</v>
      </c>
      <c r="R64" s="79"/>
      <c r="S64" s="110" t="s">
        <v>1</v>
      </c>
      <c r="T64" s="108">
        <f t="shared" ref="T64:U66" si="3">P82</f>
        <v>16.725000000000001</v>
      </c>
      <c r="U64" s="108">
        <f t="shared" si="3"/>
        <v>15.9</v>
      </c>
      <c r="V64" s="231"/>
    </row>
    <row r="65" spans="2:21">
      <c r="B65" s="373" t="s">
        <v>6</v>
      </c>
      <c r="C65" s="356" t="s">
        <v>27</v>
      </c>
      <c r="D65" s="357"/>
      <c r="F65" s="102" t="s">
        <v>7</v>
      </c>
      <c r="G65" s="108">
        <f>C83</f>
        <v>12.065757332219111</v>
      </c>
      <c r="H65" s="233" t="s">
        <v>207</v>
      </c>
      <c r="O65" s="373" t="s">
        <v>6</v>
      </c>
      <c r="P65" s="356" t="s">
        <v>27</v>
      </c>
      <c r="Q65" s="357"/>
      <c r="R65" s="79"/>
      <c r="S65" s="102" t="s">
        <v>7</v>
      </c>
      <c r="T65" s="108">
        <f t="shared" si="3"/>
        <v>1.4930394055974092</v>
      </c>
      <c r="U65" s="108" t="e">
        <f t="shared" si="3"/>
        <v>#DIV/0!</v>
      </c>
    </row>
    <row r="66" spans="2:21" ht="13.5" thickBot="1">
      <c r="B66" s="374"/>
      <c r="C66" s="107">
        <v>1</v>
      </c>
      <c r="D66" s="106">
        <v>2</v>
      </c>
      <c r="F66" s="102" t="s">
        <v>3</v>
      </c>
      <c r="G66" s="105">
        <f>C84</f>
        <v>11.824224908674768</v>
      </c>
      <c r="H66" s="232" t="s">
        <v>207</v>
      </c>
      <c r="O66" s="374"/>
      <c r="P66" s="107">
        <v>1</v>
      </c>
      <c r="Q66" s="106">
        <v>2</v>
      </c>
      <c r="R66" s="79"/>
      <c r="S66" s="102" t="s">
        <v>3</v>
      </c>
      <c r="T66" s="105" t="e">
        <f t="shared" si="3"/>
        <v>#NUM!</v>
      </c>
      <c r="U66" s="105" t="e">
        <f t="shared" si="3"/>
        <v>#DIV/0!</v>
      </c>
    </row>
    <row r="67" spans="2:21">
      <c r="B67" s="88">
        <v>2</v>
      </c>
      <c r="C67" s="456" t="s">
        <v>137</v>
      </c>
      <c r="D67" s="457"/>
      <c r="F67" s="102" t="s">
        <v>8</v>
      </c>
      <c r="G67" s="101">
        <f>MAX(C67:C80)</f>
        <v>-56</v>
      </c>
      <c r="H67" s="101">
        <f>MAX(D67:D80)</f>
        <v>-72.400000000000006</v>
      </c>
      <c r="O67" s="88">
        <v>2</v>
      </c>
      <c r="P67" s="456" t="s">
        <v>137</v>
      </c>
      <c r="Q67" s="457"/>
      <c r="R67" s="79"/>
      <c r="S67" s="102" t="s">
        <v>8</v>
      </c>
      <c r="T67" s="101">
        <f>MAX(P67:P80)</f>
        <v>18.899999999999999</v>
      </c>
      <c r="U67" s="101">
        <f>MAX(Q67:Q80)</f>
        <v>15.9</v>
      </c>
    </row>
    <row r="68" spans="2:21">
      <c r="B68" s="85">
        <v>3</v>
      </c>
      <c r="C68" s="100">
        <v>-56</v>
      </c>
      <c r="D68" s="99" t="s">
        <v>51</v>
      </c>
      <c r="F68" s="102" t="s">
        <v>9</v>
      </c>
      <c r="G68" s="101">
        <f>MIN(C67:C80)</f>
        <v>-84.5</v>
      </c>
      <c r="H68" s="101">
        <f>MIN(D67:D80)</f>
        <v>-72.400000000000006</v>
      </c>
      <c r="O68" s="85">
        <v>3</v>
      </c>
      <c r="P68" s="100">
        <v>15.8</v>
      </c>
      <c r="Q68" s="99" t="s">
        <v>51</v>
      </c>
      <c r="R68" s="79"/>
      <c r="S68" s="102" t="s">
        <v>9</v>
      </c>
      <c r="T68" s="101">
        <f>MIN(P67:P80)</f>
        <v>15.7</v>
      </c>
      <c r="U68" s="101">
        <f>MIN(Q67:Q80)</f>
        <v>15.9</v>
      </c>
    </row>
    <row r="69" spans="2:21" ht="13.5" thickBot="1">
      <c r="B69" s="85">
        <v>4</v>
      </c>
      <c r="C69" s="418" t="s">
        <v>51</v>
      </c>
      <c r="D69" s="419"/>
      <c r="F69" s="98" t="s">
        <v>10</v>
      </c>
      <c r="G69" s="97">
        <f>G67-G68</f>
        <v>28.5</v>
      </c>
      <c r="H69" s="97">
        <f>H67-H68</f>
        <v>0</v>
      </c>
      <c r="O69" s="85">
        <v>4</v>
      </c>
      <c r="P69" s="418" t="s">
        <v>51</v>
      </c>
      <c r="Q69" s="419"/>
      <c r="R69" s="79"/>
      <c r="S69" s="98" t="s">
        <v>10</v>
      </c>
      <c r="T69" s="97">
        <f>T67-T68</f>
        <v>3.1999999999999993</v>
      </c>
      <c r="U69" s="97">
        <f>U67-U68</f>
        <v>0</v>
      </c>
    </row>
    <row r="70" spans="2:21">
      <c r="B70" s="85">
        <v>5</v>
      </c>
      <c r="C70" s="418" t="s">
        <v>51</v>
      </c>
      <c r="D70" s="419"/>
      <c r="O70" s="85">
        <v>5</v>
      </c>
      <c r="P70" s="418" t="s">
        <v>51</v>
      </c>
      <c r="Q70" s="419"/>
      <c r="R70" s="79"/>
      <c r="S70" s="79"/>
      <c r="T70" s="78"/>
      <c r="U70" s="78"/>
    </row>
    <row r="71" spans="2:21">
      <c r="B71" s="85">
        <v>9</v>
      </c>
      <c r="C71" s="418" t="s">
        <v>51</v>
      </c>
      <c r="D71" s="419"/>
      <c r="O71" s="85">
        <v>9</v>
      </c>
      <c r="P71" s="418" t="s">
        <v>51</v>
      </c>
      <c r="Q71" s="419"/>
      <c r="R71" s="79"/>
      <c r="S71" s="79"/>
      <c r="T71" s="78"/>
      <c r="U71" s="78"/>
    </row>
    <row r="72" spans="2:21">
      <c r="B72" s="85">
        <v>10</v>
      </c>
      <c r="C72" s="418" t="s">
        <v>51</v>
      </c>
      <c r="D72" s="419"/>
      <c r="O72" s="85">
        <v>10</v>
      </c>
      <c r="P72" s="418" t="s">
        <v>51</v>
      </c>
      <c r="Q72" s="419"/>
      <c r="R72" s="79"/>
      <c r="S72" s="79"/>
      <c r="T72" s="78"/>
      <c r="U72" s="78"/>
    </row>
    <row r="73" spans="2:21">
      <c r="B73" s="85">
        <v>11</v>
      </c>
      <c r="C73" s="418" t="s">
        <v>51</v>
      </c>
      <c r="D73" s="419"/>
      <c r="O73" s="85">
        <v>11</v>
      </c>
      <c r="P73" s="418" t="s">
        <v>51</v>
      </c>
      <c r="Q73" s="419"/>
      <c r="R73" s="79"/>
      <c r="S73" s="79"/>
      <c r="T73" s="78"/>
      <c r="U73" s="78"/>
    </row>
    <row r="74" spans="2:21">
      <c r="B74" s="85">
        <v>12</v>
      </c>
      <c r="C74" s="418" t="s">
        <v>51</v>
      </c>
      <c r="D74" s="419"/>
      <c r="O74" s="85">
        <v>12</v>
      </c>
      <c r="P74" s="418" t="s">
        <v>51</v>
      </c>
      <c r="Q74" s="419"/>
      <c r="R74" s="79"/>
      <c r="S74" s="79"/>
      <c r="T74" s="78"/>
      <c r="U74" s="78"/>
    </row>
    <row r="75" spans="2:21">
      <c r="B75" s="85">
        <v>13</v>
      </c>
      <c r="C75" s="100">
        <v>-73.7</v>
      </c>
      <c r="D75" s="99">
        <v>-72.400000000000006</v>
      </c>
      <c r="O75" s="85">
        <v>13</v>
      </c>
      <c r="P75" s="100">
        <v>15.7</v>
      </c>
      <c r="Q75" s="99">
        <v>15.9</v>
      </c>
      <c r="R75" s="79"/>
      <c r="S75" s="79"/>
      <c r="T75" s="78"/>
      <c r="U75" s="78"/>
    </row>
    <row r="76" spans="2:21">
      <c r="B76" s="85">
        <v>18</v>
      </c>
      <c r="C76" s="100">
        <v>-65.900000000000006</v>
      </c>
      <c r="D76" s="99" t="s">
        <v>51</v>
      </c>
      <c r="O76" s="85">
        <v>18</v>
      </c>
      <c r="P76" s="100">
        <v>18.899999999999999</v>
      </c>
      <c r="Q76" s="99" t="s">
        <v>51</v>
      </c>
      <c r="R76" s="79"/>
      <c r="S76" s="79"/>
      <c r="T76" s="78"/>
      <c r="U76" s="78"/>
    </row>
    <row r="77" spans="2:21">
      <c r="B77" s="85">
        <v>19</v>
      </c>
      <c r="C77" s="454" t="s">
        <v>92</v>
      </c>
      <c r="D77" s="455"/>
      <c r="O77" s="85">
        <v>19</v>
      </c>
      <c r="P77" s="454" t="s">
        <v>92</v>
      </c>
      <c r="Q77" s="455"/>
      <c r="R77" s="79"/>
      <c r="S77" s="79"/>
      <c r="T77" s="78"/>
      <c r="U77" s="78"/>
    </row>
    <row r="78" spans="2:21">
      <c r="B78" s="85">
        <v>20</v>
      </c>
      <c r="C78" s="454" t="s">
        <v>92</v>
      </c>
      <c r="D78" s="455"/>
      <c r="O78" s="85">
        <v>20</v>
      </c>
      <c r="P78" s="454" t="s">
        <v>92</v>
      </c>
      <c r="Q78" s="455"/>
      <c r="R78" s="79"/>
      <c r="S78" s="79"/>
      <c r="T78" s="78"/>
      <c r="U78" s="78"/>
    </row>
    <row r="79" spans="2:21">
      <c r="B79" s="92">
        <v>23</v>
      </c>
      <c r="C79" s="418" t="s">
        <v>51</v>
      </c>
      <c r="D79" s="419"/>
      <c r="O79" s="92">
        <v>23</v>
      </c>
      <c r="P79" s="104"/>
      <c r="Q79" s="99"/>
      <c r="R79" s="79"/>
      <c r="S79" s="79"/>
      <c r="T79" s="78"/>
      <c r="U79" s="78"/>
    </row>
    <row r="80" spans="2:21" ht="13.5" thickBot="1">
      <c r="B80" s="92">
        <v>25</v>
      </c>
      <c r="C80" s="218">
        <v>-84.5</v>
      </c>
      <c r="D80" s="217"/>
      <c r="E80" s="77"/>
      <c r="F80" s="77"/>
      <c r="G80" s="77"/>
      <c r="H80" s="77"/>
      <c r="O80" s="92">
        <v>25</v>
      </c>
      <c r="P80" s="218">
        <v>16.5</v>
      </c>
      <c r="Q80" s="217"/>
    </row>
    <row r="81" spans="2:22" ht="13.5" thickBot="1">
      <c r="B81" s="135" t="s">
        <v>0</v>
      </c>
      <c r="C81" s="114">
        <f>COUNTIF(C67:C80,"&lt;0")</f>
        <v>4</v>
      </c>
      <c r="D81" s="113">
        <f>COUNTIF(D67:D80,"&lt;0")</f>
        <v>1</v>
      </c>
      <c r="E81" s="77"/>
      <c r="F81" s="77"/>
      <c r="G81" s="77"/>
      <c r="H81" s="77"/>
      <c r="O81" s="135" t="s">
        <v>0</v>
      </c>
      <c r="P81" s="114">
        <f>COUNTIF(P67:P80,"&lt;0")</f>
        <v>0</v>
      </c>
      <c r="Q81" s="113">
        <f>COUNTIF(Q67:Q80,"&lt;0")</f>
        <v>0</v>
      </c>
    </row>
    <row r="82" spans="2:22">
      <c r="B82" s="88" t="s">
        <v>1</v>
      </c>
      <c r="C82" s="134">
        <f>AVERAGE(C67:C80)</f>
        <v>-70.025000000000006</v>
      </c>
      <c r="D82" s="133">
        <f>AVERAGE(D67:D80)</f>
        <v>-72.400000000000006</v>
      </c>
      <c r="E82" s="77"/>
      <c r="F82" s="77"/>
      <c r="G82" s="77"/>
      <c r="H82" s="77"/>
      <c r="O82" s="88" t="s">
        <v>1</v>
      </c>
      <c r="P82" s="134">
        <f>AVERAGE(P67:P80)</f>
        <v>16.725000000000001</v>
      </c>
      <c r="Q82" s="133">
        <f>AVERAGE(Q67:Q80)</f>
        <v>15.9</v>
      </c>
    </row>
    <row r="83" spans="2:22">
      <c r="B83" s="85" t="s">
        <v>2</v>
      </c>
      <c r="C83" s="84">
        <f>STDEV(C67:C80)</f>
        <v>12.065757332219111</v>
      </c>
      <c r="D83" s="83" t="e">
        <f>STDEV(D67:D80)</f>
        <v>#DIV/0!</v>
      </c>
      <c r="E83" s="77"/>
      <c r="F83" s="77"/>
      <c r="G83" s="77"/>
      <c r="H83" s="77"/>
      <c r="O83" s="85" t="s">
        <v>2</v>
      </c>
      <c r="P83" s="84">
        <f>STDEV(P67:P80)</f>
        <v>1.4930394055974092</v>
      </c>
      <c r="Q83" s="83" t="e">
        <f>STDEV(Q67:Q80)</f>
        <v>#DIV/0!</v>
      </c>
    </row>
    <row r="84" spans="2:22" ht="13.5" thickBot="1">
      <c r="B84" s="82" t="s">
        <v>3</v>
      </c>
      <c r="C84" s="81">
        <f>CONFIDENCE(0.05,C83,C81)</f>
        <v>11.824224908674768</v>
      </c>
      <c r="D84" s="80" t="e">
        <f>CONFIDENCE(0.05,D83,D81)</f>
        <v>#DIV/0!</v>
      </c>
      <c r="E84" s="77"/>
      <c r="F84" s="77"/>
      <c r="G84" s="77"/>
      <c r="H84" s="77"/>
      <c r="O84" s="82" t="s">
        <v>3</v>
      </c>
      <c r="P84" s="81" t="e">
        <f>CONFIDENCE(0.05,P83,P81)</f>
        <v>#NUM!</v>
      </c>
      <c r="Q84" s="80" t="e">
        <f>CONFIDENCE(0.05,Q83,Q81)</f>
        <v>#DIV/0!</v>
      </c>
    </row>
    <row r="86" spans="2:22" ht="13.5" thickBot="1"/>
    <row r="87" spans="2:22" ht="13.5" thickBot="1">
      <c r="B87" s="347"/>
      <c r="C87" s="348"/>
      <c r="D87" s="363" t="s">
        <v>15</v>
      </c>
      <c r="G87" s="346" t="s">
        <v>222</v>
      </c>
      <c r="H87" s="346"/>
      <c r="O87" s="347"/>
      <c r="P87" s="348"/>
      <c r="Q87" s="363" t="s">
        <v>15</v>
      </c>
      <c r="R87" s="79"/>
      <c r="S87" s="79"/>
      <c r="T87" s="346" t="s">
        <v>205</v>
      </c>
      <c r="U87" s="346"/>
    </row>
    <row r="88" spans="2:22" ht="13.5" thickBot="1">
      <c r="B88" s="349"/>
      <c r="C88" s="350"/>
      <c r="D88" s="364"/>
      <c r="G88" s="112">
        <v>1</v>
      </c>
      <c r="H88" s="112">
        <v>2</v>
      </c>
      <c r="O88" s="349"/>
      <c r="P88" s="350"/>
      <c r="Q88" s="364"/>
      <c r="R88" s="79"/>
      <c r="S88" s="79"/>
      <c r="T88" s="112">
        <v>1</v>
      </c>
      <c r="U88" s="112">
        <v>2</v>
      </c>
    </row>
    <row r="89" spans="2:22" ht="13.5" customHeight="1" thickBot="1">
      <c r="B89" s="355" t="s">
        <v>12</v>
      </c>
      <c r="C89" s="348"/>
      <c r="D89" s="111" t="s">
        <v>179</v>
      </c>
      <c r="F89" s="110" t="s">
        <v>1</v>
      </c>
      <c r="G89" s="109">
        <f>C115</f>
        <v>-112.60000000000001</v>
      </c>
      <c r="H89" s="109">
        <f>D115</f>
        <v>-91</v>
      </c>
      <c r="O89" s="432" t="s">
        <v>212</v>
      </c>
      <c r="P89" s="433"/>
      <c r="Q89" s="111" t="s">
        <v>179</v>
      </c>
      <c r="R89" s="79"/>
      <c r="S89" s="110" t="s">
        <v>1</v>
      </c>
      <c r="T89" s="109">
        <f>P115</f>
        <v>17.933333333333334</v>
      </c>
      <c r="U89" s="109">
        <f>Q115</f>
        <v>17.8</v>
      </c>
      <c r="V89" s="231"/>
    </row>
    <row r="90" spans="2:22">
      <c r="B90" s="373" t="s">
        <v>6</v>
      </c>
      <c r="C90" s="356" t="s">
        <v>27</v>
      </c>
      <c r="D90" s="357"/>
      <c r="F90" s="102" t="s">
        <v>7</v>
      </c>
      <c r="G90" s="108">
        <f>C116</f>
        <v>32.745534046645204</v>
      </c>
      <c r="H90" s="108"/>
      <c r="O90" s="373" t="s">
        <v>6</v>
      </c>
      <c r="P90" s="356" t="s">
        <v>27</v>
      </c>
      <c r="Q90" s="357"/>
      <c r="R90" s="79"/>
      <c r="S90" s="102" t="s">
        <v>7</v>
      </c>
      <c r="T90" s="108">
        <f>P116</f>
        <v>0.30550504633038827</v>
      </c>
      <c r="U90" s="108"/>
    </row>
    <row r="91" spans="2:22" ht="13.5" thickBot="1">
      <c r="B91" s="374"/>
      <c r="C91" s="107">
        <v>1</v>
      </c>
      <c r="D91" s="106">
        <v>2</v>
      </c>
      <c r="F91" s="102" t="s">
        <v>3</v>
      </c>
      <c r="G91" s="105">
        <f>C117</f>
        <v>37.054379181889281</v>
      </c>
      <c r="H91" s="105"/>
      <c r="O91" s="374"/>
      <c r="P91" s="107">
        <v>1</v>
      </c>
      <c r="Q91" s="106">
        <v>2</v>
      </c>
      <c r="R91" s="79"/>
      <c r="S91" s="102" t="s">
        <v>3</v>
      </c>
      <c r="T91" s="105">
        <f>P117</f>
        <v>0.42340061206741048</v>
      </c>
      <c r="U91" s="105"/>
    </row>
    <row r="92" spans="2:22">
      <c r="B92" s="228">
        <v>2</v>
      </c>
      <c r="C92" s="212">
        <v>-92.9</v>
      </c>
      <c r="D92" s="230">
        <v>-91</v>
      </c>
      <c r="F92" s="102" t="s">
        <v>8</v>
      </c>
      <c r="G92" s="101">
        <f>MAX(C92:C113)</f>
        <v>-92.9</v>
      </c>
      <c r="H92" s="101">
        <f>MAX(D92:D113)</f>
        <v>-91</v>
      </c>
      <c r="O92" s="228">
        <v>2</v>
      </c>
      <c r="P92" s="241">
        <v>17.600000000000001</v>
      </c>
      <c r="Q92" s="230">
        <v>17.8</v>
      </c>
      <c r="R92" s="79"/>
      <c r="S92" s="102" t="s">
        <v>8</v>
      </c>
      <c r="T92" s="101">
        <f>MAX(P93:P113)</f>
        <v>18.2</v>
      </c>
      <c r="U92" s="101">
        <f>MAX(Q92:Q113)</f>
        <v>17.8</v>
      </c>
    </row>
    <row r="93" spans="2:22">
      <c r="B93" s="229">
        <v>3</v>
      </c>
      <c r="C93" s="454" t="s">
        <v>51</v>
      </c>
      <c r="D93" s="387"/>
      <c r="F93" s="102" t="s">
        <v>9</v>
      </c>
      <c r="G93" s="101">
        <f>MIN(C92:C113)</f>
        <v>-150.4</v>
      </c>
      <c r="H93" s="101">
        <f>MIN(D92:D113)</f>
        <v>-91</v>
      </c>
      <c r="O93" s="229">
        <v>3</v>
      </c>
      <c r="P93" s="454" t="s">
        <v>51</v>
      </c>
      <c r="Q93" s="387"/>
      <c r="R93" s="79"/>
      <c r="S93" s="102" t="s">
        <v>9</v>
      </c>
      <c r="T93" s="101">
        <f>MIN(P93:P113)</f>
        <v>18</v>
      </c>
      <c r="U93" s="101">
        <f>MIN(Q92:Q113)</f>
        <v>17.8</v>
      </c>
    </row>
    <row r="94" spans="2:22" ht="13.5" thickBot="1">
      <c r="B94" s="229">
        <v>4</v>
      </c>
      <c r="C94" s="454" t="s">
        <v>51</v>
      </c>
      <c r="D94" s="387"/>
      <c r="F94" s="98" t="s">
        <v>10</v>
      </c>
      <c r="G94" s="97">
        <f>G92-G93</f>
        <v>57.5</v>
      </c>
      <c r="H94" s="97">
        <f>H92-H93</f>
        <v>0</v>
      </c>
      <c r="O94" s="229">
        <v>4</v>
      </c>
      <c r="P94" s="454" t="s">
        <v>51</v>
      </c>
      <c r="Q94" s="387"/>
      <c r="R94" s="79"/>
      <c r="S94" s="98" t="s">
        <v>10</v>
      </c>
      <c r="T94" s="97">
        <f>T92-T93</f>
        <v>0.19999999999999929</v>
      </c>
      <c r="U94" s="97">
        <f>U92-U93</f>
        <v>0</v>
      </c>
    </row>
    <row r="95" spans="2:22">
      <c r="B95" s="229">
        <v>5</v>
      </c>
      <c r="C95" s="100">
        <v>-94.5</v>
      </c>
      <c r="D95" s="211" t="s">
        <v>51</v>
      </c>
      <c r="F95" s="102"/>
      <c r="G95" s="101"/>
      <c r="H95" s="101"/>
      <c r="O95" s="229">
        <v>5</v>
      </c>
      <c r="P95" s="100">
        <v>18.2</v>
      </c>
      <c r="Q95" s="211" t="s">
        <v>51</v>
      </c>
      <c r="R95" s="79"/>
      <c r="S95" s="102"/>
      <c r="T95" s="101"/>
      <c r="U95" s="101"/>
    </row>
    <row r="96" spans="2:22">
      <c r="B96" s="229">
        <v>6</v>
      </c>
      <c r="C96" s="454" t="s">
        <v>178</v>
      </c>
      <c r="D96" s="387"/>
      <c r="F96" s="102"/>
      <c r="G96" s="101"/>
      <c r="H96" s="101"/>
      <c r="O96" s="229">
        <v>6</v>
      </c>
      <c r="P96" s="454" t="s">
        <v>178</v>
      </c>
      <c r="Q96" s="387"/>
      <c r="R96" s="79"/>
      <c r="S96" s="102"/>
      <c r="T96" s="101"/>
      <c r="U96" s="101"/>
    </row>
    <row r="97" spans="2:21">
      <c r="B97" s="229">
        <v>9</v>
      </c>
      <c r="C97" s="454" t="s">
        <v>51</v>
      </c>
      <c r="D97" s="387"/>
      <c r="F97" s="102"/>
      <c r="G97" s="101"/>
      <c r="H97" s="101"/>
      <c r="O97" s="229">
        <v>9</v>
      </c>
      <c r="P97" s="454" t="s">
        <v>51</v>
      </c>
      <c r="Q97" s="387"/>
      <c r="R97" s="79"/>
      <c r="S97" s="102"/>
      <c r="T97" s="101"/>
      <c r="U97" s="101"/>
    </row>
    <row r="98" spans="2:21">
      <c r="B98" s="229">
        <v>10</v>
      </c>
      <c r="C98" s="454" t="s">
        <v>51</v>
      </c>
      <c r="D98" s="387"/>
      <c r="F98" s="102"/>
      <c r="G98" s="101"/>
      <c r="H98" s="101"/>
      <c r="O98" s="229">
        <v>10</v>
      </c>
      <c r="P98" s="454" t="s">
        <v>51</v>
      </c>
      <c r="Q98" s="387"/>
      <c r="R98" s="79"/>
      <c r="S98" s="102"/>
      <c r="T98" s="101"/>
      <c r="U98" s="101"/>
    </row>
    <row r="99" spans="2:21">
      <c r="B99" s="229">
        <v>11</v>
      </c>
      <c r="C99" s="454" t="s">
        <v>137</v>
      </c>
      <c r="D99" s="387"/>
      <c r="F99" s="102"/>
      <c r="G99" s="101"/>
      <c r="H99" s="101"/>
      <c r="O99" s="229">
        <v>11</v>
      </c>
      <c r="P99" s="454" t="s">
        <v>137</v>
      </c>
      <c r="Q99" s="387"/>
      <c r="R99" s="79"/>
      <c r="S99" s="102"/>
      <c r="T99" s="101"/>
      <c r="U99" s="101"/>
    </row>
    <row r="100" spans="2:21">
      <c r="B100" s="229">
        <v>12</v>
      </c>
      <c r="C100" s="454" t="s">
        <v>51</v>
      </c>
      <c r="D100" s="387"/>
      <c r="F100" s="102"/>
      <c r="G100" s="101"/>
      <c r="H100" s="101"/>
      <c r="O100" s="229">
        <v>12</v>
      </c>
      <c r="P100" s="454" t="s">
        <v>51</v>
      </c>
      <c r="Q100" s="387"/>
      <c r="R100" s="79"/>
      <c r="S100" s="102"/>
      <c r="T100" s="101"/>
      <c r="U100" s="101"/>
    </row>
    <row r="101" spans="2:21">
      <c r="B101" s="229">
        <v>13</v>
      </c>
      <c r="C101" s="100">
        <v>-150.4</v>
      </c>
      <c r="D101" s="211" t="s">
        <v>51</v>
      </c>
      <c r="F101" s="102"/>
      <c r="G101" s="101"/>
      <c r="H101" s="101"/>
      <c r="O101" s="229">
        <v>13</v>
      </c>
      <c r="P101" s="100">
        <v>18</v>
      </c>
      <c r="Q101" s="211" t="s">
        <v>51</v>
      </c>
      <c r="R101" s="79"/>
      <c r="S101" s="102"/>
      <c r="T101" s="101"/>
      <c r="U101" s="101"/>
    </row>
    <row r="102" spans="2:21">
      <c r="B102" s="229">
        <v>16</v>
      </c>
      <c r="C102" s="454" t="s">
        <v>137</v>
      </c>
      <c r="D102" s="387"/>
      <c r="F102" s="102"/>
      <c r="G102" s="101"/>
      <c r="H102" s="101"/>
      <c r="O102" s="229">
        <v>16</v>
      </c>
      <c r="P102" s="454" t="s">
        <v>137</v>
      </c>
      <c r="Q102" s="387"/>
      <c r="R102" s="79"/>
      <c r="S102" s="102"/>
      <c r="T102" s="101"/>
      <c r="U102" s="101"/>
    </row>
    <row r="103" spans="2:21">
      <c r="B103" s="229">
        <v>17</v>
      </c>
      <c r="C103" s="454" t="s">
        <v>51</v>
      </c>
      <c r="D103" s="387"/>
      <c r="F103" s="102"/>
      <c r="G103" s="101"/>
      <c r="H103" s="101"/>
      <c r="O103" s="229">
        <v>17</v>
      </c>
      <c r="P103" s="454" t="s">
        <v>51</v>
      </c>
      <c r="Q103" s="387"/>
      <c r="R103" s="79"/>
      <c r="S103" s="102"/>
      <c r="T103" s="101"/>
      <c r="U103" s="101"/>
    </row>
    <row r="104" spans="2:21">
      <c r="B104" s="229">
        <v>18</v>
      </c>
      <c r="C104" s="460" t="s">
        <v>177</v>
      </c>
      <c r="D104" s="461"/>
      <c r="F104" s="102"/>
      <c r="G104" s="101"/>
      <c r="H104" s="101"/>
      <c r="O104" s="229">
        <v>18</v>
      </c>
      <c r="P104" s="460" t="s">
        <v>177</v>
      </c>
      <c r="Q104" s="461"/>
      <c r="R104" s="79"/>
      <c r="S104" s="102"/>
      <c r="T104" s="101"/>
      <c r="U104" s="101"/>
    </row>
    <row r="105" spans="2:21">
      <c r="B105" s="125">
        <v>19</v>
      </c>
      <c r="C105" s="460" t="s">
        <v>176</v>
      </c>
      <c r="D105" s="461"/>
      <c r="F105" s="102"/>
      <c r="G105" s="101"/>
      <c r="H105" s="101"/>
      <c r="O105" s="125">
        <v>19</v>
      </c>
      <c r="P105" s="460" t="s">
        <v>176</v>
      </c>
      <c r="Q105" s="461"/>
      <c r="R105" s="79"/>
      <c r="S105" s="102"/>
      <c r="T105" s="101"/>
      <c r="U105" s="101"/>
    </row>
    <row r="106" spans="2:21">
      <c r="B106" s="125">
        <v>20</v>
      </c>
      <c r="C106" s="460" t="s">
        <v>154</v>
      </c>
      <c r="D106" s="461"/>
      <c r="F106" s="102"/>
      <c r="G106" s="101"/>
      <c r="H106" s="101"/>
      <c r="O106" s="125">
        <v>20</v>
      </c>
      <c r="P106" s="460" t="s">
        <v>154</v>
      </c>
      <c r="Q106" s="461"/>
      <c r="R106" s="79"/>
      <c r="S106" s="102"/>
      <c r="T106" s="101"/>
      <c r="U106" s="101"/>
    </row>
    <row r="107" spans="2:21">
      <c r="B107" s="125">
        <v>23</v>
      </c>
      <c r="C107" s="454" t="s">
        <v>51</v>
      </c>
      <c r="D107" s="387"/>
      <c r="F107" s="102"/>
      <c r="G107" s="101"/>
      <c r="H107" s="101"/>
      <c r="O107" s="125">
        <v>23</v>
      </c>
      <c r="P107" s="454" t="s">
        <v>51</v>
      </c>
      <c r="Q107" s="419"/>
      <c r="R107" s="79"/>
      <c r="S107" s="102"/>
      <c r="T107" s="101"/>
      <c r="U107" s="101"/>
    </row>
    <row r="108" spans="2:21">
      <c r="B108" s="125">
        <v>24</v>
      </c>
      <c r="C108" s="454" t="s">
        <v>204</v>
      </c>
      <c r="D108" s="461"/>
      <c r="F108" s="102"/>
      <c r="G108" s="101"/>
      <c r="H108" s="101"/>
      <c r="O108" s="125">
        <v>24</v>
      </c>
      <c r="P108" s="454" t="s">
        <v>204</v>
      </c>
      <c r="Q108" s="461"/>
      <c r="R108" s="79"/>
      <c r="S108" s="102"/>
      <c r="T108" s="101"/>
      <c r="U108" s="101"/>
    </row>
    <row r="109" spans="2:21">
      <c r="B109" s="125">
        <v>25</v>
      </c>
      <c r="C109" s="454" t="s">
        <v>204</v>
      </c>
      <c r="D109" s="461"/>
      <c r="F109" s="102"/>
      <c r="G109" s="101"/>
      <c r="H109" s="101"/>
      <c r="O109" s="125">
        <v>25</v>
      </c>
      <c r="P109" s="454" t="s">
        <v>204</v>
      </c>
      <c r="Q109" s="461"/>
      <c r="R109" s="79"/>
      <c r="S109" s="102"/>
      <c r="T109" s="101"/>
      <c r="U109" s="101"/>
    </row>
    <row r="110" spans="2:21">
      <c r="B110" s="125">
        <v>26</v>
      </c>
      <c r="C110" s="454" t="s">
        <v>204</v>
      </c>
      <c r="D110" s="461"/>
      <c r="F110" s="102"/>
      <c r="G110" s="101"/>
      <c r="H110" s="101"/>
      <c r="O110" s="125">
        <v>26</v>
      </c>
      <c r="P110" s="454" t="s">
        <v>204</v>
      </c>
      <c r="Q110" s="461"/>
      <c r="R110" s="79"/>
      <c r="S110" s="102"/>
      <c r="T110" s="101"/>
      <c r="U110" s="101"/>
    </row>
    <row r="111" spans="2:21">
      <c r="B111" s="125">
        <v>27</v>
      </c>
      <c r="C111" s="454" t="s">
        <v>204</v>
      </c>
      <c r="D111" s="461"/>
      <c r="F111" s="102"/>
      <c r="G111" s="101"/>
      <c r="H111" s="101"/>
      <c r="O111" s="125">
        <v>27</v>
      </c>
      <c r="P111" s="454" t="s">
        <v>204</v>
      </c>
      <c r="Q111" s="461"/>
      <c r="R111" s="79"/>
      <c r="S111" s="102"/>
      <c r="T111" s="101"/>
      <c r="U111" s="101"/>
    </row>
    <row r="112" spans="2:21">
      <c r="B112" s="125">
        <v>30</v>
      </c>
      <c r="C112" s="454" t="s">
        <v>204</v>
      </c>
      <c r="D112" s="461"/>
      <c r="F112" s="102"/>
      <c r="G112" s="101"/>
      <c r="H112" s="101"/>
      <c r="O112" s="125">
        <v>30</v>
      </c>
      <c r="P112" s="454" t="s">
        <v>204</v>
      </c>
      <c r="Q112" s="461"/>
      <c r="R112" s="79"/>
      <c r="S112" s="102"/>
      <c r="T112" s="101"/>
      <c r="U112" s="101"/>
    </row>
    <row r="113" spans="2:21" ht="13.5" thickBot="1">
      <c r="B113" s="125">
        <v>31</v>
      </c>
      <c r="C113" s="454" t="s">
        <v>204</v>
      </c>
      <c r="D113" s="461"/>
      <c r="F113" s="102"/>
      <c r="G113" s="101"/>
      <c r="H113" s="101"/>
      <c r="O113" s="125">
        <v>31</v>
      </c>
      <c r="P113" s="454" t="s">
        <v>204</v>
      </c>
      <c r="Q113" s="461"/>
      <c r="R113" s="79"/>
      <c r="S113" s="102"/>
      <c r="T113" s="101"/>
      <c r="U113" s="101"/>
    </row>
    <row r="114" spans="2:21" ht="13.5" thickBot="1">
      <c r="B114" s="181" t="s">
        <v>0</v>
      </c>
      <c r="C114" s="114">
        <v>3</v>
      </c>
      <c r="D114" s="113">
        <v>1</v>
      </c>
      <c r="O114" s="181" t="s">
        <v>0</v>
      </c>
      <c r="P114" s="114">
        <f>COUNTIF(P93:P113,"&gt;0")</f>
        <v>2</v>
      </c>
      <c r="Q114" s="113">
        <f>COUNTIF(Q92:Q113,"&gt;0")</f>
        <v>1</v>
      </c>
      <c r="R114" s="79"/>
      <c r="S114" s="79"/>
      <c r="T114" s="78"/>
      <c r="U114" s="78"/>
    </row>
    <row r="115" spans="2:21">
      <c r="B115" s="88" t="s">
        <v>1</v>
      </c>
      <c r="C115" s="87">
        <f>AVERAGE(C92:C113)</f>
        <v>-112.60000000000001</v>
      </c>
      <c r="D115" s="86">
        <f>AVERAGE(D92:D113)</f>
        <v>-91</v>
      </c>
      <c r="O115" s="88" t="s">
        <v>1</v>
      </c>
      <c r="P115" s="87">
        <f>AVERAGE(P92:P113)</f>
        <v>17.933333333333334</v>
      </c>
      <c r="Q115" s="86">
        <f>AVERAGE(Q92:Q113)</f>
        <v>17.8</v>
      </c>
      <c r="R115" s="79"/>
      <c r="S115" s="79"/>
      <c r="T115" s="78"/>
      <c r="U115" s="78"/>
    </row>
    <row r="116" spans="2:21">
      <c r="B116" s="85" t="s">
        <v>2</v>
      </c>
      <c r="C116" s="84">
        <f>STDEV(C92:C113)</f>
        <v>32.745534046645204</v>
      </c>
      <c r="D116" s="83" t="e">
        <f>STDEV(D92:D113)</f>
        <v>#DIV/0!</v>
      </c>
      <c r="O116" s="85" t="s">
        <v>2</v>
      </c>
      <c r="P116" s="84">
        <f>STDEV(P92:P113)</f>
        <v>0.30550504633038827</v>
      </c>
      <c r="Q116" s="83" t="e">
        <f>STDEV(Q92:Q113)</f>
        <v>#DIV/0!</v>
      </c>
      <c r="R116" s="79"/>
      <c r="S116" s="79"/>
      <c r="T116" s="78"/>
      <c r="U116" s="78"/>
    </row>
    <row r="117" spans="2:21" ht="13.5" thickBot="1">
      <c r="B117" s="82" t="s">
        <v>3</v>
      </c>
      <c r="C117" s="81">
        <f>CONFIDENCE(0.05,C116,C114)</f>
        <v>37.054379181889281</v>
      </c>
      <c r="D117" s="80" t="e">
        <f>CONFIDENCE(0.05,D116,D114)</f>
        <v>#DIV/0!</v>
      </c>
      <c r="O117" s="82" t="s">
        <v>3</v>
      </c>
      <c r="P117" s="81">
        <f>CONFIDENCE(0.05,P116,P114)</f>
        <v>0.42340061206741048</v>
      </c>
      <c r="Q117" s="80" t="e">
        <f>CONFIDENCE(0.05,Q116,Q114)</f>
        <v>#DIV/0!</v>
      </c>
      <c r="R117" s="79"/>
      <c r="S117" s="79"/>
      <c r="T117" s="78"/>
      <c r="U117" s="78"/>
    </row>
    <row r="119" spans="2:21" ht="13.5" thickBot="1"/>
    <row r="120" spans="2:21" ht="13.5" thickBot="1">
      <c r="B120" s="347"/>
      <c r="C120" s="348"/>
      <c r="D120" s="363" t="s">
        <v>15</v>
      </c>
      <c r="G120" s="346" t="s">
        <v>221</v>
      </c>
      <c r="H120" s="346"/>
      <c r="O120" s="347"/>
      <c r="P120" s="348"/>
      <c r="Q120" s="363" t="s">
        <v>15</v>
      </c>
      <c r="R120" s="79"/>
      <c r="S120" s="79"/>
      <c r="T120" s="346" t="s">
        <v>202</v>
      </c>
      <c r="U120" s="346"/>
    </row>
    <row r="121" spans="2:21" ht="13.5" thickBot="1">
      <c r="B121" s="349"/>
      <c r="C121" s="350"/>
      <c r="D121" s="364"/>
      <c r="G121" s="112">
        <v>1</v>
      </c>
      <c r="H121" s="112">
        <v>2</v>
      </c>
      <c r="O121" s="349"/>
      <c r="P121" s="350"/>
      <c r="Q121" s="364"/>
      <c r="R121" s="79"/>
      <c r="S121" s="79"/>
      <c r="T121" s="112">
        <v>1</v>
      </c>
      <c r="U121" s="112">
        <v>2</v>
      </c>
    </row>
    <row r="122" spans="2:21" ht="13.5" customHeight="1" thickBot="1">
      <c r="B122" s="355" t="s">
        <v>12</v>
      </c>
      <c r="C122" s="348"/>
      <c r="D122" s="111" t="s">
        <v>172</v>
      </c>
      <c r="F122" s="110" t="s">
        <v>1</v>
      </c>
      <c r="G122" s="109" t="e">
        <f t="shared" ref="G122:H124" si="4">C146</f>
        <v>#DIV/0!</v>
      </c>
      <c r="H122" s="109" t="e">
        <f t="shared" si="4"/>
        <v>#DIV/0!</v>
      </c>
      <c r="O122" s="432" t="s">
        <v>212</v>
      </c>
      <c r="P122" s="433"/>
      <c r="Q122" s="111" t="s">
        <v>172</v>
      </c>
      <c r="R122" s="79"/>
      <c r="S122" s="110" t="s">
        <v>1</v>
      </c>
      <c r="T122" s="109" t="e">
        <f t="shared" ref="T122:U124" si="5">P146</f>
        <v>#DIV/0!</v>
      </c>
      <c r="U122" s="109" t="e">
        <f t="shared" si="5"/>
        <v>#DIV/0!</v>
      </c>
    </row>
    <row r="123" spans="2:21">
      <c r="B123" s="373" t="s">
        <v>6</v>
      </c>
      <c r="C123" s="356" t="s">
        <v>27</v>
      </c>
      <c r="D123" s="357"/>
      <c r="F123" s="102" t="s">
        <v>7</v>
      </c>
      <c r="G123" s="108" t="e">
        <f t="shared" si="4"/>
        <v>#DIV/0!</v>
      </c>
      <c r="H123" s="108" t="e">
        <f t="shared" si="4"/>
        <v>#DIV/0!</v>
      </c>
      <c r="O123" s="373" t="s">
        <v>6</v>
      </c>
      <c r="P123" s="356" t="s">
        <v>27</v>
      </c>
      <c r="Q123" s="357"/>
      <c r="R123" s="79"/>
      <c r="S123" s="102" t="s">
        <v>7</v>
      </c>
      <c r="T123" s="108" t="e">
        <f t="shared" si="5"/>
        <v>#DIV/0!</v>
      </c>
      <c r="U123" s="108" t="e">
        <f t="shared" si="5"/>
        <v>#DIV/0!</v>
      </c>
    </row>
    <row r="124" spans="2:21" ht="13.5" thickBot="1">
      <c r="B124" s="374"/>
      <c r="C124" s="107">
        <v>1</v>
      </c>
      <c r="D124" s="106">
        <v>2</v>
      </c>
      <c r="F124" s="102" t="s">
        <v>3</v>
      </c>
      <c r="G124" s="105" t="e">
        <f t="shared" si="4"/>
        <v>#DIV/0!</v>
      </c>
      <c r="H124" s="105" t="e">
        <f t="shared" si="4"/>
        <v>#DIV/0!</v>
      </c>
      <c r="O124" s="374"/>
      <c r="P124" s="107">
        <v>1</v>
      </c>
      <c r="Q124" s="106">
        <v>2</v>
      </c>
      <c r="R124" s="79"/>
      <c r="S124" s="102" t="s">
        <v>3</v>
      </c>
      <c r="T124" s="105" t="e">
        <f t="shared" si="5"/>
        <v>#DIV/0!</v>
      </c>
      <c r="U124" s="105" t="e">
        <f t="shared" si="5"/>
        <v>#DIV/0!</v>
      </c>
    </row>
    <row r="125" spans="2:21">
      <c r="B125" s="228">
        <v>1</v>
      </c>
      <c r="C125" s="470" t="s">
        <v>57</v>
      </c>
      <c r="D125" s="471"/>
      <c r="F125" s="102" t="s">
        <v>8</v>
      </c>
      <c r="G125" s="101">
        <f>MAX(C125:C144)</f>
        <v>0</v>
      </c>
      <c r="H125" s="101">
        <f>MAX(D125:D144)</f>
        <v>0</v>
      </c>
      <c r="O125" s="228">
        <v>1</v>
      </c>
      <c r="P125" s="470" t="s">
        <v>57</v>
      </c>
      <c r="Q125" s="471"/>
      <c r="R125" s="79"/>
      <c r="S125" s="102" t="s">
        <v>8</v>
      </c>
      <c r="T125" s="101">
        <f>MAX(P125:P144)</f>
        <v>0</v>
      </c>
      <c r="U125" s="101">
        <f>MAX(Q125:Q144)</f>
        <v>0</v>
      </c>
    </row>
    <row r="126" spans="2:21">
      <c r="B126" s="125">
        <v>6</v>
      </c>
      <c r="C126" s="468" t="s">
        <v>57</v>
      </c>
      <c r="D126" s="469"/>
      <c r="F126" s="102" t="s">
        <v>9</v>
      </c>
      <c r="G126" s="101">
        <f>MIN(C125:C144)</f>
        <v>0</v>
      </c>
      <c r="H126" s="101">
        <f>MIN(D125:D144)</f>
        <v>0</v>
      </c>
      <c r="O126" s="125">
        <v>6</v>
      </c>
      <c r="P126" s="468" t="s">
        <v>57</v>
      </c>
      <c r="Q126" s="469"/>
      <c r="R126" s="79"/>
      <c r="S126" s="102" t="s">
        <v>9</v>
      </c>
      <c r="T126" s="101">
        <f>MIN(P125:P144)</f>
        <v>0</v>
      </c>
      <c r="U126" s="101">
        <f>MIN(Q125:Q144)</f>
        <v>0</v>
      </c>
    </row>
    <row r="127" spans="2:21" ht="13.5" thickBot="1">
      <c r="B127" s="125">
        <v>7</v>
      </c>
      <c r="C127" s="468" t="s">
        <v>57</v>
      </c>
      <c r="D127" s="469"/>
      <c r="F127" s="98" t="s">
        <v>10</v>
      </c>
      <c r="G127" s="97">
        <f>G125-G126</f>
        <v>0</v>
      </c>
      <c r="H127" s="97">
        <f>H125-H126</f>
        <v>0</v>
      </c>
      <c r="O127" s="125">
        <v>7</v>
      </c>
      <c r="P127" s="468" t="s">
        <v>57</v>
      </c>
      <c r="Q127" s="469"/>
      <c r="R127" s="79"/>
      <c r="S127" s="98" t="s">
        <v>10</v>
      </c>
      <c r="T127" s="97">
        <f>T125-T126</f>
        <v>0</v>
      </c>
      <c r="U127" s="97">
        <f>U125-U126</f>
        <v>0</v>
      </c>
    </row>
    <row r="128" spans="2:21">
      <c r="B128" s="125">
        <v>8</v>
      </c>
      <c r="C128" s="468" t="s">
        <v>57</v>
      </c>
      <c r="D128" s="469"/>
      <c r="F128" s="102"/>
      <c r="G128" s="101"/>
      <c r="H128" s="101"/>
      <c r="O128" s="125">
        <v>8</v>
      </c>
      <c r="P128" s="468" t="s">
        <v>57</v>
      </c>
      <c r="Q128" s="469"/>
      <c r="R128" s="79"/>
      <c r="S128" s="102"/>
      <c r="T128" s="101"/>
      <c r="U128" s="101"/>
    </row>
    <row r="129" spans="2:21">
      <c r="B129" s="125">
        <v>9</v>
      </c>
      <c r="C129" s="468" t="s">
        <v>57</v>
      </c>
      <c r="D129" s="469"/>
      <c r="F129" s="102"/>
      <c r="G129" s="101"/>
      <c r="H129" s="101"/>
      <c r="O129" s="125">
        <v>9</v>
      </c>
      <c r="P129" s="468" t="s">
        <v>57</v>
      </c>
      <c r="Q129" s="469"/>
      <c r="R129" s="79"/>
      <c r="S129" s="102"/>
      <c r="T129" s="101"/>
      <c r="U129" s="101"/>
    </row>
    <row r="130" spans="2:21">
      <c r="B130" s="125">
        <v>10</v>
      </c>
      <c r="C130" s="468" t="s">
        <v>57</v>
      </c>
      <c r="D130" s="469"/>
      <c r="F130" s="102"/>
      <c r="G130" s="101"/>
      <c r="H130" s="101"/>
      <c r="O130" s="125">
        <v>10</v>
      </c>
      <c r="P130" s="468" t="s">
        <v>57</v>
      </c>
      <c r="Q130" s="469"/>
      <c r="R130" s="79"/>
      <c r="S130" s="102"/>
      <c r="T130" s="101"/>
      <c r="U130" s="101"/>
    </row>
    <row r="131" spans="2:21">
      <c r="B131" s="125">
        <v>13</v>
      </c>
      <c r="C131" s="468" t="s">
        <v>57</v>
      </c>
      <c r="D131" s="469"/>
      <c r="F131" s="102"/>
      <c r="G131" s="101"/>
      <c r="H131" s="101"/>
      <c r="O131" s="125">
        <v>13</v>
      </c>
      <c r="P131" s="468" t="s">
        <v>57</v>
      </c>
      <c r="Q131" s="469"/>
      <c r="R131" s="79"/>
      <c r="S131" s="102"/>
      <c r="T131" s="101"/>
      <c r="U131" s="101"/>
    </row>
    <row r="132" spans="2:21">
      <c r="B132" s="125">
        <v>14</v>
      </c>
      <c r="C132" s="468" t="s">
        <v>57</v>
      </c>
      <c r="D132" s="469"/>
      <c r="F132" s="102"/>
      <c r="G132" s="101"/>
      <c r="H132" s="101"/>
      <c r="O132" s="125">
        <v>14</v>
      </c>
      <c r="P132" s="468" t="s">
        <v>57</v>
      </c>
      <c r="Q132" s="469"/>
      <c r="R132" s="79"/>
      <c r="S132" s="102"/>
      <c r="T132" s="101"/>
      <c r="U132" s="101"/>
    </row>
    <row r="133" spans="2:21">
      <c r="B133" s="125">
        <v>15</v>
      </c>
      <c r="C133" s="468" t="s">
        <v>57</v>
      </c>
      <c r="D133" s="469"/>
      <c r="F133" s="102"/>
      <c r="G133" s="101"/>
      <c r="H133" s="101"/>
      <c r="O133" s="125">
        <v>15</v>
      </c>
      <c r="P133" s="468" t="s">
        <v>57</v>
      </c>
      <c r="Q133" s="469"/>
      <c r="R133" s="79"/>
      <c r="S133" s="102"/>
      <c r="T133" s="101"/>
      <c r="U133" s="101"/>
    </row>
    <row r="134" spans="2:21">
      <c r="B134" s="125">
        <v>16</v>
      </c>
      <c r="C134" s="468" t="s">
        <v>57</v>
      </c>
      <c r="D134" s="469"/>
      <c r="F134" s="102"/>
      <c r="G134" s="101"/>
      <c r="H134" s="101"/>
      <c r="O134" s="125">
        <v>16</v>
      </c>
      <c r="P134" s="468" t="s">
        <v>57</v>
      </c>
      <c r="Q134" s="469"/>
      <c r="R134" s="79"/>
      <c r="S134" s="102"/>
      <c r="T134" s="101"/>
      <c r="U134" s="101"/>
    </row>
    <row r="135" spans="2:21">
      <c r="B135" s="125">
        <v>17</v>
      </c>
      <c r="C135" s="468" t="s">
        <v>57</v>
      </c>
      <c r="D135" s="469"/>
      <c r="F135" s="102"/>
      <c r="G135" s="101"/>
      <c r="H135" s="101"/>
      <c r="O135" s="125">
        <v>17</v>
      </c>
      <c r="P135" s="468" t="s">
        <v>57</v>
      </c>
      <c r="Q135" s="469"/>
      <c r="R135" s="79"/>
      <c r="S135" s="102"/>
      <c r="T135" s="101"/>
      <c r="U135" s="101"/>
    </row>
    <row r="136" spans="2:21">
      <c r="B136" s="125">
        <v>20</v>
      </c>
      <c r="C136" s="468" t="s">
        <v>57</v>
      </c>
      <c r="D136" s="469"/>
      <c r="F136" s="102"/>
      <c r="G136" s="101"/>
      <c r="H136" s="101"/>
      <c r="O136" s="125">
        <v>20</v>
      </c>
      <c r="P136" s="468" t="s">
        <v>57</v>
      </c>
      <c r="Q136" s="469"/>
      <c r="R136" s="79"/>
      <c r="S136" s="102"/>
      <c r="T136" s="101"/>
      <c r="U136" s="101"/>
    </row>
    <row r="137" spans="2:21">
      <c r="B137" s="125">
        <v>21</v>
      </c>
      <c r="C137" s="468" t="s">
        <v>57</v>
      </c>
      <c r="D137" s="469"/>
      <c r="F137" s="102"/>
      <c r="G137" s="101"/>
      <c r="H137" s="101"/>
      <c r="O137" s="125">
        <v>21</v>
      </c>
      <c r="P137" s="468" t="s">
        <v>57</v>
      </c>
      <c r="Q137" s="469"/>
      <c r="R137" s="79"/>
      <c r="S137" s="102"/>
      <c r="T137" s="101"/>
      <c r="U137" s="101"/>
    </row>
    <row r="138" spans="2:21">
      <c r="B138" s="125">
        <v>22</v>
      </c>
      <c r="C138" s="468" t="s">
        <v>57</v>
      </c>
      <c r="D138" s="469"/>
      <c r="F138" s="102"/>
      <c r="G138" s="101"/>
      <c r="H138" s="101"/>
      <c r="O138" s="125">
        <v>22</v>
      </c>
      <c r="P138" s="468" t="s">
        <v>57</v>
      </c>
      <c r="Q138" s="469"/>
      <c r="R138" s="79"/>
      <c r="S138" s="102"/>
      <c r="T138" s="101"/>
      <c r="U138" s="101"/>
    </row>
    <row r="139" spans="2:21">
      <c r="B139" s="125">
        <v>23</v>
      </c>
      <c r="C139" s="468" t="s">
        <v>57</v>
      </c>
      <c r="D139" s="469"/>
      <c r="F139" s="102"/>
      <c r="G139" s="101"/>
      <c r="H139" s="101"/>
      <c r="O139" s="125">
        <v>23</v>
      </c>
      <c r="P139" s="468" t="s">
        <v>57</v>
      </c>
      <c r="Q139" s="469"/>
      <c r="R139" s="79"/>
      <c r="S139" s="102"/>
      <c r="T139" s="101"/>
      <c r="U139" s="101"/>
    </row>
    <row r="140" spans="2:21">
      <c r="B140" s="125">
        <v>24</v>
      </c>
      <c r="C140" s="468" t="s">
        <v>57</v>
      </c>
      <c r="D140" s="469"/>
      <c r="F140" s="102"/>
      <c r="G140" s="101"/>
      <c r="H140" s="101"/>
      <c r="O140" s="125">
        <v>24</v>
      </c>
      <c r="P140" s="468" t="s">
        <v>57</v>
      </c>
      <c r="Q140" s="469"/>
      <c r="R140" s="79"/>
      <c r="S140" s="102"/>
      <c r="T140" s="101"/>
      <c r="U140" s="101"/>
    </row>
    <row r="141" spans="2:21">
      <c r="B141" s="125">
        <v>27</v>
      </c>
      <c r="C141" s="468" t="s">
        <v>57</v>
      </c>
      <c r="D141" s="469"/>
      <c r="F141" s="102"/>
      <c r="G141" s="101"/>
      <c r="H141" s="101"/>
      <c r="O141" s="125">
        <v>27</v>
      </c>
      <c r="P141" s="468" t="s">
        <v>57</v>
      </c>
      <c r="Q141" s="469"/>
      <c r="R141" s="79"/>
      <c r="S141" s="102"/>
      <c r="T141" s="101"/>
      <c r="U141" s="101"/>
    </row>
    <row r="142" spans="2:21">
      <c r="B142" s="125">
        <v>28</v>
      </c>
      <c r="C142" s="468" t="s">
        <v>57</v>
      </c>
      <c r="D142" s="469"/>
      <c r="F142" s="102"/>
      <c r="G142" s="101"/>
      <c r="H142" s="101"/>
      <c r="O142" s="125">
        <v>28</v>
      </c>
      <c r="P142" s="468" t="s">
        <v>57</v>
      </c>
      <c r="Q142" s="469"/>
      <c r="R142" s="79"/>
      <c r="S142" s="102"/>
      <c r="T142" s="101"/>
      <c r="U142" s="101"/>
    </row>
    <row r="143" spans="2:21">
      <c r="B143" s="125">
        <v>29</v>
      </c>
      <c r="C143" s="468" t="s">
        <v>57</v>
      </c>
      <c r="D143" s="469"/>
      <c r="F143" s="102"/>
      <c r="G143" s="101"/>
      <c r="H143" s="101"/>
      <c r="O143" s="125">
        <v>29</v>
      </c>
      <c r="P143" s="468" t="s">
        <v>57</v>
      </c>
      <c r="Q143" s="469"/>
      <c r="R143" s="79"/>
      <c r="S143" s="102"/>
      <c r="T143" s="101"/>
      <c r="U143" s="101"/>
    </row>
    <row r="144" spans="2:21" ht="13.5" thickBot="1">
      <c r="B144" s="125">
        <v>30</v>
      </c>
      <c r="C144" s="468" t="s">
        <v>57</v>
      </c>
      <c r="D144" s="469"/>
      <c r="F144" s="102"/>
      <c r="G144" s="101"/>
      <c r="H144" s="101"/>
      <c r="O144" s="125">
        <v>30</v>
      </c>
      <c r="P144" s="468" t="s">
        <v>57</v>
      </c>
      <c r="Q144" s="469"/>
      <c r="R144" s="79"/>
      <c r="S144" s="102"/>
      <c r="T144" s="101"/>
      <c r="U144" s="101"/>
    </row>
    <row r="145" spans="2:21" ht="13.5" thickBot="1">
      <c r="B145" s="181" t="s">
        <v>0</v>
      </c>
      <c r="C145" s="114">
        <f>COUNTIF(C125:C144,"&gt;0")</f>
        <v>0</v>
      </c>
      <c r="D145" s="113">
        <f>COUNTIF(D125:D144,"&gt;0")</f>
        <v>0</v>
      </c>
      <c r="O145" s="181" t="s">
        <v>0</v>
      </c>
      <c r="P145" s="114">
        <f>COUNTIF(P125:P144,"&gt;0")</f>
        <v>0</v>
      </c>
      <c r="Q145" s="113">
        <f>COUNTIF(Q125:Q144,"&gt;0")</f>
        <v>0</v>
      </c>
      <c r="R145" s="79"/>
      <c r="S145" s="79"/>
      <c r="T145" s="78"/>
      <c r="U145" s="78"/>
    </row>
    <row r="146" spans="2:21">
      <c r="B146" s="88" t="s">
        <v>1</v>
      </c>
      <c r="C146" s="87" t="e">
        <f>AVERAGE(C125:C144)</f>
        <v>#DIV/0!</v>
      </c>
      <c r="D146" s="86" t="e">
        <f>AVERAGE(D125:D144)</f>
        <v>#DIV/0!</v>
      </c>
      <c r="O146" s="88" t="s">
        <v>1</v>
      </c>
      <c r="P146" s="87" t="e">
        <f>AVERAGE(P125:P144)</f>
        <v>#DIV/0!</v>
      </c>
      <c r="Q146" s="86" t="e">
        <f>AVERAGE(Q125:Q144)</f>
        <v>#DIV/0!</v>
      </c>
      <c r="R146" s="79"/>
      <c r="S146" s="79"/>
      <c r="T146" s="78"/>
      <c r="U146" s="78"/>
    </row>
    <row r="147" spans="2:21">
      <c r="B147" s="85" t="s">
        <v>2</v>
      </c>
      <c r="C147" s="84" t="e">
        <f>STDEV(C125:C144)</f>
        <v>#DIV/0!</v>
      </c>
      <c r="D147" s="83" t="e">
        <f>STDEV(D125:D144)</f>
        <v>#DIV/0!</v>
      </c>
      <c r="O147" s="85" t="s">
        <v>2</v>
      </c>
      <c r="P147" s="84" t="e">
        <f>STDEV(P125:P144)</f>
        <v>#DIV/0!</v>
      </c>
      <c r="Q147" s="83" t="e">
        <f>STDEV(Q125:Q144)</f>
        <v>#DIV/0!</v>
      </c>
      <c r="R147" s="79"/>
      <c r="S147" s="79"/>
      <c r="T147" s="78"/>
      <c r="U147" s="78"/>
    </row>
    <row r="148" spans="2:21" ht="13.5" thickBot="1">
      <c r="B148" s="82" t="s">
        <v>3</v>
      </c>
      <c r="C148" s="81" t="e">
        <f>CONFIDENCE(0.05,C147,C145)</f>
        <v>#DIV/0!</v>
      </c>
      <c r="D148" s="80" t="e">
        <f>CONFIDENCE(0.05,D147,D145)</f>
        <v>#DIV/0!</v>
      </c>
      <c r="O148" s="82" t="s">
        <v>3</v>
      </c>
      <c r="P148" s="81" t="e">
        <f>CONFIDENCE(0.05,P147,P145)</f>
        <v>#DIV/0!</v>
      </c>
      <c r="Q148" s="80" t="e">
        <f>CONFIDENCE(0.05,Q147,Q145)</f>
        <v>#DIV/0!</v>
      </c>
      <c r="R148" s="79"/>
      <c r="S148" s="79"/>
      <c r="T148" s="78"/>
      <c r="U148" s="78"/>
    </row>
    <row r="150" spans="2:21" ht="13.5" thickBot="1"/>
    <row r="151" spans="2:21" ht="13.5" thickBot="1">
      <c r="B151" s="347"/>
      <c r="C151" s="348"/>
      <c r="D151" s="363" t="s">
        <v>15</v>
      </c>
      <c r="G151" s="346" t="s">
        <v>220</v>
      </c>
      <c r="H151" s="346"/>
      <c r="O151" s="347"/>
      <c r="P151" s="348"/>
      <c r="Q151" s="363" t="s">
        <v>15</v>
      </c>
      <c r="R151" s="79"/>
      <c r="S151" s="79"/>
      <c r="T151" s="346" t="s">
        <v>200</v>
      </c>
      <c r="U151" s="346"/>
    </row>
    <row r="152" spans="2:21" ht="13.5" thickBot="1">
      <c r="B152" s="349"/>
      <c r="C152" s="350"/>
      <c r="D152" s="364"/>
      <c r="G152" s="112">
        <v>1</v>
      </c>
      <c r="H152" s="112">
        <v>2</v>
      </c>
      <c r="O152" s="349"/>
      <c r="P152" s="350"/>
      <c r="Q152" s="364"/>
      <c r="R152" s="79"/>
      <c r="S152" s="79"/>
      <c r="T152" s="112">
        <v>1</v>
      </c>
      <c r="U152" s="112">
        <v>2</v>
      </c>
    </row>
    <row r="153" spans="2:21" ht="13.5" customHeight="1" thickBot="1">
      <c r="B153" s="355" t="s">
        <v>12</v>
      </c>
      <c r="C153" s="348"/>
      <c r="D153" s="111" t="s">
        <v>170</v>
      </c>
      <c r="F153" s="110" t="s">
        <v>1</v>
      </c>
      <c r="G153" s="109" t="e">
        <f t="shared" ref="G153:H155" si="6">C176</f>
        <v>#DIV/0!</v>
      </c>
      <c r="H153" s="196" t="e">
        <f t="shared" si="6"/>
        <v>#DIV/0!</v>
      </c>
      <c r="O153" s="432" t="s">
        <v>212</v>
      </c>
      <c r="P153" s="433"/>
      <c r="Q153" s="111" t="s">
        <v>170</v>
      </c>
      <c r="R153" s="79"/>
      <c r="S153" s="110" t="s">
        <v>1</v>
      </c>
      <c r="T153" s="109" t="e">
        <f t="shared" ref="T153:U155" si="7">P176</f>
        <v>#DIV/0!</v>
      </c>
      <c r="U153" s="196" t="e">
        <f t="shared" si="7"/>
        <v>#DIV/0!</v>
      </c>
    </row>
    <row r="154" spans="2:21">
      <c r="B154" s="373" t="s">
        <v>6</v>
      </c>
      <c r="C154" s="356" t="s">
        <v>27</v>
      </c>
      <c r="D154" s="357"/>
      <c r="F154" s="102" t="s">
        <v>7</v>
      </c>
      <c r="G154" s="108" t="e">
        <f t="shared" si="6"/>
        <v>#DIV/0!</v>
      </c>
      <c r="H154" s="196" t="e">
        <f t="shared" si="6"/>
        <v>#DIV/0!</v>
      </c>
      <c r="O154" s="373" t="s">
        <v>6</v>
      </c>
      <c r="P154" s="356" t="s">
        <v>27</v>
      </c>
      <c r="Q154" s="357"/>
      <c r="R154" s="79"/>
      <c r="S154" s="102" t="s">
        <v>7</v>
      </c>
      <c r="T154" s="108" t="e">
        <f t="shared" si="7"/>
        <v>#DIV/0!</v>
      </c>
      <c r="U154" s="196" t="e">
        <f t="shared" si="7"/>
        <v>#DIV/0!</v>
      </c>
    </row>
    <row r="155" spans="2:21" ht="13.5" thickBot="1">
      <c r="B155" s="374"/>
      <c r="C155" s="107">
        <v>1</v>
      </c>
      <c r="D155" s="106">
        <v>2</v>
      </c>
      <c r="F155" s="102" t="s">
        <v>3</v>
      </c>
      <c r="G155" s="105" t="e">
        <f t="shared" si="6"/>
        <v>#DIV/0!</v>
      </c>
      <c r="H155" s="196" t="e">
        <f t="shared" si="6"/>
        <v>#DIV/0!</v>
      </c>
      <c r="O155" s="374"/>
      <c r="P155" s="107">
        <v>1</v>
      </c>
      <c r="Q155" s="106">
        <v>2</v>
      </c>
      <c r="R155" s="79"/>
      <c r="S155" s="102" t="s">
        <v>3</v>
      </c>
      <c r="T155" s="105" t="e">
        <f t="shared" si="7"/>
        <v>#DIV/0!</v>
      </c>
      <c r="U155" s="196" t="e">
        <f t="shared" si="7"/>
        <v>#DIV/0!</v>
      </c>
    </row>
    <row r="156" spans="2:21" ht="13.5" thickBot="1">
      <c r="B156" s="199">
        <v>4</v>
      </c>
      <c r="C156" s="472" t="s">
        <v>57</v>
      </c>
      <c r="D156" s="473"/>
      <c r="F156" s="102" t="s">
        <v>8</v>
      </c>
      <c r="G156" s="101">
        <f>MAX(C156:C174)</f>
        <v>0</v>
      </c>
      <c r="H156" s="101">
        <f>MAX(D156:D174)</f>
        <v>0</v>
      </c>
      <c r="O156" s="199">
        <v>4</v>
      </c>
      <c r="P156" s="472" t="s">
        <v>57</v>
      </c>
      <c r="Q156" s="473"/>
      <c r="R156" s="79"/>
      <c r="S156" s="102" t="s">
        <v>8</v>
      </c>
      <c r="T156" s="101">
        <f>MAX(P156:P174)</f>
        <v>0</v>
      </c>
      <c r="U156" s="101">
        <f>MAX(Q156:Q174)</f>
        <v>0</v>
      </c>
    </row>
    <row r="157" spans="2:21" ht="13.5" thickBot="1">
      <c r="B157" s="92">
        <v>5</v>
      </c>
      <c r="C157" s="472" t="s">
        <v>57</v>
      </c>
      <c r="D157" s="473"/>
      <c r="F157" s="102" t="s">
        <v>9</v>
      </c>
      <c r="G157" s="101">
        <f>MIN(C156:C174)</f>
        <v>0</v>
      </c>
      <c r="H157" s="101">
        <f>MIN(D156:D174)</f>
        <v>0</v>
      </c>
      <c r="O157" s="92">
        <v>5</v>
      </c>
      <c r="P157" s="472" t="s">
        <v>57</v>
      </c>
      <c r="Q157" s="473"/>
      <c r="R157" s="79"/>
      <c r="S157" s="102" t="s">
        <v>9</v>
      </c>
      <c r="T157" s="101">
        <f>MIN(P156:P174)</f>
        <v>0</v>
      </c>
      <c r="U157" s="101">
        <f>MIN(Q156:Q174)</f>
        <v>0</v>
      </c>
    </row>
    <row r="158" spans="2:21" ht="13.5" thickBot="1">
      <c r="B158" s="92">
        <v>6</v>
      </c>
      <c r="C158" s="472" t="s">
        <v>57</v>
      </c>
      <c r="D158" s="473"/>
      <c r="F158" s="98" t="s">
        <v>10</v>
      </c>
      <c r="G158" s="97">
        <f>G156-G157</f>
        <v>0</v>
      </c>
      <c r="H158" s="97">
        <f>H156-H157</f>
        <v>0</v>
      </c>
      <c r="O158" s="92">
        <v>6</v>
      </c>
      <c r="P158" s="472" t="s">
        <v>57</v>
      </c>
      <c r="Q158" s="473"/>
      <c r="R158" s="79"/>
      <c r="S158" s="98" t="s">
        <v>10</v>
      </c>
      <c r="T158" s="97">
        <f>T156-T157</f>
        <v>0</v>
      </c>
      <c r="U158" s="97">
        <f>U156-U157</f>
        <v>0</v>
      </c>
    </row>
    <row r="159" spans="2:21" ht="13.5" thickBot="1">
      <c r="B159" s="92">
        <v>7</v>
      </c>
      <c r="C159" s="472" t="s">
        <v>57</v>
      </c>
      <c r="D159" s="473"/>
      <c r="F159" s="102"/>
      <c r="G159" s="101"/>
      <c r="H159" s="101"/>
      <c r="O159" s="92">
        <v>7</v>
      </c>
      <c r="P159" s="472" t="s">
        <v>57</v>
      </c>
      <c r="Q159" s="473"/>
      <c r="R159" s="79"/>
      <c r="S159" s="102"/>
      <c r="T159" s="101"/>
      <c r="U159" s="101"/>
    </row>
    <row r="160" spans="2:21" ht="13.5" thickBot="1">
      <c r="B160" s="92">
        <v>8</v>
      </c>
      <c r="C160" s="472" t="s">
        <v>57</v>
      </c>
      <c r="D160" s="473"/>
      <c r="F160" s="102"/>
      <c r="G160" s="101"/>
      <c r="H160" s="101"/>
      <c r="O160" s="92">
        <v>8</v>
      </c>
      <c r="P160" s="472" t="s">
        <v>57</v>
      </c>
      <c r="Q160" s="473"/>
      <c r="R160" s="79"/>
      <c r="S160" s="102"/>
      <c r="T160" s="101"/>
      <c r="U160" s="101"/>
    </row>
    <row r="161" spans="2:21" ht="13.5" thickBot="1">
      <c r="B161" s="92">
        <v>11</v>
      </c>
      <c r="C161" s="472" t="s">
        <v>57</v>
      </c>
      <c r="D161" s="473"/>
      <c r="F161" s="102"/>
      <c r="G161" s="101"/>
      <c r="H161" s="101"/>
      <c r="O161" s="92">
        <v>11</v>
      </c>
      <c r="P161" s="472" t="s">
        <v>57</v>
      </c>
      <c r="Q161" s="473"/>
      <c r="R161" s="79"/>
      <c r="S161" s="102"/>
      <c r="T161" s="101"/>
      <c r="U161" s="101"/>
    </row>
    <row r="162" spans="2:21" ht="13.5" thickBot="1">
      <c r="B162" s="92">
        <v>12</v>
      </c>
      <c r="C162" s="472" t="s">
        <v>57</v>
      </c>
      <c r="D162" s="473"/>
      <c r="F162" s="102"/>
      <c r="G162" s="101"/>
      <c r="H162" s="101"/>
      <c r="O162" s="92">
        <v>12</v>
      </c>
      <c r="P162" s="472" t="s">
        <v>57</v>
      </c>
      <c r="Q162" s="473"/>
      <c r="R162" s="79"/>
      <c r="S162" s="102"/>
      <c r="T162" s="101"/>
      <c r="U162" s="101"/>
    </row>
    <row r="163" spans="2:21" ht="13.5" thickBot="1">
      <c r="B163" s="92">
        <v>13</v>
      </c>
      <c r="C163" s="472" t="s">
        <v>57</v>
      </c>
      <c r="D163" s="473"/>
      <c r="F163" s="102"/>
      <c r="G163" s="101"/>
      <c r="H163" s="101"/>
      <c r="O163" s="92">
        <v>13</v>
      </c>
      <c r="P163" s="472" t="s">
        <v>57</v>
      </c>
      <c r="Q163" s="473"/>
      <c r="R163" s="79"/>
      <c r="S163" s="102"/>
      <c r="T163" s="101"/>
      <c r="U163" s="101"/>
    </row>
    <row r="164" spans="2:21" ht="13.5" thickBot="1">
      <c r="B164" s="92">
        <v>14</v>
      </c>
      <c r="C164" s="472" t="s">
        <v>57</v>
      </c>
      <c r="D164" s="473"/>
      <c r="F164" s="102"/>
      <c r="G164" s="101"/>
      <c r="H164" s="101"/>
      <c r="O164" s="92">
        <v>14</v>
      </c>
      <c r="P164" s="472" t="s">
        <v>57</v>
      </c>
      <c r="Q164" s="473"/>
      <c r="R164" s="79"/>
      <c r="S164" s="102"/>
      <c r="T164" s="101"/>
      <c r="U164" s="101"/>
    </row>
    <row r="165" spans="2:21" ht="13.5" thickBot="1">
      <c r="B165" s="92">
        <v>15</v>
      </c>
      <c r="C165" s="472" t="s">
        <v>57</v>
      </c>
      <c r="D165" s="473"/>
      <c r="F165" s="102"/>
      <c r="G165" s="101"/>
      <c r="H165" s="101"/>
      <c r="O165" s="92">
        <v>15</v>
      </c>
      <c r="P165" s="472" t="s">
        <v>57</v>
      </c>
      <c r="Q165" s="473"/>
      <c r="R165" s="79"/>
      <c r="S165" s="102"/>
      <c r="T165" s="101"/>
      <c r="U165" s="101"/>
    </row>
    <row r="166" spans="2:21" ht="13.5" thickBot="1">
      <c r="B166" s="92">
        <v>18</v>
      </c>
      <c r="C166" s="472" t="s">
        <v>57</v>
      </c>
      <c r="D166" s="473"/>
      <c r="F166" s="102"/>
      <c r="G166" s="101"/>
      <c r="H166" s="101"/>
      <c r="O166" s="92">
        <v>18</v>
      </c>
      <c r="P166" s="472" t="s">
        <v>57</v>
      </c>
      <c r="Q166" s="473"/>
      <c r="R166" s="79"/>
      <c r="S166" s="102"/>
      <c r="T166" s="101"/>
      <c r="U166" s="101"/>
    </row>
    <row r="167" spans="2:21" ht="13.5" thickBot="1">
      <c r="B167" s="92">
        <v>19</v>
      </c>
      <c r="C167" s="472" t="s">
        <v>57</v>
      </c>
      <c r="D167" s="473"/>
      <c r="F167" s="102"/>
      <c r="G167" s="101"/>
      <c r="H167" s="101"/>
      <c r="O167" s="92">
        <v>19</v>
      </c>
      <c r="P167" s="472" t="s">
        <v>57</v>
      </c>
      <c r="Q167" s="473"/>
      <c r="R167" s="79"/>
      <c r="S167" s="102"/>
      <c r="T167" s="101"/>
      <c r="U167" s="101"/>
    </row>
    <row r="168" spans="2:21" ht="13.5" thickBot="1">
      <c r="B168" s="92">
        <v>20</v>
      </c>
      <c r="C168" s="472" t="s">
        <v>57</v>
      </c>
      <c r="D168" s="473"/>
      <c r="F168" s="102"/>
      <c r="G168" s="101"/>
      <c r="H168" s="101"/>
      <c r="O168" s="92">
        <v>20</v>
      </c>
      <c r="P168" s="472" t="s">
        <v>57</v>
      </c>
      <c r="Q168" s="473"/>
      <c r="R168" s="79"/>
      <c r="S168" s="102"/>
      <c r="T168" s="101"/>
      <c r="U168" s="101"/>
    </row>
    <row r="169" spans="2:21" ht="13.5" thickBot="1">
      <c r="B169" s="92">
        <v>21</v>
      </c>
      <c r="C169" s="472" t="s">
        <v>57</v>
      </c>
      <c r="D169" s="473"/>
      <c r="F169" s="102"/>
      <c r="G169" s="101"/>
      <c r="H169" s="101"/>
      <c r="O169" s="92">
        <v>21</v>
      </c>
      <c r="P169" s="472" t="s">
        <v>57</v>
      </c>
      <c r="Q169" s="473"/>
      <c r="R169" s="79"/>
      <c r="S169" s="102"/>
      <c r="T169" s="101"/>
      <c r="U169" s="101"/>
    </row>
    <row r="170" spans="2:21" ht="13.5" thickBot="1">
      <c r="B170" s="92">
        <v>22</v>
      </c>
      <c r="C170" s="472" t="s">
        <v>57</v>
      </c>
      <c r="D170" s="473"/>
      <c r="F170" s="102"/>
      <c r="G170" s="101"/>
      <c r="H170" s="101"/>
      <c r="O170" s="92">
        <v>22</v>
      </c>
      <c r="P170" s="472" t="s">
        <v>57</v>
      </c>
      <c r="Q170" s="473"/>
      <c r="R170" s="79"/>
      <c r="S170" s="102"/>
      <c r="T170" s="101"/>
      <c r="U170" s="101"/>
    </row>
    <row r="171" spans="2:21" ht="13.5" thickBot="1">
      <c r="B171" s="92">
        <v>26</v>
      </c>
      <c r="C171" s="472" t="s">
        <v>57</v>
      </c>
      <c r="D171" s="473"/>
      <c r="F171" s="102"/>
      <c r="G171" s="101"/>
      <c r="H171" s="101"/>
      <c r="O171" s="92">
        <v>26</v>
      </c>
      <c r="P171" s="472" t="s">
        <v>57</v>
      </c>
      <c r="Q171" s="473"/>
      <c r="R171" s="79"/>
      <c r="S171" s="102"/>
      <c r="T171" s="101"/>
      <c r="U171" s="101"/>
    </row>
    <row r="172" spans="2:21" ht="13.5" thickBot="1">
      <c r="B172" s="92">
        <v>27</v>
      </c>
      <c r="C172" s="472" t="s">
        <v>57</v>
      </c>
      <c r="D172" s="473"/>
      <c r="F172" s="102"/>
      <c r="G172" s="101"/>
      <c r="H172" s="101"/>
      <c r="O172" s="92">
        <v>27</v>
      </c>
      <c r="P172" s="472" t="s">
        <v>57</v>
      </c>
      <c r="Q172" s="473"/>
      <c r="R172" s="79"/>
      <c r="S172" s="102"/>
      <c r="T172" s="101"/>
      <c r="U172" s="101"/>
    </row>
    <row r="173" spans="2:21" ht="13.5" thickBot="1">
      <c r="B173" s="92">
        <v>28</v>
      </c>
      <c r="C173" s="472" t="s">
        <v>57</v>
      </c>
      <c r="D173" s="473"/>
      <c r="F173" s="102"/>
      <c r="G173" s="101"/>
      <c r="H173" s="101"/>
      <c r="O173" s="92">
        <v>28</v>
      </c>
      <c r="P173" s="472" t="s">
        <v>57</v>
      </c>
      <c r="Q173" s="473"/>
      <c r="R173" s="79"/>
      <c r="S173" s="102"/>
      <c r="T173" s="101"/>
      <c r="U173" s="101"/>
    </row>
    <row r="174" spans="2:21" ht="13.5" thickBot="1">
      <c r="B174" s="92">
        <v>29</v>
      </c>
      <c r="C174" s="472" t="s">
        <v>57</v>
      </c>
      <c r="D174" s="473"/>
      <c r="F174" s="102"/>
      <c r="G174" s="101"/>
      <c r="H174" s="101"/>
      <c r="O174" s="92">
        <v>29</v>
      </c>
      <c r="P174" s="472" t="s">
        <v>57</v>
      </c>
      <c r="Q174" s="473"/>
      <c r="R174" s="79"/>
      <c r="S174" s="102"/>
      <c r="T174" s="101"/>
      <c r="U174" s="101"/>
    </row>
    <row r="175" spans="2:21" ht="13.5" thickBot="1">
      <c r="B175" s="181" t="s">
        <v>0</v>
      </c>
      <c r="C175" s="114">
        <f>COUNTIF(C156:C174,"&gt;0")</f>
        <v>0</v>
      </c>
      <c r="D175" s="113">
        <f>COUNTIF(D156:D174,"&gt;0")</f>
        <v>0</v>
      </c>
      <c r="O175" s="181" t="s">
        <v>0</v>
      </c>
      <c r="P175" s="114">
        <f>COUNTIF(P156:P174,"&gt;0")</f>
        <v>0</v>
      </c>
      <c r="Q175" s="113">
        <f>COUNTIF(Q156:Q174,"&gt;0")</f>
        <v>0</v>
      </c>
      <c r="R175" s="79"/>
      <c r="S175" s="79"/>
      <c r="T175" s="78"/>
      <c r="U175" s="78"/>
    </row>
    <row r="176" spans="2:21">
      <c r="B176" s="88" t="s">
        <v>1</v>
      </c>
      <c r="C176" s="87" t="e">
        <f>AVERAGE(C156:C174)</f>
        <v>#DIV/0!</v>
      </c>
      <c r="D176" s="86" t="e">
        <f>AVERAGE(D156:D174)</f>
        <v>#DIV/0!</v>
      </c>
      <c r="O176" s="88" t="s">
        <v>1</v>
      </c>
      <c r="P176" s="87" t="e">
        <f>AVERAGE(P156:P174)</f>
        <v>#DIV/0!</v>
      </c>
      <c r="Q176" s="86" t="e">
        <f>AVERAGE(Q156:Q174)</f>
        <v>#DIV/0!</v>
      </c>
      <c r="R176" s="79"/>
      <c r="S176" s="79"/>
      <c r="T176" s="78"/>
      <c r="U176" s="78"/>
    </row>
    <row r="177" spans="2:21">
      <c r="B177" s="85" t="s">
        <v>2</v>
      </c>
      <c r="C177" s="84" t="e">
        <f>STDEV(C156:C174)</f>
        <v>#DIV/0!</v>
      </c>
      <c r="D177" s="83" t="e">
        <f>STDEV(D156:D174)</f>
        <v>#DIV/0!</v>
      </c>
      <c r="O177" s="85" t="s">
        <v>2</v>
      </c>
      <c r="P177" s="84" t="e">
        <f>STDEV(P156:P174)</f>
        <v>#DIV/0!</v>
      </c>
      <c r="Q177" s="83" t="e">
        <f>STDEV(Q156:Q174)</f>
        <v>#DIV/0!</v>
      </c>
      <c r="R177" s="79"/>
      <c r="S177" s="79"/>
      <c r="T177" s="78"/>
      <c r="U177" s="78"/>
    </row>
    <row r="178" spans="2:21" ht="13.5" thickBot="1">
      <c r="B178" s="82" t="s">
        <v>3</v>
      </c>
      <c r="C178" s="81" t="e">
        <f>CONFIDENCE(0.05,C177,C175)</f>
        <v>#DIV/0!</v>
      </c>
      <c r="D178" s="80" t="e">
        <f>CONFIDENCE(0.05,D177,D175)</f>
        <v>#DIV/0!</v>
      </c>
      <c r="O178" s="82" t="s">
        <v>3</v>
      </c>
      <c r="P178" s="81" t="e">
        <f>CONFIDENCE(0.05,P177,P175)</f>
        <v>#DIV/0!</v>
      </c>
      <c r="Q178" s="80" t="e">
        <f>CONFIDENCE(0.05,Q177,Q175)</f>
        <v>#DIV/0!</v>
      </c>
      <c r="R178" s="79"/>
      <c r="S178" s="79"/>
      <c r="T178" s="78"/>
      <c r="U178" s="78"/>
    </row>
    <row r="180" spans="2:21" ht="13.5" thickBot="1"/>
    <row r="181" spans="2:21" ht="13.5" thickBot="1">
      <c r="B181" s="347"/>
      <c r="C181" s="348"/>
      <c r="D181" s="363" t="s">
        <v>15</v>
      </c>
      <c r="G181" s="346" t="s">
        <v>219</v>
      </c>
      <c r="H181" s="346"/>
      <c r="O181" s="347"/>
      <c r="P181" s="348"/>
      <c r="Q181" s="363" t="s">
        <v>15</v>
      </c>
      <c r="R181" s="79"/>
      <c r="S181" s="79"/>
      <c r="T181" s="346" t="s">
        <v>198</v>
      </c>
      <c r="U181" s="346"/>
    </row>
    <row r="182" spans="2:21" ht="13.5" thickBot="1">
      <c r="B182" s="349"/>
      <c r="C182" s="350"/>
      <c r="D182" s="364"/>
      <c r="G182" s="112">
        <v>1</v>
      </c>
      <c r="H182" s="112">
        <v>2</v>
      </c>
      <c r="O182" s="349"/>
      <c r="P182" s="350"/>
      <c r="Q182" s="364"/>
      <c r="R182" s="79"/>
      <c r="S182" s="79"/>
      <c r="T182" s="112">
        <v>1</v>
      </c>
      <c r="U182" s="112">
        <v>2</v>
      </c>
    </row>
    <row r="183" spans="2:21" ht="13.5" customHeight="1" thickBot="1">
      <c r="B183" s="355" t="s">
        <v>12</v>
      </c>
      <c r="C183" s="348"/>
      <c r="D183" s="111" t="s">
        <v>168</v>
      </c>
      <c r="F183" s="110" t="s">
        <v>1</v>
      </c>
      <c r="G183" s="109" t="e">
        <f t="shared" ref="G183:H185" si="8">C208</f>
        <v>#DIV/0!</v>
      </c>
      <c r="H183" s="196" t="e">
        <f t="shared" si="8"/>
        <v>#DIV/0!</v>
      </c>
      <c r="O183" s="432" t="s">
        <v>212</v>
      </c>
      <c r="P183" s="433"/>
      <c r="Q183" s="111" t="s">
        <v>168</v>
      </c>
      <c r="R183" s="79"/>
      <c r="S183" s="110" t="s">
        <v>1</v>
      </c>
      <c r="T183" s="109" t="e">
        <f t="shared" ref="T183:U185" si="9">P208</f>
        <v>#DIV/0!</v>
      </c>
      <c r="U183" s="196" t="e">
        <f t="shared" si="9"/>
        <v>#DIV/0!</v>
      </c>
    </row>
    <row r="184" spans="2:21">
      <c r="B184" s="373" t="s">
        <v>6</v>
      </c>
      <c r="C184" s="356" t="s">
        <v>27</v>
      </c>
      <c r="D184" s="357"/>
      <c r="F184" s="102" t="s">
        <v>7</v>
      </c>
      <c r="G184" s="108" t="e">
        <f t="shared" si="8"/>
        <v>#DIV/0!</v>
      </c>
      <c r="H184" s="196" t="e">
        <f t="shared" si="8"/>
        <v>#DIV/0!</v>
      </c>
      <c r="O184" s="373" t="s">
        <v>6</v>
      </c>
      <c r="P184" s="356" t="s">
        <v>27</v>
      </c>
      <c r="Q184" s="357"/>
      <c r="R184" s="79"/>
      <c r="S184" s="102" t="s">
        <v>7</v>
      </c>
      <c r="T184" s="108" t="e">
        <f t="shared" si="9"/>
        <v>#DIV/0!</v>
      </c>
      <c r="U184" s="196" t="e">
        <f t="shared" si="9"/>
        <v>#DIV/0!</v>
      </c>
    </row>
    <row r="185" spans="2:21" ht="13.5" thickBot="1">
      <c r="B185" s="374"/>
      <c r="C185" s="107">
        <v>1</v>
      </c>
      <c r="D185" s="106">
        <v>2</v>
      </c>
      <c r="F185" s="102" t="s">
        <v>3</v>
      </c>
      <c r="G185" s="105" t="e">
        <f t="shared" si="8"/>
        <v>#DIV/0!</v>
      </c>
      <c r="H185" s="196" t="e">
        <f t="shared" si="8"/>
        <v>#DIV/0!</v>
      </c>
      <c r="O185" s="374"/>
      <c r="P185" s="107">
        <v>1</v>
      </c>
      <c r="Q185" s="106">
        <v>2</v>
      </c>
      <c r="R185" s="79"/>
      <c r="S185" s="102" t="s">
        <v>3</v>
      </c>
      <c r="T185" s="105" t="e">
        <f t="shared" si="9"/>
        <v>#DIV/0!</v>
      </c>
      <c r="U185" s="196" t="e">
        <f t="shared" si="9"/>
        <v>#DIV/0!</v>
      </c>
    </row>
    <row r="186" spans="2:21">
      <c r="B186" s="199">
        <v>1</v>
      </c>
      <c r="C186" s="464" t="s">
        <v>57</v>
      </c>
      <c r="D186" s="401"/>
      <c r="F186" s="102" t="s">
        <v>8</v>
      </c>
      <c r="G186" s="101">
        <f>MAX(C186:C206)</f>
        <v>0</v>
      </c>
      <c r="H186" s="101">
        <f>MAX(D186:D206)</f>
        <v>0</v>
      </c>
      <c r="O186" s="199">
        <v>1</v>
      </c>
      <c r="P186" s="464" t="s">
        <v>57</v>
      </c>
      <c r="Q186" s="401"/>
      <c r="R186" s="79"/>
      <c r="S186" s="102" t="s">
        <v>8</v>
      </c>
      <c r="T186" s="101">
        <f>MAX(P186:P206)</f>
        <v>0</v>
      </c>
      <c r="U186" s="101">
        <f>MAX(Q186:Q206)</f>
        <v>0</v>
      </c>
    </row>
    <row r="187" spans="2:21">
      <c r="B187" s="194">
        <v>2</v>
      </c>
      <c r="C187" s="465" t="s">
        <v>57</v>
      </c>
      <c r="D187" s="399"/>
      <c r="F187" s="102" t="s">
        <v>9</v>
      </c>
      <c r="G187" s="101">
        <f>MIN(C186:C206)</f>
        <v>0</v>
      </c>
      <c r="H187" s="101">
        <f>MIN(D186:D206)</f>
        <v>0</v>
      </c>
      <c r="O187" s="194">
        <v>2</v>
      </c>
      <c r="P187" s="465" t="s">
        <v>57</v>
      </c>
      <c r="Q187" s="399"/>
      <c r="R187" s="79"/>
      <c r="S187" s="102" t="s">
        <v>9</v>
      </c>
      <c r="T187" s="101">
        <f>MIN(P186:P206)</f>
        <v>0</v>
      </c>
      <c r="U187" s="101">
        <f>MIN(Q186:Q206)</f>
        <v>0</v>
      </c>
    </row>
    <row r="188" spans="2:21" ht="13.5" thickBot="1">
      <c r="B188" s="194">
        <v>3</v>
      </c>
      <c r="C188" s="465" t="s">
        <v>57</v>
      </c>
      <c r="D188" s="399"/>
      <c r="F188" s="98" t="s">
        <v>10</v>
      </c>
      <c r="G188" s="97">
        <f>G186-G187</f>
        <v>0</v>
      </c>
      <c r="H188" s="97">
        <f>H186-H187</f>
        <v>0</v>
      </c>
      <c r="O188" s="194">
        <v>3</v>
      </c>
      <c r="P188" s="465" t="s">
        <v>57</v>
      </c>
      <c r="Q188" s="399"/>
      <c r="R188" s="79"/>
      <c r="S188" s="98" t="s">
        <v>10</v>
      </c>
      <c r="T188" s="97">
        <f>T186-T187</f>
        <v>0</v>
      </c>
      <c r="U188" s="97">
        <f>U186-U187</f>
        <v>0</v>
      </c>
    </row>
    <row r="189" spans="2:21">
      <c r="B189" s="194">
        <v>4</v>
      </c>
      <c r="C189" s="465" t="s">
        <v>57</v>
      </c>
      <c r="D189" s="399"/>
      <c r="O189" s="194">
        <v>4</v>
      </c>
      <c r="P189" s="465" t="s">
        <v>57</v>
      </c>
      <c r="Q189" s="399"/>
      <c r="R189" s="79"/>
    </row>
    <row r="190" spans="2:21">
      <c r="B190" s="92">
        <v>5</v>
      </c>
      <c r="C190" s="465" t="s">
        <v>57</v>
      </c>
      <c r="D190" s="399"/>
      <c r="O190" s="92">
        <v>5</v>
      </c>
      <c r="P190" s="465" t="s">
        <v>57</v>
      </c>
      <c r="Q190" s="399"/>
      <c r="R190" s="79"/>
    </row>
    <row r="191" spans="2:21">
      <c r="B191" s="92">
        <v>8</v>
      </c>
      <c r="C191" s="465" t="s">
        <v>57</v>
      </c>
      <c r="D191" s="399"/>
      <c r="O191" s="92">
        <v>8</v>
      </c>
      <c r="P191" s="465" t="s">
        <v>57</v>
      </c>
      <c r="Q191" s="399"/>
      <c r="R191" s="79"/>
    </row>
    <row r="192" spans="2:21">
      <c r="B192" s="92">
        <v>9</v>
      </c>
      <c r="C192" s="465" t="s">
        <v>57</v>
      </c>
      <c r="D192" s="399"/>
      <c r="F192" s="102"/>
      <c r="G192" s="101"/>
      <c r="H192" s="101"/>
      <c r="O192" s="92">
        <v>9</v>
      </c>
      <c r="P192" s="465" t="s">
        <v>57</v>
      </c>
      <c r="Q192" s="399"/>
      <c r="R192" s="79"/>
      <c r="S192" s="102"/>
      <c r="T192" s="101"/>
      <c r="U192" s="101"/>
    </row>
    <row r="193" spans="2:21">
      <c r="B193" s="92">
        <v>11</v>
      </c>
      <c r="C193" s="465" t="s">
        <v>57</v>
      </c>
      <c r="D193" s="399"/>
      <c r="F193" s="102"/>
      <c r="G193" s="101"/>
      <c r="H193" s="101"/>
      <c r="O193" s="92">
        <v>11</v>
      </c>
      <c r="P193" s="465" t="s">
        <v>57</v>
      </c>
      <c r="Q193" s="399"/>
      <c r="R193" s="79"/>
      <c r="S193" s="102"/>
      <c r="T193" s="101"/>
      <c r="U193" s="101"/>
    </row>
    <row r="194" spans="2:21">
      <c r="B194" s="92">
        <v>12</v>
      </c>
      <c r="C194" s="465" t="s">
        <v>57</v>
      </c>
      <c r="D194" s="399"/>
      <c r="F194" s="102"/>
      <c r="G194" s="101"/>
      <c r="H194" s="101"/>
      <c r="O194" s="92">
        <v>12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92">
        <v>15</v>
      </c>
      <c r="C195" s="465" t="s">
        <v>57</v>
      </c>
      <c r="D195" s="399"/>
      <c r="F195" s="102"/>
      <c r="G195" s="101"/>
      <c r="H195" s="101"/>
      <c r="O195" s="92">
        <v>15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92">
        <v>16</v>
      </c>
      <c r="C196" s="465" t="s">
        <v>57</v>
      </c>
      <c r="D196" s="399"/>
      <c r="F196" s="102"/>
      <c r="G196" s="101"/>
      <c r="H196" s="101"/>
      <c r="O196" s="92">
        <v>16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92">
        <v>17</v>
      </c>
      <c r="C197" s="465" t="s">
        <v>57</v>
      </c>
      <c r="D197" s="399"/>
      <c r="F197" s="102"/>
      <c r="G197" s="101"/>
      <c r="H197" s="101"/>
      <c r="O197" s="92">
        <v>17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92">
        <v>18</v>
      </c>
      <c r="C198" s="465" t="s">
        <v>57</v>
      </c>
      <c r="D198" s="399"/>
      <c r="F198" s="102"/>
      <c r="G198" s="101"/>
      <c r="H198" s="101"/>
      <c r="O198" s="92">
        <v>18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92">
        <v>19</v>
      </c>
      <c r="C199" s="465" t="s">
        <v>57</v>
      </c>
      <c r="D199" s="399"/>
      <c r="F199" s="102"/>
      <c r="G199" s="101"/>
      <c r="H199" s="101"/>
      <c r="O199" s="92">
        <v>19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22</v>
      </c>
      <c r="C200" s="465" t="s">
        <v>57</v>
      </c>
      <c r="D200" s="399"/>
      <c r="F200" s="102"/>
      <c r="G200" s="101"/>
      <c r="H200" s="101"/>
      <c r="O200" s="92">
        <v>22</v>
      </c>
      <c r="P200" s="465" t="s">
        <v>57</v>
      </c>
      <c r="Q200" s="399"/>
      <c r="R200" s="79"/>
      <c r="S200" s="102"/>
      <c r="T200" s="101"/>
      <c r="U200" s="101"/>
    </row>
    <row r="201" spans="2:21">
      <c r="B201" s="92">
        <v>23</v>
      </c>
      <c r="C201" s="465" t="s">
        <v>57</v>
      </c>
      <c r="D201" s="399"/>
      <c r="F201" s="102"/>
      <c r="G201" s="101"/>
      <c r="H201" s="101"/>
      <c r="O201" s="92">
        <v>23</v>
      </c>
      <c r="P201" s="465" t="s">
        <v>57</v>
      </c>
      <c r="Q201" s="399"/>
      <c r="R201" s="79"/>
      <c r="S201" s="102"/>
      <c r="T201" s="101"/>
      <c r="U201" s="101"/>
    </row>
    <row r="202" spans="2:21">
      <c r="B202" s="92">
        <v>24</v>
      </c>
      <c r="C202" s="465" t="s">
        <v>57</v>
      </c>
      <c r="D202" s="399"/>
      <c r="F202" s="102"/>
      <c r="G202" s="101"/>
      <c r="H202" s="101"/>
      <c r="O202" s="92">
        <v>24</v>
      </c>
      <c r="P202" s="465" t="s">
        <v>57</v>
      </c>
      <c r="Q202" s="399"/>
      <c r="R202" s="79"/>
      <c r="S202" s="102"/>
      <c r="T202" s="101"/>
      <c r="U202" s="101"/>
    </row>
    <row r="203" spans="2:21">
      <c r="B203" s="92">
        <v>25</v>
      </c>
      <c r="C203" s="465" t="s">
        <v>57</v>
      </c>
      <c r="D203" s="399"/>
      <c r="F203" s="102"/>
      <c r="G203" s="101"/>
      <c r="H203" s="101"/>
      <c r="O203" s="92">
        <v>25</v>
      </c>
      <c r="P203" s="465" t="s">
        <v>57</v>
      </c>
      <c r="Q203" s="399"/>
      <c r="R203" s="79"/>
      <c r="S203" s="102"/>
      <c r="T203" s="101"/>
      <c r="U203" s="101"/>
    </row>
    <row r="204" spans="2:21">
      <c r="B204" s="92">
        <v>26</v>
      </c>
      <c r="C204" s="465" t="s">
        <v>57</v>
      </c>
      <c r="D204" s="399"/>
      <c r="F204" s="102"/>
      <c r="G204" s="101"/>
      <c r="H204" s="101"/>
      <c r="O204" s="92">
        <v>26</v>
      </c>
      <c r="P204" s="465" t="s">
        <v>57</v>
      </c>
      <c r="Q204" s="399"/>
      <c r="R204" s="79"/>
      <c r="S204" s="102"/>
      <c r="T204" s="101"/>
      <c r="U204" s="101"/>
    </row>
    <row r="205" spans="2:21">
      <c r="B205" s="92">
        <v>29</v>
      </c>
      <c r="C205" s="465" t="s">
        <v>57</v>
      </c>
      <c r="D205" s="399"/>
      <c r="F205" s="102"/>
      <c r="G205" s="101"/>
      <c r="H205" s="101"/>
      <c r="O205" s="92">
        <v>29</v>
      </c>
      <c r="P205" s="465" t="s">
        <v>57</v>
      </c>
      <c r="Q205" s="399"/>
      <c r="R205" s="79"/>
      <c r="S205" s="102"/>
      <c r="T205" s="101"/>
      <c r="U205" s="101"/>
    </row>
    <row r="206" spans="2:21" ht="13.5" thickBot="1">
      <c r="B206" s="92">
        <v>30</v>
      </c>
      <c r="C206" s="466" t="s">
        <v>57</v>
      </c>
      <c r="D206" s="467"/>
      <c r="F206" s="102"/>
      <c r="G206" s="101"/>
      <c r="H206" s="101"/>
      <c r="O206" s="92">
        <v>30</v>
      </c>
      <c r="P206" s="466" t="s">
        <v>57</v>
      </c>
      <c r="Q206" s="467"/>
      <c r="R206" s="79"/>
      <c r="S206" s="102"/>
      <c r="T206" s="101"/>
      <c r="U206" s="101"/>
    </row>
    <row r="207" spans="2:21" ht="13.5" thickBot="1">
      <c r="B207" s="181" t="s">
        <v>0</v>
      </c>
      <c r="C207" s="114">
        <f>COUNTIF(C186:C206,"&gt;0")</f>
        <v>0</v>
      </c>
      <c r="D207" s="113">
        <f>COUNTIF(D186:D206,"&gt;0")</f>
        <v>0</v>
      </c>
      <c r="O207" s="181" t="s">
        <v>0</v>
      </c>
      <c r="P207" s="114">
        <f>COUNTIF(P186:P206,"&gt;0")</f>
        <v>0</v>
      </c>
      <c r="Q207" s="113">
        <f>COUNTIF(Q186:Q206,"&gt;0")</f>
        <v>0</v>
      </c>
      <c r="R207" s="79"/>
      <c r="S207" s="79"/>
      <c r="T207" s="78"/>
      <c r="U207" s="78"/>
    </row>
    <row r="208" spans="2:21">
      <c r="B208" s="88" t="s">
        <v>1</v>
      </c>
      <c r="C208" s="87" t="e">
        <f>AVERAGE(C186:C206)</f>
        <v>#DIV/0!</v>
      </c>
      <c r="D208" s="86" t="e">
        <f>AVERAGE(D186:D206)</f>
        <v>#DIV/0!</v>
      </c>
      <c r="O208" s="88" t="s">
        <v>1</v>
      </c>
      <c r="P208" s="87" t="e">
        <f>AVERAGE(P186:P206)</f>
        <v>#DIV/0!</v>
      </c>
      <c r="Q208" s="86" t="e">
        <f>AVERAGE(Q186:Q206)</f>
        <v>#DIV/0!</v>
      </c>
      <c r="R208" s="79"/>
      <c r="S208" s="79"/>
      <c r="T208" s="78"/>
      <c r="U208" s="78"/>
    </row>
    <row r="209" spans="2:21">
      <c r="B209" s="85" t="s">
        <v>2</v>
      </c>
      <c r="C209" s="84" t="e">
        <f>STDEV(C186:C206)</f>
        <v>#DIV/0!</v>
      </c>
      <c r="D209" s="83" t="e">
        <f>STDEV(D186:D206)</f>
        <v>#DIV/0!</v>
      </c>
      <c r="O209" s="85" t="s">
        <v>2</v>
      </c>
      <c r="P209" s="84" t="e">
        <f>STDEV(P186:P206)</f>
        <v>#DIV/0!</v>
      </c>
      <c r="Q209" s="83" t="e">
        <f>STDEV(Q186:Q206)</f>
        <v>#DIV/0!</v>
      </c>
      <c r="R209" s="79"/>
      <c r="S209" s="79"/>
      <c r="T209" s="78"/>
      <c r="U209" s="78"/>
    </row>
    <row r="210" spans="2:21" ht="13.5" thickBot="1">
      <c r="B210" s="82" t="s">
        <v>3</v>
      </c>
      <c r="C210" s="81" t="e">
        <f>CONFIDENCE(0.05,C209,C207)</f>
        <v>#DIV/0!</v>
      </c>
      <c r="D210" s="80" t="e">
        <f>CONFIDENCE(0.05,D209,D207)</f>
        <v>#DIV/0!</v>
      </c>
      <c r="O210" s="82" t="s">
        <v>3</v>
      </c>
      <c r="P210" s="81" t="e">
        <f>CONFIDENCE(0.05,P209,P207)</f>
        <v>#DIV/0!</v>
      </c>
      <c r="Q210" s="80" t="e">
        <f>CONFIDENCE(0.05,Q209,Q207)</f>
        <v>#DIV/0!</v>
      </c>
      <c r="R210" s="79"/>
      <c r="S210" s="79"/>
      <c r="T210" s="78"/>
      <c r="U210" s="78"/>
    </row>
    <row r="212" spans="2:21" ht="13.5" thickBot="1"/>
    <row r="213" spans="2:21" ht="13.5" thickBot="1">
      <c r="B213" s="347"/>
      <c r="C213" s="348"/>
      <c r="D213" s="363" t="s">
        <v>15</v>
      </c>
      <c r="G213" s="346" t="s">
        <v>218</v>
      </c>
      <c r="H213" s="346"/>
      <c r="O213" s="347"/>
      <c r="P213" s="348"/>
      <c r="Q213" s="363" t="s">
        <v>15</v>
      </c>
      <c r="R213" s="79"/>
      <c r="S213" s="79"/>
      <c r="T213" s="346" t="s">
        <v>196</v>
      </c>
      <c r="U213" s="346"/>
    </row>
    <row r="214" spans="2:21" ht="13.5" thickBot="1">
      <c r="B214" s="349"/>
      <c r="C214" s="350"/>
      <c r="D214" s="364"/>
      <c r="G214" s="112">
        <v>1</v>
      </c>
      <c r="H214" s="112">
        <v>2</v>
      </c>
      <c r="O214" s="349"/>
      <c r="P214" s="350"/>
      <c r="Q214" s="364"/>
      <c r="R214" s="79"/>
      <c r="S214" s="79"/>
      <c r="T214" s="112">
        <v>1</v>
      </c>
      <c r="U214" s="112">
        <v>2</v>
      </c>
    </row>
    <row r="215" spans="2:21" ht="13.5" customHeight="1" thickBot="1">
      <c r="B215" s="355" t="s">
        <v>12</v>
      </c>
      <c r="C215" s="348"/>
      <c r="D215" s="111" t="s">
        <v>166</v>
      </c>
      <c r="F215" s="110" t="s">
        <v>1</v>
      </c>
      <c r="G215" s="109" t="e">
        <f t="shared" ref="G215:H217" si="10">C242</f>
        <v>#DIV/0!</v>
      </c>
      <c r="H215" s="109" t="e">
        <f t="shared" si="10"/>
        <v>#DIV/0!</v>
      </c>
      <c r="O215" s="432" t="s">
        <v>212</v>
      </c>
      <c r="P215" s="433"/>
      <c r="Q215" s="111" t="s">
        <v>166</v>
      </c>
      <c r="R215" s="79"/>
      <c r="S215" s="110" t="s">
        <v>1</v>
      </c>
      <c r="T215" s="109" t="e">
        <f t="shared" ref="T215:U217" si="11">P242</f>
        <v>#DIV/0!</v>
      </c>
      <c r="U215" s="109" t="e">
        <f t="shared" si="11"/>
        <v>#DIV/0!</v>
      </c>
    </row>
    <row r="216" spans="2:21">
      <c r="B216" s="373" t="s">
        <v>6</v>
      </c>
      <c r="C216" s="356" t="s">
        <v>27</v>
      </c>
      <c r="D216" s="357"/>
      <c r="F216" s="102" t="s">
        <v>7</v>
      </c>
      <c r="G216" s="108" t="e">
        <f t="shared" si="10"/>
        <v>#DIV/0!</v>
      </c>
      <c r="H216" s="108" t="e">
        <f t="shared" si="10"/>
        <v>#DIV/0!</v>
      </c>
      <c r="O216" s="373" t="s">
        <v>6</v>
      </c>
      <c r="P216" s="356" t="s">
        <v>27</v>
      </c>
      <c r="Q216" s="357"/>
      <c r="R216" s="79"/>
      <c r="S216" s="102" t="s">
        <v>7</v>
      </c>
      <c r="T216" s="108" t="e">
        <f t="shared" si="11"/>
        <v>#DIV/0!</v>
      </c>
      <c r="U216" s="108" t="e">
        <f t="shared" si="11"/>
        <v>#DIV/0!</v>
      </c>
    </row>
    <row r="217" spans="2:21" ht="13.5" thickBot="1">
      <c r="B217" s="374"/>
      <c r="C217" s="107">
        <v>1</v>
      </c>
      <c r="D217" s="106">
        <v>2</v>
      </c>
      <c r="F217" s="102" t="s">
        <v>3</v>
      </c>
      <c r="G217" s="105" t="e">
        <f t="shared" si="10"/>
        <v>#DIV/0!</v>
      </c>
      <c r="H217" s="105" t="e">
        <f t="shared" si="10"/>
        <v>#DIV/0!</v>
      </c>
      <c r="O217" s="374"/>
      <c r="P217" s="107">
        <v>1</v>
      </c>
      <c r="Q217" s="106">
        <v>2</v>
      </c>
      <c r="R217" s="79"/>
      <c r="S217" s="102" t="s">
        <v>3</v>
      </c>
      <c r="T217" s="105" t="e">
        <f t="shared" si="11"/>
        <v>#DIV/0!</v>
      </c>
      <c r="U217" s="105" t="e">
        <f t="shared" si="11"/>
        <v>#DIV/0!</v>
      </c>
    </row>
    <row r="218" spans="2:21">
      <c r="B218" s="199">
        <v>1</v>
      </c>
      <c r="C218" s="464" t="s">
        <v>57</v>
      </c>
      <c r="D218" s="401"/>
      <c r="F218" s="102" t="s">
        <v>8</v>
      </c>
      <c r="G218" s="101">
        <f>MAX(C218:C240)</f>
        <v>0</v>
      </c>
      <c r="H218" s="101">
        <f>MAX(D218:D240)</f>
        <v>0</v>
      </c>
      <c r="O218" s="199">
        <v>1</v>
      </c>
      <c r="P218" s="464" t="s">
        <v>57</v>
      </c>
      <c r="Q218" s="401"/>
      <c r="R218" s="79"/>
      <c r="S218" s="102" t="s">
        <v>8</v>
      </c>
      <c r="T218" s="101">
        <f>MAX(P218:P240)</f>
        <v>0</v>
      </c>
      <c r="U218" s="101">
        <f>MAX(Q218:Q240)</f>
        <v>0</v>
      </c>
    </row>
    <row r="219" spans="2:21">
      <c r="B219" s="194">
        <v>2</v>
      </c>
      <c r="C219" s="465" t="s">
        <v>57</v>
      </c>
      <c r="D219" s="399"/>
      <c r="F219" s="102" t="s">
        <v>9</v>
      </c>
      <c r="G219" s="101">
        <f>MIN(C218:C240)</f>
        <v>0</v>
      </c>
      <c r="H219" s="101">
        <f>MIN(D218:D240)</f>
        <v>0</v>
      </c>
      <c r="O219" s="194">
        <v>2</v>
      </c>
      <c r="P219" s="465" t="s">
        <v>57</v>
      </c>
      <c r="Q219" s="399"/>
      <c r="R219" s="79"/>
      <c r="S219" s="102" t="s">
        <v>9</v>
      </c>
      <c r="T219" s="101">
        <f>MIN(P218:P240)</f>
        <v>0</v>
      </c>
      <c r="U219" s="101">
        <f>MIN(Q218:Q240)</f>
        <v>0</v>
      </c>
    </row>
    <row r="220" spans="2:21" ht="13.5" thickBot="1">
      <c r="B220" s="194">
        <v>3</v>
      </c>
      <c r="C220" s="465" t="s">
        <v>57</v>
      </c>
      <c r="D220" s="399"/>
      <c r="F220" s="98" t="s">
        <v>10</v>
      </c>
      <c r="G220" s="97">
        <f>G218-G219</f>
        <v>0</v>
      </c>
      <c r="H220" s="97">
        <f>H218-H219</f>
        <v>0</v>
      </c>
      <c r="O220" s="194">
        <v>3</v>
      </c>
      <c r="P220" s="465" t="s">
        <v>57</v>
      </c>
      <c r="Q220" s="399"/>
      <c r="R220" s="79"/>
      <c r="S220" s="98" t="s">
        <v>10</v>
      </c>
      <c r="T220" s="97">
        <f>T218-T219</f>
        <v>0</v>
      </c>
      <c r="U220" s="97">
        <f>U218-U219</f>
        <v>0</v>
      </c>
    </row>
    <row r="221" spans="2:21">
      <c r="B221" s="194">
        <v>6</v>
      </c>
      <c r="C221" s="465" t="s">
        <v>57</v>
      </c>
      <c r="D221" s="399"/>
      <c r="O221" s="194">
        <v>6</v>
      </c>
      <c r="P221" s="465" t="s">
        <v>57</v>
      </c>
      <c r="Q221" s="399"/>
      <c r="R221" s="79"/>
      <c r="S221" s="79"/>
      <c r="T221" s="78"/>
      <c r="U221" s="78"/>
    </row>
    <row r="222" spans="2:21">
      <c r="B222" s="194">
        <v>7</v>
      </c>
      <c r="C222" s="465" t="s">
        <v>57</v>
      </c>
      <c r="D222" s="399"/>
      <c r="O222" s="194">
        <v>7</v>
      </c>
      <c r="P222" s="465" t="s">
        <v>57</v>
      </c>
      <c r="Q222" s="399"/>
      <c r="R222" s="79"/>
      <c r="S222" s="79"/>
      <c r="T222" s="78"/>
      <c r="U222" s="78"/>
    </row>
    <row r="223" spans="2:21">
      <c r="B223" s="194">
        <v>8</v>
      </c>
      <c r="C223" s="465" t="s">
        <v>57</v>
      </c>
      <c r="D223" s="399"/>
      <c r="O223" s="194">
        <v>8</v>
      </c>
      <c r="P223" s="465" t="s">
        <v>57</v>
      </c>
      <c r="Q223" s="399"/>
      <c r="R223" s="79"/>
      <c r="S223" s="79"/>
      <c r="T223" s="78"/>
      <c r="U223" s="78"/>
    </row>
    <row r="224" spans="2:21">
      <c r="B224" s="194">
        <v>9</v>
      </c>
      <c r="C224" s="465" t="s">
        <v>57</v>
      </c>
      <c r="D224" s="399"/>
      <c r="F224" s="102"/>
      <c r="G224" s="101"/>
      <c r="H224" s="101"/>
      <c r="O224" s="194">
        <v>9</v>
      </c>
      <c r="P224" s="465" t="s">
        <v>57</v>
      </c>
      <c r="Q224" s="399"/>
      <c r="R224" s="79"/>
      <c r="S224" s="102"/>
      <c r="T224" s="101"/>
      <c r="U224" s="101"/>
    </row>
    <row r="225" spans="2:21">
      <c r="B225" s="194">
        <v>10</v>
      </c>
      <c r="C225" s="465" t="s">
        <v>57</v>
      </c>
      <c r="D225" s="399"/>
      <c r="F225" s="102"/>
      <c r="G225" s="101"/>
      <c r="H225" s="101"/>
      <c r="O225" s="194">
        <v>10</v>
      </c>
      <c r="P225" s="465" t="s">
        <v>57</v>
      </c>
      <c r="Q225" s="399"/>
      <c r="R225" s="79"/>
      <c r="S225" s="102"/>
      <c r="T225" s="101"/>
      <c r="U225" s="101"/>
    </row>
    <row r="226" spans="2:21">
      <c r="B226" s="194">
        <v>13</v>
      </c>
      <c r="C226" s="465" t="s">
        <v>57</v>
      </c>
      <c r="D226" s="399"/>
      <c r="F226" s="102"/>
      <c r="G226" s="101"/>
      <c r="H226" s="101"/>
      <c r="O226" s="194">
        <v>13</v>
      </c>
      <c r="P226" s="465" t="s">
        <v>57</v>
      </c>
      <c r="Q226" s="399"/>
      <c r="R226" s="79"/>
      <c r="S226" s="102"/>
      <c r="T226" s="101"/>
      <c r="U226" s="101"/>
    </row>
    <row r="227" spans="2:21">
      <c r="B227" s="194">
        <v>14</v>
      </c>
      <c r="C227" s="465" t="s">
        <v>57</v>
      </c>
      <c r="D227" s="399"/>
      <c r="F227" s="102"/>
      <c r="G227" s="101"/>
      <c r="H227" s="101"/>
      <c r="O227" s="194">
        <v>14</v>
      </c>
      <c r="P227" s="465" t="s">
        <v>57</v>
      </c>
      <c r="Q227" s="399"/>
      <c r="R227" s="79"/>
      <c r="S227" s="102"/>
      <c r="T227" s="101"/>
      <c r="U227" s="101"/>
    </row>
    <row r="228" spans="2:21">
      <c r="B228" s="194">
        <v>15</v>
      </c>
      <c r="C228" s="465" t="s">
        <v>57</v>
      </c>
      <c r="D228" s="399"/>
      <c r="F228" s="102"/>
      <c r="G228" s="101"/>
      <c r="H228" s="101"/>
      <c r="O228" s="194">
        <v>15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194">
        <v>16</v>
      </c>
      <c r="C229" s="465" t="s">
        <v>57</v>
      </c>
      <c r="D229" s="399"/>
      <c r="F229" s="102"/>
      <c r="G229" s="101"/>
      <c r="H229" s="101"/>
      <c r="O229" s="194">
        <v>16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92">
        <v>17</v>
      </c>
      <c r="C230" s="465" t="s">
        <v>57</v>
      </c>
      <c r="D230" s="399"/>
      <c r="F230" s="102"/>
      <c r="G230" s="101"/>
      <c r="H230" s="101"/>
      <c r="O230" s="92">
        <v>17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92">
        <v>20</v>
      </c>
      <c r="C231" s="465" t="s">
        <v>57</v>
      </c>
      <c r="D231" s="399"/>
      <c r="F231" s="102"/>
      <c r="G231" s="101"/>
      <c r="H231" s="101"/>
      <c r="O231" s="92">
        <v>20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92">
        <v>21</v>
      </c>
      <c r="C232" s="465" t="s">
        <v>57</v>
      </c>
      <c r="D232" s="399"/>
      <c r="F232" s="102"/>
      <c r="G232" s="101"/>
      <c r="H232" s="101"/>
      <c r="O232" s="92">
        <v>21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92">
        <v>22</v>
      </c>
      <c r="C233" s="465" t="s">
        <v>57</v>
      </c>
      <c r="D233" s="399"/>
      <c r="F233" s="102"/>
      <c r="G233" s="101"/>
      <c r="H233" s="101"/>
      <c r="O233" s="92">
        <v>22</v>
      </c>
      <c r="P233" s="465" t="s">
        <v>57</v>
      </c>
      <c r="Q233" s="399"/>
      <c r="R233" s="79"/>
      <c r="S233" s="102"/>
      <c r="T233" s="101"/>
      <c r="U233" s="101"/>
    </row>
    <row r="234" spans="2:21">
      <c r="B234" s="92">
        <v>23</v>
      </c>
      <c r="C234" s="465" t="s">
        <v>57</v>
      </c>
      <c r="D234" s="399"/>
      <c r="F234" s="102"/>
      <c r="G234" s="101"/>
      <c r="H234" s="101"/>
      <c r="O234" s="92">
        <v>23</v>
      </c>
      <c r="P234" s="465" t="s">
        <v>57</v>
      </c>
      <c r="Q234" s="399"/>
      <c r="R234" s="79"/>
      <c r="S234" s="102"/>
      <c r="T234" s="101"/>
      <c r="U234" s="101"/>
    </row>
    <row r="235" spans="2:21">
      <c r="B235" s="92">
        <v>24</v>
      </c>
      <c r="C235" s="465" t="s">
        <v>57</v>
      </c>
      <c r="D235" s="399"/>
      <c r="F235" s="102"/>
      <c r="G235" s="101"/>
      <c r="H235" s="101"/>
      <c r="O235" s="92">
        <v>24</v>
      </c>
      <c r="P235" s="465" t="s">
        <v>57</v>
      </c>
      <c r="Q235" s="399"/>
      <c r="R235" s="79"/>
      <c r="S235" s="102"/>
      <c r="T235" s="101"/>
      <c r="U235" s="101"/>
    </row>
    <row r="236" spans="2:21">
      <c r="B236" s="92">
        <v>27</v>
      </c>
      <c r="C236" s="465" t="s">
        <v>57</v>
      </c>
      <c r="D236" s="399"/>
      <c r="F236" s="102"/>
      <c r="G236" s="101"/>
      <c r="H236" s="101"/>
      <c r="O236" s="92">
        <v>27</v>
      </c>
      <c r="P236" s="465" t="s">
        <v>57</v>
      </c>
      <c r="Q236" s="399"/>
      <c r="R236" s="79"/>
      <c r="S236" s="102"/>
      <c r="T236" s="101"/>
      <c r="U236" s="101"/>
    </row>
    <row r="237" spans="2:21">
      <c r="B237" s="92">
        <v>28</v>
      </c>
      <c r="C237" s="465" t="s">
        <v>57</v>
      </c>
      <c r="D237" s="399"/>
      <c r="F237" s="102"/>
      <c r="G237" s="101"/>
      <c r="H237" s="101"/>
      <c r="O237" s="92">
        <v>28</v>
      </c>
      <c r="P237" s="465" t="s">
        <v>57</v>
      </c>
      <c r="Q237" s="399"/>
      <c r="R237" s="79"/>
      <c r="S237" s="102"/>
      <c r="T237" s="101"/>
      <c r="U237" s="101"/>
    </row>
    <row r="238" spans="2:21">
      <c r="B238" s="92">
        <v>29</v>
      </c>
      <c r="C238" s="466" t="s">
        <v>57</v>
      </c>
      <c r="D238" s="467"/>
      <c r="F238" s="102"/>
      <c r="G238" s="101"/>
      <c r="H238" s="101"/>
      <c r="O238" s="92">
        <v>29</v>
      </c>
      <c r="P238" s="466" t="s">
        <v>57</v>
      </c>
      <c r="Q238" s="467"/>
      <c r="R238" s="79"/>
      <c r="S238" s="102"/>
      <c r="T238" s="101"/>
      <c r="U238" s="101"/>
    </row>
    <row r="239" spans="2:21">
      <c r="B239" s="92">
        <v>30</v>
      </c>
      <c r="C239" s="465" t="s">
        <v>57</v>
      </c>
      <c r="D239" s="399"/>
      <c r="F239" s="102"/>
      <c r="G239" s="101"/>
      <c r="H239" s="101"/>
      <c r="O239" s="92">
        <v>30</v>
      </c>
      <c r="P239" s="465" t="s">
        <v>57</v>
      </c>
      <c r="Q239" s="399"/>
      <c r="R239" s="79"/>
      <c r="S239" s="102"/>
      <c r="T239" s="101"/>
      <c r="U239" s="101"/>
    </row>
    <row r="240" spans="2:21" ht="13.5" thickBot="1">
      <c r="B240" s="92">
        <v>31</v>
      </c>
      <c r="C240" s="466" t="s">
        <v>57</v>
      </c>
      <c r="D240" s="467"/>
      <c r="F240" s="102"/>
      <c r="G240" s="101"/>
      <c r="H240" s="101"/>
      <c r="O240" s="92">
        <v>31</v>
      </c>
      <c r="P240" s="466" t="s">
        <v>57</v>
      </c>
      <c r="Q240" s="467"/>
      <c r="R240" s="79"/>
      <c r="S240" s="102"/>
      <c r="T240" s="101"/>
      <c r="U240" s="101"/>
    </row>
    <row r="241" spans="2:21" ht="13.5" thickBot="1">
      <c r="B241" s="181" t="s">
        <v>0</v>
      </c>
      <c r="C241" s="114">
        <f>COUNTIF(C218:C240,"&gt;0")</f>
        <v>0</v>
      </c>
      <c r="D241" s="113">
        <f>COUNTIF(D218:D240,"&gt;0")</f>
        <v>0</v>
      </c>
      <c r="O241" s="181" t="s">
        <v>0</v>
      </c>
      <c r="P241" s="114">
        <f>COUNTIF(P218:P240,"&gt;0")</f>
        <v>0</v>
      </c>
      <c r="Q241" s="113">
        <f>COUNTIF(Q218:Q240,"&gt;0")</f>
        <v>0</v>
      </c>
      <c r="R241" s="79"/>
      <c r="S241" s="79"/>
      <c r="T241" s="78"/>
      <c r="U241" s="78"/>
    </row>
    <row r="242" spans="2:21">
      <c r="B242" s="88" t="s">
        <v>1</v>
      </c>
      <c r="C242" s="87" t="e">
        <f>AVERAGE(C218:C240)</f>
        <v>#DIV/0!</v>
      </c>
      <c r="D242" s="86" t="e">
        <f>AVERAGE(D218:D240)</f>
        <v>#DIV/0!</v>
      </c>
      <c r="O242" s="88" t="s">
        <v>1</v>
      </c>
      <c r="P242" s="87" t="e">
        <f>AVERAGE(P218:P240)</f>
        <v>#DIV/0!</v>
      </c>
      <c r="Q242" s="86" t="e">
        <f>AVERAGE(Q218:Q240)</f>
        <v>#DIV/0!</v>
      </c>
      <c r="R242" s="79"/>
      <c r="S242" s="79"/>
      <c r="T242" s="78"/>
      <c r="U242" s="78"/>
    </row>
    <row r="243" spans="2:21">
      <c r="B243" s="85" t="s">
        <v>2</v>
      </c>
      <c r="C243" s="84" t="e">
        <f>STDEV(C218:C240)</f>
        <v>#DIV/0!</v>
      </c>
      <c r="D243" s="83" t="e">
        <f>STDEV(D218:D240)</f>
        <v>#DIV/0!</v>
      </c>
      <c r="O243" s="85" t="s">
        <v>2</v>
      </c>
      <c r="P243" s="84" t="e">
        <f>STDEV(P218:P240)</f>
        <v>#DIV/0!</v>
      </c>
      <c r="Q243" s="83" t="e">
        <f>STDEV(Q218:Q240)</f>
        <v>#DIV/0!</v>
      </c>
      <c r="R243" s="79"/>
      <c r="S243" s="79"/>
      <c r="T243" s="78"/>
      <c r="U243" s="78"/>
    </row>
    <row r="244" spans="2:21" ht="13.5" thickBot="1">
      <c r="B244" s="82" t="s">
        <v>3</v>
      </c>
      <c r="C244" s="81" t="e">
        <f>CONFIDENCE(0.05,C243,C241)</f>
        <v>#DIV/0!</v>
      </c>
      <c r="D244" s="80" t="e">
        <f>CONFIDENCE(0.05,D243,D241)</f>
        <v>#DIV/0!</v>
      </c>
      <c r="O244" s="82" t="s">
        <v>3</v>
      </c>
      <c r="P244" s="81" t="e">
        <f>CONFIDENCE(0.05,P243,P241)</f>
        <v>#DIV/0!</v>
      </c>
      <c r="Q244" s="80" t="e">
        <f>CONFIDENCE(0.05,Q243,Q241)</f>
        <v>#DIV/0!</v>
      </c>
      <c r="R244" s="79"/>
      <c r="S244" s="79"/>
      <c r="T244" s="78"/>
      <c r="U244" s="78"/>
    </row>
    <row r="246" spans="2:21" ht="13.5" thickBot="1"/>
    <row r="247" spans="2:21" ht="13.5" thickBot="1">
      <c r="B247" s="347"/>
      <c r="C247" s="348"/>
      <c r="D247" s="363" t="s">
        <v>15</v>
      </c>
      <c r="G247" s="346" t="s">
        <v>217</v>
      </c>
      <c r="H247" s="346"/>
      <c r="O247" s="347"/>
      <c r="P247" s="348"/>
      <c r="Q247" s="363" t="s">
        <v>15</v>
      </c>
      <c r="R247" s="79"/>
      <c r="S247" s="79"/>
      <c r="T247" s="346" t="s">
        <v>194</v>
      </c>
      <c r="U247" s="346"/>
    </row>
    <row r="248" spans="2:21" ht="13.5" thickBot="1">
      <c r="B248" s="349"/>
      <c r="C248" s="350"/>
      <c r="D248" s="364"/>
      <c r="G248" s="112">
        <v>1</v>
      </c>
      <c r="H248" s="112">
        <v>2</v>
      </c>
      <c r="O248" s="349"/>
      <c r="P248" s="350"/>
      <c r="Q248" s="364"/>
      <c r="R248" s="79"/>
      <c r="S248" s="79"/>
      <c r="T248" s="112">
        <v>1</v>
      </c>
      <c r="U248" s="112">
        <v>2</v>
      </c>
    </row>
    <row r="249" spans="2:21" ht="13.5" customHeight="1" thickBot="1">
      <c r="B249" s="355" t="s">
        <v>12</v>
      </c>
      <c r="C249" s="348"/>
      <c r="D249" s="111" t="s">
        <v>164</v>
      </c>
      <c r="F249" s="110" t="s">
        <v>1</v>
      </c>
      <c r="G249" s="109" t="e">
        <f t="shared" ref="G249:H251" si="12">C276</f>
        <v>#DIV/0!</v>
      </c>
      <c r="H249" s="109" t="e">
        <f t="shared" si="12"/>
        <v>#DIV/0!</v>
      </c>
      <c r="O249" s="432" t="s">
        <v>212</v>
      </c>
      <c r="P249" s="433"/>
      <c r="Q249" s="111" t="s">
        <v>164</v>
      </c>
      <c r="R249" s="79"/>
      <c r="S249" s="110" t="s">
        <v>1</v>
      </c>
      <c r="T249" s="109" t="e">
        <f t="shared" ref="T249:U251" si="13">P276</f>
        <v>#DIV/0!</v>
      </c>
      <c r="U249" s="109" t="e">
        <f t="shared" si="13"/>
        <v>#DIV/0!</v>
      </c>
    </row>
    <row r="250" spans="2:21">
      <c r="B250" s="373" t="s">
        <v>6</v>
      </c>
      <c r="C250" s="356" t="s">
        <v>27</v>
      </c>
      <c r="D250" s="357"/>
      <c r="F250" s="102" t="s">
        <v>7</v>
      </c>
      <c r="G250" s="108" t="e">
        <f t="shared" si="12"/>
        <v>#DIV/0!</v>
      </c>
      <c r="H250" s="108" t="e">
        <f t="shared" si="12"/>
        <v>#DIV/0!</v>
      </c>
      <c r="O250" s="373" t="s">
        <v>6</v>
      </c>
      <c r="P250" s="356" t="s">
        <v>27</v>
      </c>
      <c r="Q250" s="357"/>
      <c r="R250" s="79"/>
      <c r="S250" s="102" t="s">
        <v>7</v>
      </c>
      <c r="T250" s="108" t="e">
        <f t="shared" si="13"/>
        <v>#DIV/0!</v>
      </c>
      <c r="U250" s="108" t="e">
        <f t="shared" si="13"/>
        <v>#DIV/0!</v>
      </c>
    </row>
    <row r="251" spans="2:21" ht="13.5" thickBot="1">
      <c r="B251" s="374"/>
      <c r="C251" s="107">
        <v>1</v>
      </c>
      <c r="D251" s="106">
        <v>2</v>
      </c>
      <c r="F251" s="102" t="s">
        <v>3</v>
      </c>
      <c r="G251" s="105" t="e">
        <f t="shared" si="12"/>
        <v>#DIV/0!</v>
      </c>
      <c r="H251" s="105" t="e">
        <f t="shared" si="12"/>
        <v>#DIV/0!</v>
      </c>
      <c r="O251" s="374"/>
      <c r="P251" s="107">
        <v>1</v>
      </c>
      <c r="Q251" s="106">
        <v>2</v>
      </c>
      <c r="R251" s="79"/>
      <c r="S251" s="102" t="s">
        <v>3</v>
      </c>
      <c r="T251" s="105" t="e">
        <f t="shared" si="13"/>
        <v>#DIV/0!</v>
      </c>
      <c r="U251" s="105" t="e">
        <f t="shared" si="13"/>
        <v>#DIV/0!</v>
      </c>
    </row>
    <row r="252" spans="2:21">
      <c r="B252" s="199">
        <v>1</v>
      </c>
      <c r="C252" s="464" t="s">
        <v>57</v>
      </c>
      <c r="D252" s="401"/>
      <c r="F252" s="102" t="s">
        <v>8</v>
      </c>
      <c r="G252" s="101">
        <f>MAX(C252:C274)</f>
        <v>0</v>
      </c>
      <c r="H252" s="101">
        <f>MAX(D252:D274)</f>
        <v>0</v>
      </c>
      <c r="O252" s="199">
        <v>1</v>
      </c>
      <c r="P252" s="464" t="s">
        <v>57</v>
      </c>
      <c r="Q252" s="401"/>
      <c r="R252" s="79"/>
      <c r="S252" s="102" t="s">
        <v>8</v>
      </c>
      <c r="T252" s="101">
        <f>MAX(P252:P274)</f>
        <v>0</v>
      </c>
      <c r="U252" s="101">
        <f>MAX(Q252:Q274)</f>
        <v>0</v>
      </c>
    </row>
    <row r="253" spans="2:21">
      <c r="B253" s="194">
        <v>2</v>
      </c>
      <c r="C253" s="465" t="s">
        <v>57</v>
      </c>
      <c r="D253" s="399"/>
      <c r="F253" s="102" t="s">
        <v>9</v>
      </c>
      <c r="G253" s="101">
        <f>MIN(C252:C274)</f>
        <v>0</v>
      </c>
      <c r="H253" s="101">
        <f>MIN(D252:D274)</f>
        <v>0</v>
      </c>
      <c r="O253" s="194">
        <v>2</v>
      </c>
      <c r="P253" s="465" t="s">
        <v>57</v>
      </c>
      <c r="Q253" s="399"/>
      <c r="R253" s="79"/>
      <c r="S253" s="102" t="s">
        <v>9</v>
      </c>
      <c r="T253" s="101">
        <f>MIN(P252:P274)</f>
        <v>0</v>
      </c>
      <c r="U253" s="101">
        <f>MIN(Q252:Q274)</f>
        <v>0</v>
      </c>
    </row>
    <row r="254" spans="2:21" ht="13.5" thickBot="1">
      <c r="B254" s="194">
        <v>3</v>
      </c>
      <c r="C254" s="465" t="s">
        <v>57</v>
      </c>
      <c r="D254" s="399"/>
      <c r="F254" s="98" t="s">
        <v>10</v>
      </c>
      <c r="G254" s="97">
        <f>G252-G253</f>
        <v>0</v>
      </c>
      <c r="H254" s="97">
        <f>H252-H253</f>
        <v>0</v>
      </c>
      <c r="O254" s="194">
        <v>3</v>
      </c>
      <c r="P254" s="465" t="s">
        <v>57</v>
      </c>
      <c r="Q254" s="399"/>
      <c r="R254" s="79"/>
      <c r="S254" s="98" t="s">
        <v>10</v>
      </c>
      <c r="T254" s="97">
        <f>T252-T253</f>
        <v>0</v>
      </c>
      <c r="U254" s="97">
        <f>U252-U253</f>
        <v>0</v>
      </c>
    </row>
    <row r="255" spans="2:21">
      <c r="B255" s="194">
        <v>6</v>
      </c>
      <c r="C255" s="465" t="s">
        <v>57</v>
      </c>
      <c r="D255" s="399"/>
      <c r="O255" s="194">
        <v>6</v>
      </c>
      <c r="P255" s="465" t="s">
        <v>57</v>
      </c>
      <c r="Q255" s="399"/>
      <c r="R255" s="79"/>
      <c r="S255" s="79"/>
      <c r="T255" s="78"/>
      <c r="U255" s="78"/>
    </row>
    <row r="256" spans="2:21">
      <c r="B256" s="194">
        <v>7</v>
      </c>
      <c r="C256" s="465" t="s">
        <v>57</v>
      </c>
      <c r="D256" s="399"/>
      <c r="O256" s="194">
        <v>7</v>
      </c>
      <c r="P256" s="465" t="s">
        <v>57</v>
      </c>
      <c r="Q256" s="399"/>
      <c r="R256" s="79"/>
      <c r="S256" s="79"/>
      <c r="T256" s="78"/>
      <c r="U256" s="78"/>
    </row>
    <row r="257" spans="2:21">
      <c r="B257" s="194">
        <v>8</v>
      </c>
      <c r="C257" s="465" t="s">
        <v>57</v>
      </c>
      <c r="D257" s="399"/>
      <c r="O257" s="194">
        <v>8</v>
      </c>
      <c r="P257" s="465" t="s">
        <v>57</v>
      </c>
      <c r="Q257" s="399"/>
      <c r="R257" s="79"/>
      <c r="S257" s="79"/>
      <c r="T257" s="78"/>
      <c r="U257" s="78"/>
    </row>
    <row r="258" spans="2:21">
      <c r="B258" s="194">
        <v>9</v>
      </c>
      <c r="C258" s="465" t="s">
        <v>57</v>
      </c>
      <c r="D258" s="399"/>
      <c r="F258" s="102"/>
      <c r="G258" s="101"/>
      <c r="H258" s="101"/>
      <c r="O258" s="194">
        <v>9</v>
      </c>
      <c r="P258" s="465" t="s">
        <v>57</v>
      </c>
      <c r="Q258" s="399"/>
      <c r="R258" s="79"/>
      <c r="S258" s="102"/>
      <c r="T258" s="101"/>
      <c r="U258" s="101"/>
    </row>
    <row r="259" spans="2:21">
      <c r="B259" s="194">
        <v>10</v>
      </c>
      <c r="C259" s="465" t="s">
        <v>57</v>
      </c>
      <c r="D259" s="399"/>
      <c r="F259" s="102"/>
      <c r="G259" s="101"/>
      <c r="H259" s="101"/>
      <c r="O259" s="194">
        <v>10</v>
      </c>
      <c r="P259" s="465" t="s">
        <v>57</v>
      </c>
      <c r="Q259" s="399"/>
      <c r="R259" s="79"/>
      <c r="S259" s="102"/>
      <c r="T259" s="101"/>
      <c r="U259" s="101"/>
    </row>
    <row r="260" spans="2:21">
      <c r="B260" s="194">
        <v>13</v>
      </c>
      <c r="C260" s="465" t="s">
        <v>57</v>
      </c>
      <c r="D260" s="399"/>
      <c r="F260" s="102"/>
      <c r="G260" s="101"/>
      <c r="H260" s="101"/>
      <c r="O260" s="194">
        <v>13</v>
      </c>
      <c r="P260" s="465" t="s">
        <v>57</v>
      </c>
      <c r="Q260" s="399"/>
      <c r="R260" s="79"/>
      <c r="S260" s="102"/>
      <c r="T260" s="101"/>
      <c r="U260" s="101"/>
    </row>
    <row r="261" spans="2:21">
      <c r="B261" s="194">
        <v>14</v>
      </c>
      <c r="C261" s="465" t="s">
        <v>57</v>
      </c>
      <c r="D261" s="399"/>
      <c r="F261" s="102"/>
      <c r="G261" s="101"/>
      <c r="H261" s="101"/>
      <c r="O261" s="194">
        <v>14</v>
      </c>
      <c r="P261" s="465" t="s">
        <v>57</v>
      </c>
      <c r="Q261" s="399"/>
      <c r="R261" s="79"/>
      <c r="S261" s="102"/>
      <c r="T261" s="101"/>
      <c r="U261" s="101"/>
    </row>
    <row r="262" spans="2:21">
      <c r="B262" s="194">
        <v>15</v>
      </c>
      <c r="C262" s="465" t="s">
        <v>57</v>
      </c>
      <c r="D262" s="399"/>
      <c r="F262" s="102"/>
      <c r="G262" s="101"/>
      <c r="H262" s="101"/>
      <c r="O262" s="194">
        <v>15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194">
        <v>16</v>
      </c>
      <c r="C263" s="465" t="s">
        <v>57</v>
      </c>
      <c r="D263" s="399"/>
      <c r="F263" s="102"/>
      <c r="G263" s="101"/>
      <c r="H263" s="101"/>
      <c r="O263" s="194">
        <v>16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92">
        <v>17</v>
      </c>
      <c r="C264" s="465" t="s">
        <v>57</v>
      </c>
      <c r="D264" s="399"/>
      <c r="F264" s="102"/>
      <c r="G264" s="101"/>
      <c r="H264" s="101"/>
      <c r="O264" s="92">
        <v>17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92">
        <v>20</v>
      </c>
      <c r="C265" s="465" t="s">
        <v>57</v>
      </c>
      <c r="D265" s="399"/>
      <c r="F265" s="102"/>
      <c r="G265" s="101"/>
      <c r="H265" s="101"/>
      <c r="O265" s="92">
        <v>20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92">
        <v>21</v>
      </c>
      <c r="C266" s="465" t="s">
        <v>57</v>
      </c>
      <c r="D266" s="399"/>
      <c r="F266" s="102"/>
      <c r="G266" s="101"/>
      <c r="H266" s="101"/>
      <c r="O266" s="92">
        <v>21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92">
        <v>22</v>
      </c>
      <c r="C267" s="465" t="s">
        <v>57</v>
      </c>
      <c r="D267" s="399"/>
      <c r="F267" s="102"/>
      <c r="G267" s="101"/>
      <c r="H267" s="101"/>
      <c r="O267" s="92">
        <v>22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23</v>
      </c>
      <c r="C268" s="465" t="s">
        <v>57</v>
      </c>
      <c r="D268" s="399"/>
      <c r="F268" s="102"/>
      <c r="G268" s="101"/>
      <c r="H268" s="101"/>
      <c r="O268" s="92">
        <v>23</v>
      </c>
      <c r="P268" s="465" t="s">
        <v>57</v>
      </c>
      <c r="Q268" s="399"/>
      <c r="R268" s="79"/>
      <c r="S268" s="102"/>
      <c r="T268" s="101"/>
      <c r="U268" s="101"/>
    </row>
    <row r="269" spans="2:21">
      <c r="B269" s="92">
        <v>24</v>
      </c>
      <c r="C269" s="465" t="s">
        <v>57</v>
      </c>
      <c r="D269" s="399"/>
      <c r="F269" s="102"/>
      <c r="G269" s="101"/>
      <c r="H269" s="101"/>
      <c r="O269" s="92">
        <v>24</v>
      </c>
      <c r="P269" s="465" t="s">
        <v>57</v>
      </c>
      <c r="Q269" s="399"/>
      <c r="R269" s="79"/>
      <c r="S269" s="102"/>
      <c r="T269" s="101"/>
      <c r="U269" s="101"/>
    </row>
    <row r="270" spans="2:21">
      <c r="B270" s="92">
        <v>27</v>
      </c>
      <c r="C270" s="465" t="s">
        <v>57</v>
      </c>
      <c r="D270" s="399"/>
      <c r="F270" s="102"/>
      <c r="G270" s="101"/>
      <c r="H270" s="101"/>
      <c r="O270" s="92">
        <v>27</v>
      </c>
      <c r="P270" s="465" t="s">
        <v>57</v>
      </c>
      <c r="Q270" s="399"/>
      <c r="R270" s="79"/>
      <c r="S270" s="102"/>
      <c r="T270" s="101"/>
      <c r="U270" s="101"/>
    </row>
    <row r="271" spans="2:21">
      <c r="B271" s="92">
        <v>28</v>
      </c>
      <c r="C271" s="465" t="s">
        <v>57</v>
      </c>
      <c r="D271" s="399"/>
      <c r="F271" s="102"/>
      <c r="G271" s="101"/>
      <c r="H271" s="101"/>
      <c r="O271" s="92">
        <v>28</v>
      </c>
      <c r="P271" s="465" t="s">
        <v>57</v>
      </c>
      <c r="Q271" s="399"/>
      <c r="R271" s="79"/>
      <c r="S271" s="102"/>
      <c r="T271" s="101"/>
      <c r="U271" s="101"/>
    </row>
    <row r="272" spans="2:21">
      <c r="B272" s="92">
        <v>29</v>
      </c>
      <c r="C272" s="465" t="s">
        <v>57</v>
      </c>
      <c r="D272" s="399"/>
      <c r="F272" s="102"/>
      <c r="G272" s="101"/>
      <c r="H272" s="101"/>
      <c r="O272" s="92">
        <v>29</v>
      </c>
      <c r="P272" s="465" t="s">
        <v>57</v>
      </c>
      <c r="Q272" s="399"/>
      <c r="R272" s="79"/>
      <c r="S272" s="102"/>
      <c r="T272" s="101"/>
      <c r="U272" s="101"/>
    </row>
    <row r="273" spans="2:21">
      <c r="B273" s="92">
        <v>30</v>
      </c>
      <c r="C273" s="465" t="s">
        <v>57</v>
      </c>
      <c r="D273" s="399"/>
      <c r="F273" s="102"/>
      <c r="G273" s="101"/>
      <c r="H273" s="101"/>
      <c r="O273" s="92">
        <v>30</v>
      </c>
      <c r="P273" s="465" t="s">
        <v>57</v>
      </c>
      <c r="Q273" s="399"/>
      <c r="R273" s="79"/>
      <c r="S273" s="102"/>
      <c r="T273" s="101"/>
      <c r="U273" s="101"/>
    </row>
    <row r="274" spans="2:21" ht="13.5" thickBot="1">
      <c r="B274" s="92">
        <v>31</v>
      </c>
      <c r="C274" s="462" t="s">
        <v>57</v>
      </c>
      <c r="D274" s="463"/>
      <c r="F274" s="102"/>
      <c r="G274" s="101"/>
      <c r="H274" s="101"/>
      <c r="O274" s="92">
        <v>31</v>
      </c>
      <c r="P274" s="462" t="s">
        <v>57</v>
      </c>
      <c r="Q274" s="463"/>
      <c r="R274" s="79"/>
      <c r="S274" s="102"/>
      <c r="T274" s="101"/>
      <c r="U274" s="101"/>
    </row>
    <row r="275" spans="2:21" ht="13.5" thickBot="1">
      <c r="B275" s="181" t="s">
        <v>0</v>
      </c>
      <c r="C275" s="90">
        <f>COUNTIF(C252:C274,"&gt;0")</f>
        <v>0</v>
      </c>
      <c r="D275" s="89">
        <f>COUNTIF(D252:D274,"&gt;0")</f>
        <v>0</v>
      </c>
      <c r="O275" s="181" t="s">
        <v>0</v>
      </c>
      <c r="P275" s="90">
        <f>COUNTIF(P252:P274,"&gt;0")</f>
        <v>0</v>
      </c>
      <c r="Q275" s="89">
        <f>COUNTIF(Q252:Q274,"&gt;0")</f>
        <v>0</v>
      </c>
      <c r="R275" s="79"/>
      <c r="S275" s="79"/>
      <c r="T275" s="78"/>
      <c r="U275" s="78"/>
    </row>
    <row r="276" spans="2:21">
      <c r="B276" s="88" t="s">
        <v>1</v>
      </c>
      <c r="C276" s="87" t="e">
        <f>AVERAGE(C252:C274)</f>
        <v>#DIV/0!</v>
      </c>
      <c r="D276" s="86" t="e">
        <f>AVERAGE(D252:D274)</f>
        <v>#DIV/0!</v>
      </c>
      <c r="O276" s="88" t="s">
        <v>1</v>
      </c>
      <c r="P276" s="87" t="e">
        <f>AVERAGE(P252:P274)</f>
        <v>#DIV/0!</v>
      </c>
      <c r="Q276" s="86" t="e">
        <f>AVERAGE(Q252:Q274)</f>
        <v>#DIV/0!</v>
      </c>
      <c r="R276" s="79"/>
      <c r="S276" s="79"/>
      <c r="T276" s="78"/>
      <c r="U276" s="78"/>
    </row>
    <row r="277" spans="2:21">
      <c r="B277" s="85" t="s">
        <v>2</v>
      </c>
      <c r="C277" s="84" t="e">
        <f>STDEV(C252:C274)</f>
        <v>#DIV/0!</v>
      </c>
      <c r="D277" s="83" t="e">
        <f>STDEV(D252:D274)</f>
        <v>#DIV/0!</v>
      </c>
      <c r="O277" s="85" t="s">
        <v>2</v>
      </c>
      <c r="P277" s="84" t="e">
        <f>STDEV(P252:P274)</f>
        <v>#DIV/0!</v>
      </c>
      <c r="Q277" s="83" t="e">
        <f>STDEV(Q252:Q274)</f>
        <v>#DIV/0!</v>
      </c>
      <c r="R277" s="79"/>
      <c r="S277" s="79"/>
      <c r="T277" s="78"/>
      <c r="U277" s="78"/>
    </row>
    <row r="278" spans="2:21" ht="13.5" thickBot="1">
      <c r="B278" s="82" t="s">
        <v>3</v>
      </c>
      <c r="C278" s="81" t="e">
        <f>CONFIDENCE(0.05,C277,C275)</f>
        <v>#DIV/0!</v>
      </c>
      <c r="D278" s="80" t="e">
        <f>CONFIDENCE(0.05,D277,D275)</f>
        <v>#DIV/0!</v>
      </c>
      <c r="O278" s="82" t="s">
        <v>3</v>
      </c>
      <c r="P278" s="81" t="e">
        <f>CONFIDENCE(0.05,P277,P275)</f>
        <v>#DIV/0!</v>
      </c>
      <c r="Q278" s="80" t="e">
        <f>CONFIDENCE(0.05,Q277,Q275)</f>
        <v>#DIV/0!</v>
      </c>
      <c r="R278" s="79"/>
      <c r="S278" s="79"/>
      <c r="T278" s="78"/>
      <c r="U278" s="78"/>
    </row>
    <row r="280" spans="2:21" ht="13.5" thickBot="1"/>
    <row r="281" spans="2:21" ht="13.5" thickBot="1">
      <c r="B281" s="347"/>
      <c r="C281" s="348"/>
      <c r="D281" s="363" t="s">
        <v>15</v>
      </c>
      <c r="G281" s="346" t="s">
        <v>216</v>
      </c>
      <c r="H281" s="346"/>
      <c r="O281" s="347"/>
      <c r="P281" s="348"/>
      <c r="Q281" s="363" t="s">
        <v>15</v>
      </c>
      <c r="R281" s="79"/>
      <c r="S281" s="79"/>
      <c r="T281" s="346" t="s">
        <v>192</v>
      </c>
      <c r="U281" s="346"/>
    </row>
    <row r="282" spans="2:21" ht="13.5" thickBot="1">
      <c r="B282" s="349"/>
      <c r="C282" s="350"/>
      <c r="D282" s="364"/>
      <c r="G282" s="112">
        <v>1</v>
      </c>
      <c r="H282" s="112">
        <v>2</v>
      </c>
      <c r="O282" s="349"/>
      <c r="P282" s="350"/>
      <c r="Q282" s="364"/>
      <c r="R282" s="79"/>
      <c r="S282" s="79"/>
      <c r="T282" s="112">
        <v>1</v>
      </c>
      <c r="U282" s="112">
        <v>2</v>
      </c>
    </row>
    <row r="283" spans="2:21" ht="13.5" customHeight="1" thickBot="1">
      <c r="B283" s="355" t="s">
        <v>12</v>
      </c>
      <c r="C283" s="348"/>
      <c r="D283" s="111" t="s">
        <v>162</v>
      </c>
      <c r="F283" s="110" t="s">
        <v>1</v>
      </c>
      <c r="G283" s="109" t="e">
        <f t="shared" ref="G283:H285" si="14">C308</f>
        <v>#DIV/0!</v>
      </c>
      <c r="H283" s="109" t="e">
        <f t="shared" si="14"/>
        <v>#DIV/0!</v>
      </c>
      <c r="O283" s="432" t="s">
        <v>212</v>
      </c>
      <c r="P283" s="433"/>
      <c r="Q283" s="111" t="s">
        <v>162</v>
      </c>
      <c r="R283" s="79"/>
      <c r="S283" s="110" t="s">
        <v>1</v>
      </c>
      <c r="T283" s="109" t="e">
        <f t="shared" ref="T283:U285" si="15">P308</f>
        <v>#DIV/0!</v>
      </c>
      <c r="U283" s="109" t="e">
        <f t="shared" si="15"/>
        <v>#DIV/0!</v>
      </c>
    </row>
    <row r="284" spans="2:21">
      <c r="B284" s="373" t="s">
        <v>6</v>
      </c>
      <c r="C284" s="356" t="s">
        <v>27</v>
      </c>
      <c r="D284" s="357"/>
      <c r="F284" s="102" t="s">
        <v>7</v>
      </c>
      <c r="G284" s="108" t="e">
        <f t="shared" si="14"/>
        <v>#DIV/0!</v>
      </c>
      <c r="H284" s="108" t="e">
        <f t="shared" si="14"/>
        <v>#DIV/0!</v>
      </c>
      <c r="O284" s="373" t="s">
        <v>6</v>
      </c>
      <c r="P284" s="356" t="s">
        <v>27</v>
      </c>
      <c r="Q284" s="357"/>
      <c r="R284" s="79"/>
      <c r="S284" s="102" t="s">
        <v>7</v>
      </c>
      <c r="T284" s="108" t="e">
        <f t="shared" si="15"/>
        <v>#DIV/0!</v>
      </c>
      <c r="U284" s="108" t="e">
        <f t="shared" si="15"/>
        <v>#DIV/0!</v>
      </c>
    </row>
    <row r="285" spans="2:21" ht="13.5" thickBot="1">
      <c r="B285" s="374"/>
      <c r="C285" s="107">
        <v>1</v>
      </c>
      <c r="D285" s="106">
        <v>2</v>
      </c>
      <c r="F285" s="102" t="s">
        <v>3</v>
      </c>
      <c r="G285" s="105" t="e">
        <f t="shared" si="14"/>
        <v>#DIV/0!</v>
      </c>
      <c r="H285" s="105" t="e">
        <f t="shared" si="14"/>
        <v>#DIV/0!</v>
      </c>
      <c r="O285" s="374"/>
      <c r="P285" s="107">
        <v>1</v>
      </c>
      <c r="Q285" s="106">
        <v>2</v>
      </c>
      <c r="R285" s="79"/>
      <c r="S285" s="102" t="s">
        <v>3</v>
      </c>
      <c r="T285" s="105" t="e">
        <f t="shared" si="15"/>
        <v>#DIV/0!</v>
      </c>
      <c r="U285" s="105" t="e">
        <f t="shared" si="15"/>
        <v>#DIV/0!</v>
      </c>
    </row>
    <row r="286" spans="2:21">
      <c r="B286" s="199">
        <v>1</v>
      </c>
      <c r="C286" s="464" t="s">
        <v>57</v>
      </c>
      <c r="D286" s="401"/>
      <c r="F286" s="102" t="s">
        <v>8</v>
      </c>
      <c r="G286" s="101">
        <f>MAX(C286:C306)</f>
        <v>0</v>
      </c>
      <c r="H286" s="101">
        <f>MAX(D286:D306)</f>
        <v>0</v>
      </c>
      <c r="O286" s="199">
        <v>1</v>
      </c>
      <c r="P286" s="464" t="s">
        <v>57</v>
      </c>
      <c r="Q286" s="401"/>
      <c r="R286" s="79"/>
      <c r="S286" s="102" t="s">
        <v>8</v>
      </c>
      <c r="T286" s="101">
        <f>MAX(P286:P306)</f>
        <v>0</v>
      </c>
      <c r="U286" s="101">
        <f>MAX(Q286:Q306)</f>
        <v>0</v>
      </c>
    </row>
    <row r="287" spans="2:21">
      <c r="B287" s="194">
        <v>2</v>
      </c>
      <c r="C287" s="465" t="s">
        <v>57</v>
      </c>
      <c r="D287" s="399"/>
      <c r="F287" s="102" t="s">
        <v>9</v>
      </c>
      <c r="G287" s="101">
        <f>MIN(C286:C306)</f>
        <v>0</v>
      </c>
      <c r="H287" s="101">
        <f>MIN(D286:D306)</f>
        <v>0</v>
      </c>
      <c r="O287" s="194">
        <v>2</v>
      </c>
      <c r="P287" s="465" t="s">
        <v>57</v>
      </c>
      <c r="Q287" s="399"/>
      <c r="R287" s="79"/>
      <c r="S287" s="102" t="s">
        <v>9</v>
      </c>
      <c r="T287" s="101">
        <f>MIN(P286:P306)</f>
        <v>0</v>
      </c>
      <c r="U287" s="101">
        <f>MIN(Q286:Q306)</f>
        <v>0</v>
      </c>
    </row>
    <row r="288" spans="2:21" ht="13.5" thickBot="1">
      <c r="B288" s="194">
        <v>3</v>
      </c>
      <c r="C288" s="465" t="s">
        <v>57</v>
      </c>
      <c r="D288" s="399"/>
      <c r="F288" s="98" t="s">
        <v>10</v>
      </c>
      <c r="G288" s="97">
        <f>G286-G287</f>
        <v>0</v>
      </c>
      <c r="H288" s="97">
        <f>H286-H287</f>
        <v>0</v>
      </c>
      <c r="O288" s="194">
        <v>3</v>
      </c>
      <c r="P288" s="465" t="s">
        <v>57</v>
      </c>
      <c r="Q288" s="399"/>
      <c r="R288" s="79"/>
      <c r="S288" s="98" t="s">
        <v>10</v>
      </c>
      <c r="T288" s="97">
        <f>T286-T287</f>
        <v>0</v>
      </c>
      <c r="U288" s="97">
        <f>U286-U287</f>
        <v>0</v>
      </c>
    </row>
    <row r="289" spans="2:21">
      <c r="B289" s="194">
        <v>4</v>
      </c>
      <c r="C289" s="465" t="s">
        <v>57</v>
      </c>
      <c r="D289" s="399"/>
      <c r="O289" s="194">
        <v>4</v>
      </c>
      <c r="P289" s="465" t="s">
        <v>57</v>
      </c>
      <c r="Q289" s="399"/>
      <c r="R289" s="79"/>
      <c r="S289" s="79"/>
      <c r="T289" s="78"/>
      <c r="U289" s="78"/>
    </row>
    <row r="290" spans="2:21">
      <c r="B290" s="194">
        <v>7</v>
      </c>
      <c r="C290" s="465" t="s">
        <v>57</v>
      </c>
      <c r="D290" s="399"/>
      <c r="O290" s="194">
        <v>7</v>
      </c>
      <c r="P290" s="465" t="s">
        <v>57</v>
      </c>
      <c r="Q290" s="399"/>
      <c r="R290" s="79"/>
      <c r="S290" s="79"/>
      <c r="T290" s="78"/>
      <c r="U290" s="78"/>
    </row>
    <row r="291" spans="2:21">
      <c r="B291" s="194">
        <v>8</v>
      </c>
      <c r="C291" s="465" t="s">
        <v>57</v>
      </c>
      <c r="D291" s="399"/>
      <c r="O291" s="194">
        <v>8</v>
      </c>
      <c r="P291" s="465" t="s">
        <v>57</v>
      </c>
      <c r="Q291" s="399"/>
      <c r="R291" s="79"/>
      <c r="S291" s="79"/>
      <c r="T291" s="78"/>
      <c r="U291" s="78"/>
    </row>
    <row r="292" spans="2:21">
      <c r="B292" s="194">
        <v>9</v>
      </c>
      <c r="C292" s="465" t="s">
        <v>57</v>
      </c>
      <c r="D292" s="399"/>
      <c r="F292" s="102"/>
      <c r="G292" s="101"/>
      <c r="H292" s="101"/>
      <c r="O292" s="194">
        <v>9</v>
      </c>
      <c r="P292" s="465" t="s">
        <v>57</v>
      </c>
      <c r="Q292" s="399"/>
      <c r="R292" s="79"/>
      <c r="S292" s="102"/>
      <c r="T292" s="101"/>
      <c r="U292" s="101"/>
    </row>
    <row r="293" spans="2:21">
      <c r="B293" s="194">
        <v>10</v>
      </c>
      <c r="C293" s="465" t="s">
        <v>57</v>
      </c>
      <c r="D293" s="399"/>
      <c r="F293" s="102"/>
      <c r="G293" s="101"/>
      <c r="H293" s="101"/>
      <c r="O293" s="194">
        <v>10</v>
      </c>
      <c r="P293" s="465" t="s">
        <v>57</v>
      </c>
      <c r="Q293" s="399"/>
      <c r="R293" s="79"/>
      <c r="S293" s="102"/>
      <c r="T293" s="101"/>
      <c r="U293" s="101"/>
    </row>
    <row r="294" spans="2:21">
      <c r="B294" s="194">
        <v>11</v>
      </c>
      <c r="C294" s="465" t="s">
        <v>57</v>
      </c>
      <c r="D294" s="399"/>
      <c r="F294" s="102"/>
      <c r="G294" s="101"/>
      <c r="H294" s="101"/>
      <c r="O294" s="194">
        <v>11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194">
        <v>15</v>
      </c>
      <c r="C295" s="465" t="s">
        <v>57</v>
      </c>
      <c r="D295" s="399"/>
      <c r="F295" s="102"/>
      <c r="G295" s="101"/>
      <c r="H295" s="101"/>
      <c r="O295" s="194">
        <v>15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194">
        <v>16</v>
      </c>
      <c r="C296" s="465" t="s">
        <v>57</v>
      </c>
      <c r="D296" s="399"/>
      <c r="F296" s="102"/>
      <c r="G296" s="101"/>
      <c r="H296" s="101"/>
      <c r="O296" s="194">
        <v>16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194">
        <v>17</v>
      </c>
      <c r="C297" s="465" t="s">
        <v>57</v>
      </c>
      <c r="D297" s="399"/>
      <c r="F297" s="102"/>
      <c r="G297" s="101"/>
      <c r="H297" s="101"/>
      <c r="O297" s="194">
        <v>17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92">
        <v>18</v>
      </c>
      <c r="C298" s="465" t="s">
        <v>57</v>
      </c>
      <c r="D298" s="399"/>
      <c r="F298" s="102"/>
      <c r="G298" s="101"/>
      <c r="H298" s="101"/>
      <c r="O298" s="92">
        <v>18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92">
        <v>21</v>
      </c>
      <c r="C299" s="465" t="s">
        <v>57</v>
      </c>
      <c r="D299" s="399"/>
      <c r="F299" s="102"/>
      <c r="G299" s="101"/>
      <c r="H299" s="101"/>
      <c r="O299" s="92">
        <v>21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92">
        <v>22</v>
      </c>
      <c r="C300" s="465" t="s">
        <v>57</v>
      </c>
      <c r="D300" s="399"/>
      <c r="F300" s="102"/>
      <c r="G300" s="101"/>
      <c r="H300" s="101"/>
      <c r="O300" s="92">
        <v>22</v>
      </c>
      <c r="P300" s="465" t="s">
        <v>57</v>
      </c>
      <c r="Q300" s="399"/>
      <c r="R300" s="79"/>
      <c r="S300" s="102"/>
      <c r="T300" s="101"/>
      <c r="U300" s="101"/>
    </row>
    <row r="301" spans="2:21">
      <c r="B301" s="92">
        <v>23</v>
      </c>
      <c r="C301" s="465" t="s">
        <v>57</v>
      </c>
      <c r="D301" s="399"/>
      <c r="F301" s="102"/>
      <c r="G301" s="101"/>
      <c r="H301" s="101"/>
      <c r="O301" s="92">
        <v>23</v>
      </c>
      <c r="P301" s="465" t="s">
        <v>57</v>
      </c>
      <c r="Q301" s="399"/>
      <c r="R301" s="79"/>
      <c r="S301" s="102"/>
      <c r="T301" s="101"/>
      <c r="U301" s="101"/>
    </row>
    <row r="302" spans="2:21">
      <c r="B302" s="92">
        <v>24</v>
      </c>
      <c r="C302" s="465" t="s">
        <v>57</v>
      </c>
      <c r="D302" s="399"/>
      <c r="F302" s="102"/>
      <c r="G302" s="101"/>
      <c r="H302" s="101"/>
      <c r="O302" s="92">
        <v>24</v>
      </c>
      <c r="P302" s="465" t="s">
        <v>57</v>
      </c>
      <c r="Q302" s="399"/>
      <c r="R302" s="79"/>
      <c r="S302" s="102"/>
      <c r="T302" s="101"/>
      <c r="U302" s="101"/>
    </row>
    <row r="303" spans="2:21">
      <c r="B303" s="92">
        <v>25</v>
      </c>
      <c r="C303" s="465" t="s">
        <v>57</v>
      </c>
      <c r="D303" s="399"/>
      <c r="F303" s="102"/>
      <c r="G303" s="101"/>
      <c r="H303" s="101"/>
      <c r="O303" s="92">
        <v>25</v>
      </c>
      <c r="P303" s="465" t="s">
        <v>57</v>
      </c>
      <c r="Q303" s="399"/>
      <c r="R303" s="79"/>
      <c r="S303" s="102"/>
      <c r="T303" s="101"/>
      <c r="U303" s="101"/>
    </row>
    <row r="304" spans="2:21">
      <c r="B304" s="92">
        <v>28</v>
      </c>
      <c r="C304" s="465" t="s">
        <v>57</v>
      </c>
      <c r="D304" s="399"/>
      <c r="F304" s="102"/>
      <c r="G304" s="101"/>
      <c r="H304" s="101"/>
      <c r="O304" s="92">
        <v>28</v>
      </c>
      <c r="P304" s="465" t="s">
        <v>57</v>
      </c>
      <c r="Q304" s="399"/>
      <c r="R304" s="79"/>
      <c r="S304" s="102"/>
      <c r="T304" s="101"/>
      <c r="U304" s="101"/>
    </row>
    <row r="305" spans="2:21">
      <c r="B305" s="92">
        <v>29</v>
      </c>
      <c r="C305" s="465" t="s">
        <v>57</v>
      </c>
      <c r="D305" s="399"/>
      <c r="F305" s="102"/>
      <c r="G305" s="101"/>
      <c r="H305" s="101"/>
      <c r="O305" s="92">
        <v>29</v>
      </c>
      <c r="P305" s="465" t="s">
        <v>57</v>
      </c>
      <c r="Q305" s="399"/>
      <c r="R305" s="79"/>
      <c r="S305" s="102"/>
      <c r="T305" s="101"/>
      <c r="U305" s="101"/>
    </row>
    <row r="306" spans="2:21" ht="13.5" thickBot="1">
      <c r="B306" s="92">
        <v>30</v>
      </c>
      <c r="C306" s="462" t="s">
        <v>57</v>
      </c>
      <c r="D306" s="463"/>
      <c r="F306" s="102"/>
      <c r="G306" s="101"/>
      <c r="H306" s="101"/>
      <c r="O306" s="92">
        <v>30</v>
      </c>
      <c r="P306" s="462" t="s">
        <v>57</v>
      </c>
      <c r="Q306" s="463"/>
      <c r="R306" s="79"/>
      <c r="S306" s="102"/>
      <c r="T306" s="101"/>
      <c r="U306" s="101"/>
    </row>
    <row r="307" spans="2:21" ht="13.5" thickBot="1">
      <c r="B307" s="181" t="s">
        <v>0</v>
      </c>
      <c r="C307" s="90">
        <f>COUNTIF(C286:C306,"&gt;0")</f>
        <v>0</v>
      </c>
      <c r="D307" s="89">
        <f>COUNTIF(D286:D306,"&gt;0")</f>
        <v>0</v>
      </c>
      <c r="O307" s="181" t="s">
        <v>0</v>
      </c>
      <c r="P307" s="90">
        <f>COUNTIF(P286:P306,"&gt;0")</f>
        <v>0</v>
      </c>
      <c r="Q307" s="89">
        <f>COUNTIF(Q286:Q306,"&gt;0")</f>
        <v>0</v>
      </c>
      <c r="R307" s="79"/>
      <c r="S307" s="79"/>
      <c r="T307" s="78"/>
      <c r="U307" s="78"/>
    </row>
    <row r="308" spans="2:21">
      <c r="B308" s="88" t="s">
        <v>1</v>
      </c>
      <c r="C308" s="87" t="e">
        <f>AVERAGE(C286:C306)</f>
        <v>#DIV/0!</v>
      </c>
      <c r="D308" s="86" t="e">
        <f>AVERAGE(D286:D306)</f>
        <v>#DIV/0!</v>
      </c>
      <c r="O308" s="88" t="s">
        <v>1</v>
      </c>
      <c r="P308" s="87" t="e">
        <f>AVERAGE(P286:P306)</f>
        <v>#DIV/0!</v>
      </c>
      <c r="Q308" s="86" t="e">
        <f>AVERAGE(Q286:Q306)</f>
        <v>#DIV/0!</v>
      </c>
      <c r="R308" s="79"/>
      <c r="S308" s="79"/>
      <c r="T308" s="78"/>
      <c r="U308" s="78"/>
    </row>
    <row r="309" spans="2:21">
      <c r="B309" s="85" t="s">
        <v>2</v>
      </c>
      <c r="C309" s="84" t="e">
        <f>STDEV(C286:C306)</f>
        <v>#DIV/0!</v>
      </c>
      <c r="D309" s="83" t="e">
        <f>STDEV(D286:D306)</f>
        <v>#DIV/0!</v>
      </c>
      <c r="O309" s="85" t="s">
        <v>2</v>
      </c>
      <c r="P309" s="84" t="e">
        <f>STDEV(P286:P306)</f>
        <v>#DIV/0!</v>
      </c>
      <c r="Q309" s="83" t="e">
        <f>STDEV(Q286:Q306)</f>
        <v>#DIV/0!</v>
      </c>
      <c r="R309" s="79"/>
      <c r="S309" s="79"/>
      <c r="T309" s="78"/>
      <c r="U309" s="78"/>
    </row>
    <row r="310" spans="2:21" ht="13.5" thickBot="1">
      <c r="B310" s="82" t="s">
        <v>3</v>
      </c>
      <c r="C310" s="81" t="e">
        <f>CONFIDENCE(0.05,C309,C307)</f>
        <v>#DIV/0!</v>
      </c>
      <c r="D310" s="80" t="e">
        <f>CONFIDENCE(0.05,D309,D307)</f>
        <v>#DIV/0!</v>
      </c>
      <c r="O310" s="82" t="s">
        <v>3</v>
      </c>
      <c r="P310" s="81" t="e">
        <f>CONFIDENCE(0.05,P309,P307)</f>
        <v>#DIV/0!</v>
      </c>
      <c r="Q310" s="80" t="e">
        <f>CONFIDENCE(0.05,Q309,Q307)</f>
        <v>#DIV/0!</v>
      </c>
      <c r="R310" s="79"/>
      <c r="S310" s="79"/>
      <c r="T310" s="78"/>
      <c r="U310" s="78"/>
    </row>
    <row r="312" spans="2:21" ht="13.5" thickBot="1"/>
    <row r="313" spans="2:21" ht="13.5" thickBot="1">
      <c r="B313" s="347"/>
      <c r="C313" s="348"/>
      <c r="D313" s="363" t="s">
        <v>15</v>
      </c>
      <c r="G313" s="346" t="s">
        <v>215</v>
      </c>
      <c r="H313" s="346"/>
      <c r="O313" s="347"/>
      <c r="P313" s="348"/>
      <c r="Q313" s="363" t="s">
        <v>15</v>
      </c>
      <c r="R313" s="79"/>
      <c r="S313" s="79"/>
      <c r="T313" s="346" t="s">
        <v>190</v>
      </c>
      <c r="U313" s="346"/>
    </row>
    <row r="314" spans="2:21" ht="13.5" thickBot="1">
      <c r="B314" s="349"/>
      <c r="C314" s="350"/>
      <c r="D314" s="364"/>
      <c r="G314" s="112">
        <v>1</v>
      </c>
      <c r="H314" s="112">
        <v>2</v>
      </c>
      <c r="O314" s="349"/>
      <c r="P314" s="350"/>
      <c r="Q314" s="364"/>
      <c r="R314" s="79"/>
      <c r="S314" s="79"/>
      <c r="T314" s="112">
        <v>1</v>
      </c>
      <c r="U314" s="112">
        <v>2</v>
      </c>
    </row>
    <row r="315" spans="2:21" ht="13.5" customHeight="1" thickBot="1">
      <c r="B315" s="355" t="s">
        <v>12</v>
      </c>
      <c r="C315" s="348"/>
      <c r="D315" s="111" t="s">
        <v>160</v>
      </c>
      <c r="F315" s="110" t="s">
        <v>1</v>
      </c>
      <c r="G315" s="109" t="e">
        <f t="shared" ref="G315:H317" si="16">C340</f>
        <v>#DIV/0!</v>
      </c>
      <c r="H315" s="109" t="e">
        <f t="shared" si="16"/>
        <v>#DIV/0!</v>
      </c>
      <c r="O315" s="432" t="s">
        <v>212</v>
      </c>
      <c r="P315" s="433"/>
      <c r="Q315" s="111" t="s">
        <v>160</v>
      </c>
      <c r="R315" s="79"/>
      <c r="S315" s="110" t="s">
        <v>1</v>
      </c>
      <c r="T315" s="109" t="e">
        <f t="shared" ref="T315:U317" si="17">P340</f>
        <v>#DIV/0!</v>
      </c>
      <c r="U315" s="109" t="e">
        <f t="shared" si="17"/>
        <v>#DIV/0!</v>
      </c>
    </row>
    <row r="316" spans="2:21">
      <c r="B316" s="373" t="s">
        <v>6</v>
      </c>
      <c r="C316" s="356" t="s">
        <v>27</v>
      </c>
      <c r="D316" s="357"/>
      <c r="F316" s="102" t="s">
        <v>7</v>
      </c>
      <c r="G316" s="108" t="e">
        <f t="shared" si="16"/>
        <v>#DIV/0!</v>
      </c>
      <c r="H316" s="108" t="e">
        <f t="shared" si="16"/>
        <v>#DIV/0!</v>
      </c>
      <c r="O316" s="373" t="s">
        <v>6</v>
      </c>
      <c r="P316" s="356" t="s">
        <v>27</v>
      </c>
      <c r="Q316" s="357"/>
      <c r="R316" s="79"/>
      <c r="S316" s="102" t="s">
        <v>7</v>
      </c>
      <c r="T316" s="108" t="e">
        <f t="shared" si="17"/>
        <v>#DIV/0!</v>
      </c>
      <c r="U316" s="108" t="e">
        <f t="shared" si="17"/>
        <v>#DIV/0!</v>
      </c>
    </row>
    <row r="317" spans="2:21" ht="13.5" thickBot="1">
      <c r="B317" s="374"/>
      <c r="C317" s="107">
        <v>1</v>
      </c>
      <c r="D317" s="106">
        <v>2</v>
      </c>
      <c r="F317" s="102" t="s">
        <v>3</v>
      </c>
      <c r="G317" s="105" t="e">
        <f t="shared" si="16"/>
        <v>#DIV/0!</v>
      </c>
      <c r="H317" s="105" t="e">
        <f t="shared" si="16"/>
        <v>#DIV/0!</v>
      </c>
      <c r="O317" s="374"/>
      <c r="P317" s="107">
        <v>1</v>
      </c>
      <c r="Q317" s="106">
        <v>2</v>
      </c>
      <c r="R317" s="79"/>
      <c r="S317" s="102" t="s">
        <v>3</v>
      </c>
      <c r="T317" s="105" t="e">
        <f t="shared" si="17"/>
        <v>#DIV/0!</v>
      </c>
      <c r="U317" s="105" t="e">
        <f t="shared" si="17"/>
        <v>#DIV/0!</v>
      </c>
    </row>
    <row r="318" spans="2:21">
      <c r="B318" s="199">
        <v>1</v>
      </c>
      <c r="C318" s="464" t="s">
        <v>57</v>
      </c>
      <c r="D318" s="401"/>
      <c r="F318" s="102" t="s">
        <v>8</v>
      </c>
      <c r="G318" s="101">
        <f>MAX(C318:C338)</f>
        <v>0</v>
      </c>
      <c r="H318" s="101">
        <f>MAX(D318:D338)</f>
        <v>0</v>
      </c>
      <c r="O318" s="199">
        <v>1</v>
      </c>
      <c r="P318" s="464" t="s">
        <v>57</v>
      </c>
      <c r="Q318" s="401"/>
      <c r="R318" s="79"/>
      <c r="S318" s="102" t="s">
        <v>8</v>
      </c>
      <c r="T318" s="101">
        <f>MAX(P318:P338)</f>
        <v>0</v>
      </c>
      <c r="U318" s="101">
        <f>MAX(Q318:Q338)</f>
        <v>0</v>
      </c>
    </row>
    <row r="319" spans="2:21">
      <c r="B319" s="194">
        <v>2</v>
      </c>
      <c r="C319" s="465" t="s">
        <v>57</v>
      </c>
      <c r="D319" s="399"/>
      <c r="F319" s="102" t="s">
        <v>9</v>
      </c>
      <c r="G319" s="101">
        <f>MIN(C318:C338)</f>
        <v>0</v>
      </c>
      <c r="H319" s="101">
        <f>MIN(D318:D338)</f>
        <v>0</v>
      </c>
      <c r="O319" s="194">
        <v>2</v>
      </c>
      <c r="P319" s="465" t="s">
        <v>57</v>
      </c>
      <c r="Q319" s="399"/>
      <c r="R319" s="79"/>
      <c r="S319" s="102" t="s">
        <v>9</v>
      </c>
      <c r="T319" s="101">
        <f>MIN(P318:P338)</f>
        <v>0</v>
      </c>
      <c r="U319" s="101">
        <f>MIN(Q318:Q338)</f>
        <v>0</v>
      </c>
    </row>
    <row r="320" spans="2:21" ht="13.5" thickBot="1">
      <c r="B320" s="194">
        <v>5</v>
      </c>
      <c r="C320" s="465" t="s">
        <v>57</v>
      </c>
      <c r="D320" s="399"/>
      <c r="F320" s="98" t="s">
        <v>10</v>
      </c>
      <c r="G320" s="97">
        <f>G318-G319</f>
        <v>0</v>
      </c>
      <c r="H320" s="97">
        <f>H318-H319</f>
        <v>0</v>
      </c>
      <c r="O320" s="194">
        <v>5</v>
      </c>
      <c r="P320" s="465" t="s">
        <v>57</v>
      </c>
      <c r="Q320" s="399"/>
      <c r="R320" s="79"/>
      <c r="S320" s="98" t="s">
        <v>10</v>
      </c>
      <c r="T320" s="97">
        <f>T318-T319</f>
        <v>0</v>
      </c>
      <c r="U320" s="97">
        <f>U318-U319</f>
        <v>0</v>
      </c>
    </row>
    <row r="321" spans="2:21">
      <c r="B321" s="194">
        <v>7</v>
      </c>
      <c r="C321" s="465" t="s">
        <v>57</v>
      </c>
      <c r="D321" s="399"/>
      <c r="O321" s="194">
        <v>7</v>
      </c>
      <c r="P321" s="465" t="s">
        <v>57</v>
      </c>
      <c r="Q321" s="399"/>
      <c r="R321" s="79"/>
      <c r="S321" s="79"/>
      <c r="T321" s="78"/>
      <c r="U321" s="78"/>
    </row>
    <row r="322" spans="2:21">
      <c r="B322" s="194">
        <v>8</v>
      </c>
      <c r="C322" s="465" t="s">
        <v>57</v>
      </c>
      <c r="D322" s="399"/>
      <c r="O322" s="194">
        <v>8</v>
      </c>
      <c r="P322" s="465" t="s">
        <v>57</v>
      </c>
      <c r="Q322" s="399"/>
      <c r="R322" s="79"/>
      <c r="S322" s="79"/>
      <c r="T322" s="78"/>
      <c r="U322" s="78"/>
    </row>
    <row r="323" spans="2:21">
      <c r="B323" s="194">
        <v>9</v>
      </c>
      <c r="C323" s="465" t="s">
        <v>57</v>
      </c>
      <c r="D323" s="399"/>
      <c r="O323" s="194">
        <v>9</v>
      </c>
      <c r="P323" s="465" t="s">
        <v>57</v>
      </c>
      <c r="Q323" s="399"/>
      <c r="R323" s="79"/>
      <c r="S323" s="79"/>
      <c r="T323" s="78"/>
      <c r="U323" s="78"/>
    </row>
    <row r="324" spans="2:21">
      <c r="B324" s="194">
        <v>12</v>
      </c>
      <c r="C324" s="465" t="s">
        <v>57</v>
      </c>
      <c r="D324" s="399"/>
      <c r="F324" s="102"/>
      <c r="G324" s="101"/>
      <c r="H324" s="101"/>
      <c r="O324" s="194">
        <v>12</v>
      </c>
      <c r="P324" s="465" t="s">
        <v>57</v>
      </c>
      <c r="Q324" s="399"/>
      <c r="R324" s="79"/>
      <c r="S324" s="102"/>
      <c r="T324" s="101"/>
      <c r="U324" s="101"/>
    </row>
    <row r="325" spans="2:21">
      <c r="B325" s="194">
        <v>13</v>
      </c>
      <c r="C325" s="465" t="s">
        <v>57</v>
      </c>
      <c r="D325" s="399"/>
      <c r="F325" s="102"/>
      <c r="G325" s="101"/>
      <c r="H325" s="101"/>
      <c r="O325" s="194">
        <v>13</v>
      </c>
      <c r="P325" s="465" t="s">
        <v>57</v>
      </c>
      <c r="Q325" s="399"/>
      <c r="R325" s="79"/>
      <c r="S325" s="102"/>
      <c r="T325" s="101"/>
      <c r="U325" s="101"/>
    </row>
    <row r="326" spans="2:21">
      <c r="B326" s="194">
        <v>14</v>
      </c>
      <c r="C326" s="465" t="s">
        <v>57</v>
      </c>
      <c r="D326" s="399"/>
      <c r="F326" s="102"/>
      <c r="G326" s="101"/>
      <c r="H326" s="101"/>
      <c r="O326" s="194">
        <v>14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194">
        <v>15</v>
      </c>
      <c r="C327" s="465" t="s">
        <v>57</v>
      </c>
      <c r="D327" s="399"/>
      <c r="F327" s="102"/>
      <c r="G327" s="101"/>
      <c r="H327" s="101"/>
      <c r="O327" s="194">
        <v>15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194">
        <v>16</v>
      </c>
      <c r="C328" s="465" t="s">
        <v>57</v>
      </c>
      <c r="D328" s="399"/>
      <c r="F328" s="102"/>
      <c r="G328" s="101"/>
      <c r="H328" s="101"/>
      <c r="O328" s="194">
        <v>16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194">
        <v>19</v>
      </c>
      <c r="C329" s="465" t="s">
        <v>57</v>
      </c>
      <c r="D329" s="399"/>
      <c r="F329" s="102"/>
      <c r="G329" s="101"/>
      <c r="H329" s="101"/>
      <c r="O329" s="194">
        <v>19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194">
        <v>20</v>
      </c>
      <c r="C330" s="465" t="s">
        <v>57</v>
      </c>
      <c r="D330" s="399"/>
      <c r="F330" s="102"/>
      <c r="G330" s="101"/>
      <c r="H330" s="101"/>
      <c r="O330" s="194">
        <v>20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92">
        <v>21</v>
      </c>
      <c r="C331" s="465" t="s">
        <v>57</v>
      </c>
      <c r="D331" s="399"/>
      <c r="F331" s="102"/>
      <c r="G331" s="101"/>
      <c r="H331" s="101"/>
      <c r="O331" s="92">
        <v>21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92">
        <v>22</v>
      </c>
      <c r="C332" s="465" t="s">
        <v>57</v>
      </c>
      <c r="D332" s="399"/>
      <c r="F332" s="102"/>
      <c r="G332" s="101"/>
      <c r="H332" s="101"/>
      <c r="O332" s="92">
        <v>22</v>
      </c>
      <c r="P332" s="465" t="s">
        <v>57</v>
      </c>
      <c r="Q332" s="399"/>
      <c r="R332" s="79"/>
      <c r="S332" s="102"/>
      <c r="T332" s="101"/>
      <c r="U332" s="101"/>
    </row>
    <row r="333" spans="2:21">
      <c r="B333" s="92">
        <v>23</v>
      </c>
      <c r="C333" s="465" t="s">
        <v>57</v>
      </c>
      <c r="D333" s="399"/>
      <c r="F333" s="102"/>
      <c r="G333" s="101"/>
      <c r="H333" s="101"/>
      <c r="O333" s="92">
        <v>23</v>
      </c>
      <c r="P333" s="465" t="s">
        <v>57</v>
      </c>
      <c r="Q333" s="399"/>
      <c r="R333" s="79"/>
      <c r="S333" s="102"/>
      <c r="T333" s="101"/>
      <c r="U333" s="101"/>
    </row>
    <row r="334" spans="2:21">
      <c r="B334" s="92">
        <v>26</v>
      </c>
      <c r="C334" s="465" t="s">
        <v>57</v>
      </c>
      <c r="D334" s="399"/>
      <c r="F334" s="102"/>
      <c r="G334" s="101"/>
      <c r="H334" s="101"/>
      <c r="O334" s="92">
        <v>26</v>
      </c>
      <c r="P334" s="465" t="s">
        <v>57</v>
      </c>
      <c r="Q334" s="399"/>
      <c r="R334" s="79"/>
      <c r="S334" s="102"/>
      <c r="T334" s="101"/>
      <c r="U334" s="101"/>
    </row>
    <row r="335" spans="2:21">
      <c r="B335" s="92">
        <v>27</v>
      </c>
      <c r="C335" s="465" t="s">
        <v>57</v>
      </c>
      <c r="D335" s="399"/>
      <c r="F335" s="102"/>
      <c r="G335" s="101"/>
      <c r="H335" s="101"/>
      <c r="O335" s="92">
        <v>27</v>
      </c>
      <c r="P335" s="465" t="s">
        <v>57</v>
      </c>
      <c r="Q335" s="399"/>
      <c r="R335" s="79"/>
      <c r="S335" s="102"/>
      <c r="T335" s="101"/>
      <c r="U335" s="101"/>
    </row>
    <row r="336" spans="2:21">
      <c r="B336" s="92">
        <v>28</v>
      </c>
      <c r="C336" s="465" t="s">
        <v>57</v>
      </c>
      <c r="D336" s="399"/>
      <c r="F336" s="102"/>
      <c r="G336" s="101"/>
      <c r="H336" s="101"/>
      <c r="O336" s="92">
        <v>28</v>
      </c>
      <c r="P336" s="465" t="s">
        <v>57</v>
      </c>
      <c r="Q336" s="399"/>
      <c r="R336" s="79"/>
      <c r="S336" s="102"/>
      <c r="T336" s="101"/>
      <c r="U336" s="101"/>
    </row>
    <row r="337" spans="2:21">
      <c r="B337" s="92">
        <v>29</v>
      </c>
      <c r="C337" s="465" t="s">
        <v>57</v>
      </c>
      <c r="D337" s="399"/>
      <c r="F337" s="102"/>
      <c r="G337" s="101"/>
      <c r="H337" s="101"/>
      <c r="O337" s="92">
        <v>29</v>
      </c>
      <c r="P337" s="465" t="s">
        <v>57</v>
      </c>
      <c r="Q337" s="399"/>
      <c r="R337" s="79"/>
      <c r="S337" s="102"/>
      <c r="T337" s="101"/>
      <c r="U337" s="101"/>
    </row>
    <row r="338" spans="2:21" ht="13.5" thickBot="1">
      <c r="B338" s="92">
        <v>30</v>
      </c>
      <c r="C338" s="462" t="s">
        <v>57</v>
      </c>
      <c r="D338" s="463"/>
      <c r="F338" s="102"/>
      <c r="G338" s="101"/>
      <c r="H338" s="101"/>
      <c r="O338" s="92">
        <v>30</v>
      </c>
      <c r="P338" s="462" t="s">
        <v>57</v>
      </c>
      <c r="Q338" s="463"/>
      <c r="R338" s="79"/>
      <c r="S338" s="102"/>
      <c r="T338" s="101"/>
      <c r="U338" s="101"/>
    </row>
    <row r="339" spans="2:21" ht="13.5" thickBot="1">
      <c r="B339" s="181" t="s">
        <v>0</v>
      </c>
      <c r="C339" s="90">
        <f>COUNTIF(C318:C338,"&gt;0")</f>
        <v>0</v>
      </c>
      <c r="D339" s="89">
        <f>COUNTIF(D318:D338,"&gt;0")</f>
        <v>0</v>
      </c>
      <c r="O339" s="181" t="s">
        <v>0</v>
      </c>
      <c r="P339" s="90">
        <f>COUNTIF(P318:P338,"&gt;0")</f>
        <v>0</v>
      </c>
      <c r="Q339" s="89">
        <f>COUNTIF(Q318:Q338,"&gt;0")</f>
        <v>0</v>
      </c>
      <c r="R339" s="79"/>
      <c r="S339" s="79"/>
      <c r="T339" s="78"/>
      <c r="U339" s="78"/>
    </row>
    <row r="340" spans="2:21">
      <c r="B340" s="88" t="s">
        <v>1</v>
      </c>
      <c r="C340" s="87" t="e">
        <f>AVERAGE(C318:C338)</f>
        <v>#DIV/0!</v>
      </c>
      <c r="D340" s="86" t="e">
        <f>AVERAGE(D318:D338)</f>
        <v>#DIV/0!</v>
      </c>
      <c r="O340" s="88" t="s">
        <v>1</v>
      </c>
      <c r="P340" s="87" t="e">
        <f>AVERAGE(P318:P338)</f>
        <v>#DIV/0!</v>
      </c>
      <c r="Q340" s="86" t="e">
        <f>AVERAGE(Q318:Q338)</f>
        <v>#DIV/0!</v>
      </c>
      <c r="R340" s="79"/>
      <c r="S340" s="79"/>
      <c r="T340" s="78"/>
      <c r="U340" s="78"/>
    </row>
    <row r="341" spans="2:21">
      <c r="B341" s="85" t="s">
        <v>2</v>
      </c>
      <c r="C341" s="84" t="e">
        <f>STDEV(C318:C338)</f>
        <v>#DIV/0!</v>
      </c>
      <c r="D341" s="83" t="e">
        <f>STDEV(D318:D338)</f>
        <v>#DIV/0!</v>
      </c>
      <c r="O341" s="85" t="s">
        <v>2</v>
      </c>
      <c r="P341" s="84" t="e">
        <f>STDEV(P318:P338)</f>
        <v>#DIV/0!</v>
      </c>
      <c r="Q341" s="83" t="e">
        <f>STDEV(Q318:Q338)</f>
        <v>#DIV/0!</v>
      </c>
      <c r="R341" s="79"/>
      <c r="S341" s="79"/>
      <c r="T341" s="78"/>
      <c r="U341" s="78"/>
    </row>
    <row r="342" spans="2:21" ht="13.5" thickBot="1">
      <c r="B342" s="82" t="s">
        <v>3</v>
      </c>
      <c r="C342" s="81" t="e">
        <f>CONFIDENCE(0.05,C341,C339)</f>
        <v>#DIV/0!</v>
      </c>
      <c r="D342" s="80" t="e">
        <f>CONFIDENCE(0.05,D341,D339)</f>
        <v>#DIV/0!</v>
      </c>
      <c r="O342" s="82" t="s">
        <v>3</v>
      </c>
      <c r="P342" s="81" t="e">
        <f>CONFIDENCE(0.05,P341,P339)</f>
        <v>#DIV/0!</v>
      </c>
      <c r="Q342" s="80" t="e">
        <f>CONFIDENCE(0.05,Q341,Q339)</f>
        <v>#DIV/0!</v>
      </c>
      <c r="R342" s="79"/>
      <c r="S342" s="79"/>
      <c r="T342" s="78"/>
      <c r="U342" s="78"/>
    </row>
    <row r="344" spans="2:21" ht="13.5" thickBot="1"/>
    <row r="345" spans="2:21" ht="13.5" thickBot="1">
      <c r="B345" s="347"/>
      <c r="C345" s="348"/>
      <c r="D345" s="363" t="s">
        <v>15</v>
      </c>
      <c r="G345" s="346" t="s">
        <v>214</v>
      </c>
      <c r="H345" s="346"/>
      <c r="O345" s="347"/>
      <c r="P345" s="348"/>
      <c r="Q345" s="363" t="s">
        <v>15</v>
      </c>
      <c r="R345" s="79"/>
      <c r="S345" s="79"/>
      <c r="T345" s="346" t="s">
        <v>188</v>
      </c>
      <c r="U345" s="346"/>
    </row>
    <row r="346" spans="2:21" ht="13.5" thickBot="1">
      <c r="B346" s="349"/>
      <c r="C346" s="350"/>
      <c r="D346" s="364"/>
      <c r="G346" s="112">
        <v>1</v>
      </c>
      <c r="H346" s="112">
        <v>2</v>
      </c>
      <c r="O346" s="349"/>
      <c r="P346" s="350"/>
      <c r="Q346" s="364"/>
      <c r="R346" s="79"/>
      <c r="S346" s="79"/>
      <c r="T346" s="112">
        <v>1</v>
      </c>
      <c r="U346" s="112">
        <v>2</v>
      </c>
    </row>
    <row r="347" spans="2:21" ht="13.5" customHeight="1" thickBot="1">
      <c r="B347" s="355" t="s">
        <v>12</v>
      </c>
      <c r="C347" s="348"/>
      <c r="D347" s="111" t="s">
        <v>158</v>
      </c>
      <c r="F347" s="110" t="s">
        <v>1</v>
      </c>
      <c r="G347" s="109" t="e">
        <f t="shared" ref="G347:H349" si="18">C372</f>
        <v>#DIV/0!</v>
      </c>
      <c r="H347" s="109" t="e">
        <f t="shared" si="18"/>
        <v>#DIV/0!</v>
      </c>
      <c r="O347" s="432" t="s">
        <v>212</v>
      </c>
      <c r="P347" s="433"/>
      <c r="Q347" s="111" t="s">
        <v>158</v>
      </c>
      <c r="R347" s="79"/>
      <c r="S347" s="110" t="s">
        <v>1</v>
      </c>
      <c r="T347" s="109" t="e">
        <f t="shared" ref="T347:U349" si="19">P372</f>
        <v>#DIV/0!</v>
      </c>
      <c r="U347" s="109" t="e">
        <f t="shared" si="19"/>
        <v>#DIV/0!</v>
      </c>
    </row>
    <row r="348" spans="2:21">
      <c r="B348" s="373" t="s">
        <v>6</v>
      </c>
      <c r="C348" s="356" t="s">
        <v>27</v>
      </c>
      <c r="D348" s="357"/>
      <c r="F348" s="102" t="s">
        <v>7</v>
      </c>
      <c r="G348" s="108" t="e">
        <f t="shared" si="18"/>
        <v>#DIV/0!</v>
      </c>
      <c r="H348" s="108" t="e">
        <f t="shared" si="18"/>
        <v>#DIV/0!</v>
      </c>
      <c r="O348" s="373" t="s">
        <v>6</v>
      </c>
      <c r="P348" s="356" t="s">
        <v>27</v>
      </c>
      <c r="Q348" s="357"/>
      <c r="R348" s="79"/>
      <c r="S348" s="102" t="s">
        <v>7</v>
      </c>
      <c r="T348" s="108" t="e">
        <f t="shared" si="19"/>
        <v>#DIV/0!</v>
      </c>
      <c r="U348" s="108" t="e">
        <f t="shared" si="19"/>
        <v>#DIV/0!</v>
      </c>
    </row>
    <row r="349" spans="2:21" ht="13.5" thickBot="1">
      <c r="B349" s="374"/>
      <c r="C349" s="107">
        <v>1</v>
      </c>
      <c r="D349" s="106">
        <v>2</v>
      </c>
      <c r="F349" s="102" t="s">
        <v>3</v>
      </c>
      <c r="G349" s="105" t="e">
        <f t="shared" si="18"/>
        <v>#DIV/0!</v>
      </c>
      <c r="H349" s="105" t="e">
        <f t="shared" si="18"/>
        <v>#DIV/0!</v>
      </c>
      <c r="O349" s="374"/>
      <c r="P349" s="107">
        <v>1</v>
      </c>
      <c r="Q349" s="106">
        <v>2</v>
      </c>
      <c r="R349" s="79"/>
      <c r="S349" s="102" t="s">
        <v>3</v>
      </c>
      <c r="T349" s="105" t="e">
        <f t="shared" si="19"/>
        <v>#DIV/0!</v>
      </c>
      <c r="U349" s="105" t="e">
        <f t="shared" si="19"/>
        <v>#DIV/0!</v>
      </c>
    </row>
    <row r="350" spans="2:21">
      <c r="B350" s="199">
        <v>2</v>
      </c>
      <c r="C350" s="464" t="s">
        <v>57</v>
      </c>
      <c r="D350" s="401"/>
      <c r="F350" s="102" t="s">
        <v>8</v>
      </c>
      <c r="G350" s="101">
        <f>MAX(C350:C370)</f>
        <v>0</v>
      </c>
      <c r="H350" s="101">
        <f>MAX(D350:D370)</f>
        <v>0</v>
      </c>
      <c r="O350" s="199">
        <v>2</v>
      </c>
      <c r="P350" s="464" t="s">
        <v>57</v>
      </c>
      <c r="Q350" s="401"/>
      <c r="R350" s="79"/>
      <c r="S350" s="102" t="s">
        <v>8</v>
      </c>
      <c r="T350" s="101">
        <f>MAX(P350:P370)</f>
        <v>0</v>
      </c>
      <c r="U350" s="101">
        <f>MAX(Q350:Q370)</f>
        <v>0</v>
      </c>
    </row>
    <row r="351" spans="2:21">
      <c r="B351" s="194">
        <v>3</v>
      </c>
      <c r="C351" s="465" t="s">
        <v>57</v>
      </c>
      <c r="D351" s="399"/>
      <c r="F351" s="102" t="s">
        <v>9</v>
      </c>
      <c r="G351" s="101">
        <f>MIN(C350:C370)</f>
        <v>0</v>
      </c>
      <c r="H351" s="101">
        <f>MIN(D350:D370)</f>
        <v>0</v>
      </c>
      <c r="O351" s="194">
        <v>3</v>
      </c>
      <c r="P351" s="465" t="s">
        <v>57</v>
      </c>
      <c r="Q351" s="399"/>
      <c r="R351" s="79"/>
      <c r="S351" s="102" t="s">
        <v>9</v>
      </c>
      <c r="T351" s="101">
        <f>MIN(P350:P370)</f>
        <v>0</v>
      </c>
      <c r="U351" s="101">
        <f>MIN(Q350:Q370)</f>
        <v>0</v>
      </c>
    </row>
    <row r="352" spans="2:21" ht="13.5" thickBot="1">
      <c r="B352" s="194">
        <v>4</v>
      </c>
      <c r="C352" s="465" t="s">
        <v>57</v>
      </c>
      <c r="D352" s="399"/>
      <c r="F352" s="98" t="s">
        <v>10</v>
      </c>
      <c r="G352" s="97">
        <f>G350-G351</f>
        <v>0</v>
      </c>
      <c r="H352" s="97">
        <f>H350-H351</f>
        <v>0</v>
      </c>
      <c r="O352" s="194">
        <v>4</v>
      </c>
      <c r="P352" s="465" t="s">
        <v>57</v>
      </c>
      <c r="Q352" s="399"/>
      <c r="R352" s="79"/>
      <c r="S352" s="98" t="s">
        <v>10</v>
      </c>
      <c r="T352" s="97">
        <f>T350-T351</f>
        <v>0</v>
      </c>
      <c r="U352" s="97">
        <f>U350-U351</f>
        <v>0</v>
      </c>
    </row>
    <row r="353" spans="2:21">
      <c r="B353" s="194">
        <v>5</v>
      </c>
      <c r="C353" s="465" t="s">
        <v>57</v>
      </c>
      <c r="D353" s="399"/>
      <c r="O353" s="194">
        <v>5</v>
      </c>
      <c r="P353" s="465" t="s">
        <v>57</v>
      </c>
      <c r="Q353" s="399"/>
      <c r="R353" s="79"/>
      <c r="S353" s="79"/>
      <c r="T353" s="78"/>
      <c r="U353" s="78"/>
    </row>
    <row r="354" spans="2:21">
      <c r="B354" s="194">
        <v>6</v>
      </c>
      <c r="C354" s="465" t="s">
        <v>57</v>
      </c>
      <c r="D354" s="399"/>
      <c r="O354" s="194">
        <v>6</v>
      </c>
      <c r="P354" s="465" t="s">
        <v>57</v>
      </c>
      <c r="Q354" s="399"/>
      <c r="R354" s="79"/>
      <c r="S354" s="79"/>
      <c r="T354" s="78"/>
      <c r="U354" s="78"/>
    </row>
    <row r="355" spans="2:21">
      <c r="B355" s="194">
        <v>9</v>
      </c>
      <c r="C355" s="465" t="s">
        <v>57</v>
      </c>
      <c r="D355" s="399"/>
      <c r="O355" s="194">
        <v>9</v>
      </c>
      <c r="P355" s="465" t="s">
        <v>57</v>
      </c>
      <c r="Q355" s="399"/>
      <c r="R355" s="79"/>
      <c r="S355" s="79"/>
      <c r="T355" s="78"/>
      <c r="U355" s="78"/>
    </row>
    <row r="356" spans="2:21">
      <c r="B356" s="194">
        <v>10</v>
      </c>
      <c r="C356" s="465" t="s">
        <v>57</v>
      </c>
      <c r="D356" s="399"/>
      <c r="F356" s="102"/>
      <c r="G356" s="101"/>
      <c r="H356" s="101"/>
      <c r="O356" s="194">
        <v>10</v>
      </c>
      <c r="P356" s="465" t="s">
        <v>57</v>
      </c>
      <c r="Q356" s="399"/>
      <c r="R356" s="79"/>
      <c r="S356" s="102"/>
      <c r="T356" s="101"/>
      <c r="U356" s="101"/>
    </row>
    <row r="357" spans="2:21">
      <c r="B357" s="194">
        <v>11</v>
      </c>
      <c r="C357" s="465" t="s">
        <v>57</v>
      </c>
      <c r="D357" s="399"/>
      <c r="F357" s="102"/>
      <c r="G357" s="101"/>
      <c r="H357" s="101"/>
      <c r="O357" s="194">
        <v>11</v>
      </c>
      <c r="P357" s="465" t="s">
        <v>57</v>
      </c>
      <c r="Q357" s="399"/>
      <c r="R357" s="79"/>
      <c r="S357" s="102"/>
      <c r="T357" s="101"/>
      <c r="U357" s="101"/>
    </row>
    <row r="358" spans="2:21">
      <c r="B358" s="194">
        <v>12</v>
      </c>
      <c r="C358" s="465" t="s">
        <v>57</v>
      </c>
      <c r="D358" s="399"/>
      <c r="F358" s="102"/>
      <c r="G358" s="101"/>
      <c r="H358" s="101"/>
      <c r="O358" s="194">
        <v>12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194">
        <v>13</v>
      </c>
      <c r="C359" s="465" t="s">
        <v>57</v>
      </c>
      <c r="D359" s="399"/>
      <c r="F359" s="102"/>
      <c r="G359" s="101"/>
      <c r="H359" s="101"/>
      <c r="O359" s="194">
        <v>13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194">
        <v>16</v>
      </c>
      <c r="C360" s="465" t="s">
        <v>57</v>
      </c>
      <c r="D360" s="399"/>
      <c r="F360" s="102"/>
      <c r="G360" s="101"/>
      <c r="H360" s="101"/>
      <c r="O360" s="194">
        <v>16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194">
        <v>17</v>
      </c>
      <c r="C361" s="465" t="s">
        <v>57</v>
      </c>
      <c r="D361" s="399"/>
      <c r="F361" s="102"/>
      <c r="G361" s="101"/>
      <c r="H361" s="101"/>
      <c r="O361" s="194">
        <v>17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194">
        <v>18</v>
      </c>
      <c r="C362" s="465" t="s">
        <v>57</v>
      </c>
      <c r="D362" s="399"/>
      <c r="F362" s="102"/>
      <c r="G362" s="101"/>
      <c r="H362" s="101"/>
      <c r="O362" s="194">
        <v>18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92">
        <v>19</v>
      </c>
      <c r="C363" s="465" t="s">
        <v>57</v>
      </c>
      <c r="D363" s="399"/>
      <c r="F363" s="102"/>
      <c r="G363" s="101"/>
      <c r="H363" s="101"/>
      <c r="O363" s="92">
        <v>19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92">
        <v>20</v>
      </c>
      <c r="C364" s="465" t="s">
        <v>57</v>
      </c>
      <c r="D364" s="399"/>
      <c r="F364" s="102"/>
      <c r="G364" s="101"/>
      <c r="H364" s="101"/>
      <c r="O364" s="92">
        <v>20</v>
      </c>
      <c r="P364" s="465" t="s">
        <v>57</v>
      </c>
      <c r="Q364" s="399"/>
      <c r="R364" s="79"/>
      <c r="S364" s="102"/>
      <c r="T364" s="101"/>
      <c r="U364" s="101"/>
    </row>
    <row r="365" spans="2:21">
      <c r="B365" s="92">
        <v>23</v>
      </c>
      <c r="C365" s="465" t="s">
        <v>57</v>
      </c>
      <c r="D365" s="399"/>
      <c r="F365" s="102"/>
      <c r="G365" s="101"/>
      <c r="H365" s="101"/>
      <c r="O365" s="92">
        <v>23</v>
      </c>
      <c r="P365" s="465" t="s">
        <v>57</v>
      </c>
      <c r="Q365" s="399"/>
      <c r="R365" s="79"/>
      <c r="S365" s="102"/>
      <c r="T365" s="101"/>
      <c r="U365" s="101"/>
    </row>
    <row r="366" spans="2:21">
      <c r="B366" s="92">
        <v>24</v>
      </c>
      <c r="C366" s="465" t="s">
        <v>57</v>
      </c>
      <c r="D366" s="399"/>
      <c r="F366" s="102"/>
      <c r="G366" s="101"/>
      <c r="H366" s="101"/>
      <c r="O366" s="92">
        <v>24</v>
      </c>
      <c r="P366" s="465" t="s">
        <v>57</v>
      </c>
      <c r="Q366" s="399"/>
      <c r="R366" s="79"/>
      <c r="S366" s="102"/>
      <c r="T366" s="101"/>
      <c r="U366" s="101"/>
    </row>
    <row r="367" spans="2:21">
      <c r="B367" s="92">
        <v>25</v>
      </c>
      <c r="C367" s="465" t="s">
        <v>57</v>
      </c>
      <c r="D367" s="399"/>
      <c r="F367" s="102"/>
      <c r="G367" s="101"/>
      <c r="H367" s="101"/>
      <c r="O367" s="92">
        <v>25</v>
      </c>
      <c r="P367" s="465" t="s">
        <v>57</v>
      </c>
      <c r="Q367" s="399"/>
      <c r="R367" s="79"/>
      <c r="S367" s="102"/>
      <c r="T367" s="101"/>
      <c r="U367" s="101"/>
    </row>
    <row r="368" spans="2:21">
      <c r="B368" s="92">
        <v>26</v>
      </c>
      <c r="C368" s="465" t="s">
        <v>57</v>
      </c>
      <c r="D368" s="399"/>
      <c r="F368" s="102"/>
      <c r="G368" s="101"/>
      <c r="H368" s="101"/>
      <c r="O368" s="92">
        <v>26</v>
      </c>
      <c r="P368" s="465" t="s">
        <v>57</v>
      </c>
      <c r="Q368" s="399"/>
      <c r="R368" s="79"/>
      <c r="S368" s="102"/>
      <c r="T368" s="101"/>
      <c r="U368" s="101"/>
    </row>
    <row r="369" spans="2:21">
      <c r="B369" s="92">
        <v>27</v>
      </c>
      <c r="C369" s="465" t="s">
        <v>57</v>
      </c>
      <c r="D369" s="399"/>
      <c r="F369" s="102"/>
      <c r="G369" s="101"/>
      <c r="H369" s="101"/>
      <c r="O369" s="92">
        <v>27</v>
      </c>
      <c r="P369" s="465" t="s">
        <v>57</v>
      </c>
      <c r="Q369" s="399"/>
      <c r="R369" s="79"/>
      <c r="S369" s="102"/>
      <c r="T369" s="101"/>
      <c r="U369" s="101"/>
    </row>
    <row r="370" spans="2:21" ht="13.5" thickBot="1">
      <c r="B370" s="92">
        <v>30</v>
      </c>
      <c r="C370" s="462" t="s">
        <v>57</v>
      </c>
      <c r="D370" s="463"/>
      <c r="F370" s="102"/>
      <c r="G370" s="101"/>
      <c r="H370" s="101"/>
      <c r="O370" s="92">
        <v>30</v>
      </c>
      <c r="P370" s="462" t="s">
        <v>57</v>
      </c>
      <c r="Q370" s="463"/>
      <c r="R370" s="79"/>
      <c r="S370" s="102"/>
      <c r="T370" s="101"/>
      <c r="U370" s="101"/>
    </row>
    <row r="371" spans="2:21" ht="13.5" thickBot="1">
      <c r="B371" s="181" t="s">
        <v>0</v>
      </c>
      <c r="C371" s="90">
        <f>COUNTIF(C350:C370,"&gt;0")</f>
        <v>0</v>
      </c>
      <c r="D371" s="89">
        <f>COUNTIF(D350:D370,"&gt;0")</f>
        <v>0</v>
      </c>
      <c r="O371" s="181" t="s">
        <v>0</v>
      </c>
      <c r="P371" s="90">
        <f>COUNTIF(P350:P370,"&gt;0")</f>
        <v>0</v>
      </c>
      <c r="Q371" s="89">
        <f>COUNTIF(Q350:Q370,"&gt;0")</f>
        <v>0</v>
      </c>
      <c r="R371" s="79"/>
      <c r="S371" s="79"/>
      <c r="T371" s="78"/>
      <c r="U371" s="78"/>
    </row>
    <row r="372" spans="2:21">
      <c r="B372" s="88" t="s">
        <v>1</v>
      </c>
      <c r="C372" s="87" t="e">
        <f>AVERAGE(C350:C370)</f>
        <v>#DIV/0!</v>
      </c>
      <c r="D372" s="86" t="e">
        <f>AVERAGE(D350:D370)</f>
        <v>#DIV/0!</v>
      </c>
      <c r="O372" s="88" t="s">
        <v>1</v>
      </c>
      <c r="P372" s="87" t="e">
        <f>AVERAGE(P350:P370)</f>
        <v>#DIV/0!</v>
      </c>
      <c r="Q372" s="86" t="e">
        <f>AVERAGE(Q350:Q370)</f>
        <v>#DIV/0!</v>
      </c>
      <c r="R372" s="79"/>
      <c r="S372" s="79"/>
      <c r="T372" s="78"/>
      <c r="U372" s="78"/>
    </row>
    <row r="373" spans="2:21">
      <c r="B373" s="85" t="s">
        <v>2</v>
      </c>
      <c r="C373" s="84" t="e">
        <f>STDEV(C350:C370)</f>
        <v>#DIV/0!</v>
      </c>
      <c r="D373" s="83" t="e">
        <f>STDEV(D350:D370)</f>
        <v>#DIV/0!</v>
      </c>
      <c r="O373" s="85" t="s">
        <v>2</v>
      </c>
      <c r="P373" s="84" t="e">
        <f>STDEV(P350:P370)</f>
        <v>#DIV/0!</v>
      </c>
      <c r="Q373" s="83" t="e">
        <f>STDEV(Q350:Q370)</f>
        <v>#DIV/0!</v>
      </c>
      <c r="R373" s="79"/>
      <c r="S373" s="79"/>
      <c r="T373" s="78"/>
      <c r="U373" s="78"/>
    </row>
    <row r="374" spans="2:21" ht="13.5" thickBot="1">
      <c r="B374" s="82" t="s">
        <v>3</v>
      </c>
      <c r="C374" s="81" t="e">
        <f>CONFIDENCE(0.05,C373,C371)</f>
        <v>#DIV/0!</v>
      </c>
      <c r="D374" s="80" t="e">
        <f>CONFIDENCE(0.05,D373,D371)</f>
        <v>#DIV/0!</v>
      </c>
      <c r="O374" s="82" t="s">
        <v>3</v>
      </c>
      <c r="P374" s="81" t="e">
        <f>CONFIDENCE(0.05,P373,P371)</f>
        <v>#DIV/0!</v>
      </c>
      <c r="Q374" s="80" t="e">
        <f>CONFIDENCE(0.05,Q373,Q371)</f>
        <v>#DIV/0!</v>
      </c>
      <c r="R374" s="79"/>
      <c r="S374" s="79"/>
      <c r="T374" s="78"/>
      <c r="U374" s="78"/>
    </row>
    <row r="376" spans="2:21" ht="13.5" thickBot="1"/>
    <row r="377" spans="2:21" ht="13.5" thickBot="1">
      <c r="B377" s="347"/>
      <c r="C377" s="348"/>
      <c r="D377" s="363" t="s">
        <v>15</v>
      </c>
      <c r="G377" s="346" t="s">
        <v>213</v>
      </c>
      <c r="H377" s="346"/>
      <c r="O377" s="347"/>
      <c r="P377" s="348"/>
      <c r="Q377" s="363" t="s">
        <v>15</v>
      </c>
      <c r="R377" s="79"/>
      <c r="S377" s="79"/>
      <c r="T377" s="346" t="s">
        <v>186</v>
      </c>
      <c r="U377" s="346"/>
    </row>
    <row r="378" spans="2:21" ht="13.5" thickBot="1">
      <c r="B378" s="349"/>
      <c r="C378" s="350"/>
      <c r="D378" s="364"/>
      <c r="G378" s="112">
        <v>1</v>
      </c>
      <c r="H378" s="112">
        <v>2</v>
      </c>
      <c r="O378" s="349"/>
      <c r="P378" s="350"/>
      <c r="Q378" s="364"/>
      <c r="R378" s="79"/>
      <c r="S378" s="79"/>
      <c r="T378" s="112">
        <v>1</v>
      </c>
      <c r="U378" s="112">
        <v>2</v>
      </c>
    </row>
    <row r="379" spans="2:21" ht="13.5" customHeight="1" thickBot="1">
      <c r="B379" s="355" t="s">
        <v>12</v>
      </c>
      <c r="C379" s="348"/>
      <c r="D379" s="111" t="s">
        <v>155</v>
      </c>
      <c r="F379" s="110" t="s">
        <v>1</v>
      </c>
      <c r="G379" s="109" t="e">
        <f t="shared" ref="G379:H381" si="20">C402</f>
        <v>#DIV/0!</v>
      </c>
      <c r="H379" s="109" t="e">
        <f t="shared" si="20"/>
        <v>#DIV/0!</v>
      </c>
      <c r="O379" s="432" t="s">
        <v>212</v>
      </c>
      <c r="P379" s="433"/>
      <c r="Q379" s="111" t="s">
        <v>155</v>
      </c>
      <c r="R379" s="79"/>
      <c r="S379" s="110" t="s">
        <v>1</v>
      </c>
      <c r="T379" s="109" t="e">
        <f t="shared" ref="T379:U381" si="21">P402</f>
        <v>#DIV/0!</v>
      </c>
      <c r="U379" s="109" t="e">
        <f t="shared" si="21"/>
        <v>#DIV/0!</v>
      </c>
    </row>
    <row r="380" spans="2:21">
      <c r="B380" s="373" t="s">
        <v>6</v>
      </c>
      <c r="C380" s="356" t="s">
        <v>27</v>
      </c>
      <c r="D380" s="357"/>
      <c r="F380" s="102" t="s">
        <v>7</v>
      </c>
      <c r="G380" s="108" t="e">
        <f t="shared" si="20"/>
        <v>#DIV/0!</v>
      </c>
      <c r="H380" s="108" t="e">
        <f t="shared" si="20"/>
        <v>#DIV/0!</v>
      </c>
      <c r="O380" s="373" t="s">
        <v>6</v>
      </c>
      <c r="P380" s="356" t="s">
        <v>27</v>
      </c>
      <c r="Q380" s="357"/>
      <c r="R380" s="79"/>
      <c r="S380" s="102" t="s">
        <v>7</v>
      </c>
      <c r="T380" s="108" t="e">
        <f t="shared" si="21"/>
        <v>#DIV/0!</v>
      </c>
      <c r="U380" s="108" t="e">
        <f t="shared" si="21"/>
        <v>#DIV/0!</v>
      </c>
    </row>
    <row r="381" spans="2:21" ht="13.5" thickBot="1">
      <c r="B381" s="374"/>
      <c r="C381" s="107">
        <v>1</v>
      </c>
      <c r="D381" s="106">
        <v>2</v>
      </c>
      <c r="F381" s="102" t="s">
        <v>3</v>
      </c>
      <c r="G381" s="105" t="e">
        <f t="shared" si="20"/>
        <v>#DIV/0!</v>
      </c>
      <c r="H381" s="105" t="e">
        <f t="shared" si="20"/>
        <v>#DIV/0!</v>
      </c>
      <c r="O381" s="374"/>
      <c r="P381" s="107">
        <v>1</v>
      </c>
      <c r="Q381" s="106">
        <v>2</v>
      </c>
      <c r="R381" s="79"/>
      <c r="S381" s="102" t="s">
        <v>3</v>
      </c>
      <c r="T381" s="105" t="e">
        <f t="shared" si="21"/>
        <v>#DIV/0!</v>
      </c>
      <c r="U381" s="105" t="e">
        <f t="shared" si="21"/>
        <v>#DIV/0!</v>
      </c>
    </row>
    <row r="382" spans="2:21">
      <c r="B382" s="199">
        <v>1</v>
      </c>
      <c r="C382" s="464" t="s">
        <v>57</v>
      </c>
      <c r="D382" s="401"/>
      <c r="F382" s="102" t="s">
        <v>8</v>
      </c>
      <c r="G382" s="101">
        <f>MAX(C382:C400)</f>
        <v>0</v>
      </c>
      <c r="H382" s="101">
        <f>MAX(D382:D400)</f>
        <v>0</v>
      </c>
      <c r="O382" s="199">
        <v>1</v>
      </c>
      <c r="P382" s="464" t="s">
        <v>57</v>
      </c>
      <c r="Q382" s="401"/>
      <c r="R382" s="79"/>
      <c r="S382" s="102" t="s">
        <v>8</v>
      </c>
      <c r="T382" s="101">
        <f>MAX(P382:P400)</f>
        <v>0</v>
      </c>
      <c r="U382" s="101">
        <f>MAX(Q382:Q400)</f>
        <v>0</v>
      </c>
    </row>
    <row r="383" spans="2:21">
      <c r="B383" s="194">
        <v>2</v>
      </c>
      <c r="C383" s="465" t="s">
        <v>57</v>
      </c>
      <c r="D383" s="399"/>
      <c r="F383" s="102" t="s">
        <v>9</v>
      </c>
      <c r="G383" s="101">
        <f>MIN(C382:C400)</f>
        <v>0</v>
      </c>
      <c r="H383" s="101">
        <f>MIN(D382:D400)</f>
        <v>0</v>
      </c>
      <c r="O383" s="194">
        <v>2</v>
      </c>
      <c r="P383" s="465" t="s">
        <v>57</v>
      </c>
      <c r="Q383" s="399"/>
      <c r="R383" s="79"/>
      <c r="S383" s="102" t="s">
        <v>9</v>
      </c>
      <c r="T383" s="101">
        <f>MIN(P382:P400)</f>
        <v>0</v>
      </c>
      <c r="U383" s="101">
        <f>MIN(Q382:Q400)</f>
        <v>0</v>
      </c>
    </row>
    <row r="384" spans="2:21" ht="13.5" thickBot="1">
      <c r="B384" s="194">
        <v>3</v>
      </c>
      <c r="C384" s="465" t="s">
        <v>57</v>
      </c>
      <c r="D384" s="399"/>
      <c r="F384" s="98" t="s">
        <v>10</v>
      </c>
      <c r="G384" s="97">
        <f>G382-G383</f>
        <v>0</v>
      </c>
      <c r="H384" s="97">
        <f>H382-H383</f>
        <v>0</v>
      </c>
      <c r="O384" s="194">
        <v>3</v>
      </c>
      <c r="P384" s="465" t="s">
        <v>57</v>
      </c>
      <c r="Q384" s="399"/>
      <c r="R384" s="79"/>
      <c r="S384" s="98" t="s">
        <v>10</v>
      </c>
      <c r="T384" s="97">
        <f>T382-T383</f>
        <v>0</v>
      </c>
      <c r="U384" s="97">
        <f>U382-U383</f>
        <v>0</v>
      </c>
    </row>
    <row r="385" spans="2:21">
      <c r="B385" s="194">
        <v>4</v>
      </c>
      <c r="C385" s="465" t="s">
        <v>57</v>
      </c>
      <c r="D385" s="399"/>
      <c r="O385" s="194">
        <v>4</v>
      </c>
      <c r="P385" s="465" t="s">
        <v>57</v>
      </c>
      <c r="Q385" s="399"/>
      <c r="R385" s="79"/>
      <c r="S385" s="79"/>
      <c r="T385" s="78"/>
      <c r="U385" s="78"/>
    </row>
    <row r="386" spans="2:21">
      <c r="B386" s="194">
        <v>7</v>
      </c>
      <c r="C386" s="465" t="s">
        <v>57</v>
      </c>
      <c r="D386" s="399"/>
      <c r="O386" s="194">
        <v>7</v>
      </c>
      <c r="P386" s="465" t="s">
        <v>57</v>
      </c>
      <c r="Q386" s="399"/>
      <c r="R386" s="79"/>
      <c r="S386" s="79"/>
      <c r="T386" s="78"/>
      <c r="U386" s="78"/>
    </row>
    <row r="387" spans="2:21">
      <c r="B387" s="194">
        <v>9</v>
      </c>
      <c r="C387" s="465" t="s">
        <v>57</v>
      </c>
      <c r="D387" s="399"/>
      <c r="O387" s="194">
        <v>9</v>
      </c>
      <c r="P387" s="465" t="s">
        <v>57</v>
      </c>
      <c r="Q387" s="399"/>
      <c r="R387" s="79"/>
      <c r="S387" s="79"/>
      <c r="T387" s="78"/>
      <c r="U387" s="78"/>
    </row>
    <row r="388" spans="2:21">
      <c r="B388" s="194">
        <v>10</v>
      </c>
      <c r="C388" s="465" t="s">
        <v>57</v>
      </c>
      <c r="D388" s="399"/>
      <c r="F388" s="102"/>
      <c r="G388" s="101"/>
      <c r="H388" s="101"/>
      <c r="O388" s="194">
        <v>10</v>
      </c>
      <c r="P388" s="465" t="s">
        <v>57</v>
      </c>
      <c r="Q388" s="399"/>
      <c r="R388" s="79"/>
      <c r="S388" s="102"/>
      <c r="T388" s="101"/>
      <c r="U388" s="101"/>
    </row>
    <row r="389" spans="2:21">
      <c r="B389" s="194">
        <v>11</v>
      </c>
      <c r="C389" s="465" t="s">
        <v>57</v>
      </c>
      <c r="D389" s="399"/>
      <c r="F389" s="102"/>
      <c r="G389" s="101"/>
      <c r="H389" s="101"/>
      <c r="O389" s="194">
        <v>11</v>
      </c>
      <c r="P389" s="465" t="s">
        <v>57</v>
      </c>
      <c r="Q389" s="399"/>
      <c r="R389" s="79"/>
      <c r="S389" s="102"/>
      <c r="T389" s="101"/>
      <c r="U389" s="101"/>
    </row>
    <row r="390" spans="2:21">
      <c r="B390" s="194">
        <v>14</v>
      </c>
      <c r="C390" s="465" t="s">
        <v>57</v>
      </c>
      <c r="D390" s="399"/>
      <c r="F390" s="102"/>
      <c r="G390" s="101"/>
      <c r="H390" s="101"/>
      <c r="O390" s="194">
        <v>14</v>
      </c>
      <c r="P390" s="465" t="s">
        <v>57</v>
      </c>
      <c r="Q390" s="399"/>
      <c r="R390" s="79"/>
      <c r="S390" s="102"/>
      <c r="T390" s="101"/>
      <c r="U390" s="101"/>
    </row>
    <row r="391" spans="2:21">
      <c r="B391" s="194">
        <v>15</v>
      </c>
      <c r="C391" s="465" t="s">
        <v>57</v>
      </c>
      <c r="D391" s="399"/>
      <c r="F391" s="102"/>
      <c r="G391" s="101"/>
      <c r="H391" s="101"/>
      <c r="O391" s="194">
        <v>15</v>
      </c>
      <c r="P391" s="465" t="s">
        <v>57</v>
      </c>
      <c r="Q391" s="399"/>
      <c r="R391" s="79"/>
      <c r="S391" s="102"/>
      <c r="T391" s="101"/>
      <c r="U391" s="101"/>
    </row>
    <row r="392" spans="2:21">
      <c r="B392" s="194">
        <v>16</v>
      </c>
      <c r="C392" s="465" t="s">
        <v>57</v>
      </c>
      <c r="D392" s="399"/>
      <c r="F392" s="102"/>
      <c r="G392" s="101"/>
      <c r="H392" s="101"/>
      <c r="O392" s="194">
        <v>16</v>
      </c>
      <c r="P392" s="465" t="s">
        <v>57</v>
      </c>
      <c r="Q392" s="399"/>
      <c r="R392" s="79"/>
      <c r="S392" s="102"/>
      <c r="T392" s="101"/>
      <c r="U392" s="101"/>
    </row>
    <row r="393" spans="2:21">
      <c r="B393" s="194">
        <v>17</v>
      </c>
      <c r="C393" s="465" t="s">
        <v>57</v>
      </c>
      <c r="D393" s="399"/>
      <c r="F393" s="102"/>
      <c r="G393" s="101"/>
      <c r="H393" s="101"/>
      <c r="O393" s="194">
        <v>17</v>
      </c>
      <c r="P393" s="465" t="s">
        <v>57</v>
      </c>
      <c r="Q393" s="399"/>
      <c r="R393" s="79"/>
      <c r="S393" s="102"/>
      <c r="T393" s="101"/>
      <c r="U393" s="101"/>
    </row>
    <row r="394" spans="2:21">
      <c r="B394" s="194">
        <v>18</v>
      </c>
      <c r="C394" s="465" t="s">
        <v>57</v>
      </c>
      <c r="D394" s="399"/>
      <c r="F394" s="102"/>
      <c r="G394" s="101"/>
      <c r="H394" s="101"/>
      <c r="O394" s="194">
        <v>18</v>
      </c>
      <c r="P394" s="465" t="s">
        <v>57</v>
      </c>
      <c r="Q394" s="399"/>
      <c r="R394" s="79"/>
      <c r="S394" s="102"/>
      <c r="T394" s="101"/>
      <c r="U394" s="101"/>
    </row>
    <row r="395" spans="2:21">
      <c r="B395" s="92">
        <v>21</v>
      </c>
      <c r="C395" s="465" t="s">
        <v>57</v>
      </c>
      <c r="D395" s="399"/>
      <c r="F395" s="102"/>
      <c r="G395" s="101"/>
      <c r="H395" s="101"/>
      <c r="O395" s="92">
        <v>21</v>
      </c>
      <c r="P395" s="465" t="s">
        <v>57</v>
      </c>
      <c r="Q395" s="399"/>
      <c r="R395" s="79"/>
      <c r="S395" s="102"/>
      <c r="T395" s="101"/>
      <c r="U395" s="101"/>
    </row>
    <row r="396" spans="2:21">
      <c r="B396" s="92">
        <v>22</v>
      </c>
      <c r="C396" s="465" t="s">
        <v>57</v>
      </c>
      <c r="D396" s="399"/>
      <c r="F396" s="102"/>
      <c r="G396" s="101"/>
      <c r="H396" s="101"/>
      <c r="O396" s="92">
        <v>22</v>
      </c>
      <c r="P396" s="465" t="s">
        <v>57</v>
      </c>
      <c r="Q396" s="399"/>
      <c r="R396" s="79"/>
      <c r="S396" s="102"/>
      <c r="T396" s="101"/>
      <c r="U396" s="101"/>
    </row>
    <row r="397" spans="2:21">
      <c r="B397" s="92">
        <v>23</v>
      </c>
      <c r="C397" s="465" t="s">
        <v>57</v>
      </c>
      <c r="D397" s="399"/>
      <c r="F397" s="102"/>
      <c r="G397" s="101"/>
      <c r="H397" s="101"/>
      <c r="O397" s="92">
        <v>23</v>
      </c>
      <c r="P397" s="465" t="s">
        <v>57</v>
      </c>
      <c r="Q397" s="399"/>
      <c r="R397" s="79"/>
      <c r="S397" s="102"/>
      <c r="T397" s="101"/>
      <c r="U397" s="101"/>
    </row>
    <row r="398" spans="2:21">
      <c r="B398" s="92">
        <v>28</v>
      </c>
      <c r="C398" s="465" t="s">
        <v>57</v>
      </c>
      <c r="D398" s="399"/>
      <c r="F398" s="102"/>
      <c r="G398" s="101"/>
      <c r="H398" s="101"/>
      <c r="O398" s="92">
        <v>28</v>
      </c>
      <c r="P398" s="465" t="s">
        <v>57</v>
      </c>
      <c r="Q398" s="399"/>
      <c r="R398" s="79"/>
      <c r="S398" s="102"/>
      <c r="T398" s="101"/>
      <c r="U398" s="101"/>
    </row>
    <row r="399" spans="2:21">
      <c r="B399" s="92">
        <v>29</v>
      </c>
      <c r="C399" s="465" t="s">
        <v>57</v>
      </c>
      <c r="D399" s="399"/>
      <c r="F399" s="102"/>
      <c r="G399" s="101"/>
      <c r="H399" s="101"/>
      <c r="O399" s="92">
        <v>29</v>
      </c>
      <c r="P399" s="465" t="s">
        <v>57</v>
      </c>
      <c r="Q399" s="399"/>
      <c r="R399" s="79"/>
      <c r="S399" s="102"/>
      <c r="T399" s="101"/>
      <c r="U399" s="101"/>
    </row>
    <row r="400" spans="2:21" ht="13.5" thickBot="1">
      <c r="B400" s="92">
        <v>30</v>
      </c>
      <c r="C400" s="462" t="s">
        <v>57</v>
      </c>
      <c r="D400" s="463"/>
      <c r="F400" s="102"/>
      <c r="G400" s="101"/>
      <c r="H400" s="101"/>
      <c r="O400" s="92">
        <v>30</v>
      </c>
      <c r="P400" s="462" t="s">
        <v>57</v>
      </c>
      <c r="Q400" s="463"/>
      <c r="R400" s="79"/>
      <c r="S400" s="102"/>
      <c r="T400" s="101"/>
      <c r="U400" s="101"/>
    </row>
    <row r="401" spans="2:21" ht="13.5" thickBot="1">
      <c r="B401" s="181" t="s">
        <v>0</v>
      </c>
      <c r="C401" s="90">
        <f>COUNTIF(C382:C400,"&gt;0")</f>
        <v>0</v>
      </c>
      <c r="D401" s="89">
        <f>COUNTIF(D382:D400,"&gt;0")</f>
        <v>0</v>
      </c>
      <c r="O401" s="181" t="s">
        <v>0</v>
      </c>
      <c r="P401" s="114">
        <f>COUNTIF(P382:P400,"&gt;0")</f>
        <v>0</v>
      </c>
      <c r="Q401" s="113">
        <f>COUNTIF(Q382:Q400,"&gt;0")</f>
        <v>0</v>
      </c>
      <c r="R401" s="79"/>
      <c r="S401" s="79"/>
      <c r="T401" s="78"/>
      <c r="U401" s="78"/>
    </row>
    <row r="402" spans="2:21">
      <c r="B402" s="88" t="s">
        <v>1</v>
      </c>
      <c r="C402" s="87" t="e">
        <f>AVERAGE(C382:C400)</f>
        <v>#DIV/0!</v>
      </c>
      <c r="D402" s="86" t="e">
        <f>AVERAGE(D382:D400)</f>
        <v>#DIV/0!</v>
      </c>
      <c r="O402" s="88" t="s">
        <v>1</v>
      </c>
      <c r="P402" s="87" t="e">
        <f>AVERAGE(P382:P400)</f>
        <v>#DIV/0!</v>
      </c>
      <c r="Q402" s="86" t="e">
        <f>AVERAGE(Q382:Q400)</f>
        <v>#DIV/0!</v>
      </c>
      <c r="R402" s="79"/>
      <c r="S402" s="79"/>
      <c r="T402" s="78"/>
      <c r="U402" s="78"/>
    </row>
    <row r="403" spans="2:21">
      <c r="B403" s="85" t="s">
        <v>2</v>
      </c>
      <c r="C403" s="84" t="e">
        <f>STDEV(C382:C400)</f>
        <v>#DIV/0!</v>
      </c>
      <c r="D403" s="83" t="e">
        <f>STDEV(D382:D400)</f>
        <v>#DIV/0!</v>
      </c>
      <c r="O403" s="85" t="s">
        <v>2</v>
      </c>
      <c r="P403" s="84" t="e">
        <f>STDEV(P382:P400)</f>
        <v>#DIV/0!</v>
      </c>
      <c r="Q403" s="83" t="e">
        <f>STDEV(Q382:Q400)</f>
        <v>#DIV/0!</v>
      </c>
      <c r="R403" s="79"/>
      <c r="S403" s="79"/>
      <c r="T403" s="78"/>
      <c r="U403" s="78"/>
    </row>
    <row r="404" spans="2:21" ht="13.5" thickBot="1">
      <c r="B404" s="82" t="s">
        <v>3</v>
      </c>
      <c r="C404" s="81" t="e">
        <f>CONFIDENCE(0.05,C403,C401)</f>
        <v>#DIV/0!</v>
      </c>
      <c r="D404" s="80" t="e">
        <f>CONFIDENCE(0.05,D403,D401)</f>
        <v>#DIV/0!</v>
      </c>
      <c r="O404" s="82" t="s">
        <v>3</v>
      </c>
      <c r="P404" s="81" t="e">
        <f>CONFIDENCE(0.05,P403,P401)</f>
        <v>#DIV/0!</v>
      </c>
      <c r="Q404" s="80" t="e">
        <f>CONFIDENCE(0.05,Q403,Q401)</f>
        <v>#DIV/0!</v>
      </c>
      <c r="R404" s="79"/>
      <c r="S404" s="79"/>
      <c r="T404" s="78"/>
      <c r="U404" s="78"/>
    </row>
  </sheetData>
  <mergeCells count="586">
    <mergeCell ref="C338:D338"/>
    <mergeCell ref="P338:Q338"/>
    <mergeCell ref="C327:D327"/>
    <mergeCell ref="P327:Q327"/>
    <mergeCell ref="C328:D328"/>
    <mergeCell ref="P328:Q328"/>
    <mergeCell ref="C329:D329"/>
    <mergeCell ref="P329:Q329"/>
    <mergeCell ref="C330:D330"/>
    <mergeCell ref="P330:Q330"/>
    <mergeCell ref="C331:D331"/>
    <mergeCell ref="P331:Q331"/>
    <mergeCell ref="C332:D332"/>
    <mergeCell ref="P332:Q332"/>
    <mergeCell ref="C333:D333"/>
    <mergeCell ref="P333:Q333"/>
    <mergeCell ref="C337:D337"/>
    <mergeCell ref="P337:Q337"/>
    <mergeCell ref="C334:D334"/>
    <mergeCell ref="P334:Q334"/>
    <mergeCell ref="C335:D335"/>
    <mergeCell ref="P335:Q335"/>
    <mergeCell ref="C336:D336"/>
    <mergeCell ref="P336:Q336"/>
    <mergeCell ref="C326:D326"/>
    <mergeCell ref="P326:Q326"/>
    <mergeCell ref="B315:C315"/>
    <mergeCell ref="O315:P315"/>
    <mergeCell ref="B316:B317"/>
    <mergeCell ref="C316:D316"/>
    <mergeCell ref="O316:O317"/>
    <mergeCell ref="P316:Q316"/>
    <mergeCell ref="C318:D318"/>
    <mergeCell ref="P318:Q318"/>
    <mergeCell ref="C319:D319"/>
    <mergeCell ref="P319:Q319"/>
    <mergeCell ref="C320:D320"/>
    <mergeCell ref="P320:Q320"/>
    <mergeCell ref="C321:D321"/>
    <mergeCell ref="P321:Q321"/>
    <mergeCell ref="C322:D322"/>
    <mergeCell ref="P322:Q322"/>
    <mergeCell ref="C323:D323"/>
    <mergeCell ref="P323:Q323"/>
    <mergeCell ref="C324:D324"/>
    <mergeCell ref="P324:Q324"/>
    <mergeCell ref="C325:D325"/>
    <mergeCell ref="P325:Q325"/>
    <mergeCell ref="T313:U313"/>
    <mergeCell ref="C298:D298"/>
    <mergeCell ref="P298:Q298"/>
    <mergeCell ref="C299:D299"/>
    <mergeCell ref="P299:Q299"/>
    <mergeCell ref="C300:D300"/>
    <mergeCell ref="P300:Q300"/>
    <mergeCell ref="C301:D301"/>
    <mergeCell ref="P301:Q301"/>
    <mergeCell ref="C302:D302"/>
    <mergeCell ref="P302:Q302"/>
    <mergeCell ref="C303:D303"/>
    <mergeCell ref="P303:Q303"/>
    <mergeCell ref="C304:D304"/>
    <mergeCell ref="P304:Q304"/>
    <mergeCell ref="C305:D305"/>
    <mergeCell ref="P305:Q305"/>
    <mergeCell ref="C306:D306"/>
    <mergeCell ref="P306:Q306"/>
    <mergeCell ref="B313:C314"/>
    <mergeCell ref="D313:D314"/>
    <mergeCell ref="G313:H313"/>
    <mergeCell ref="O313:P314"/>
    <mergeCell ref="Q313:Q314"/>
    <mergeCell ref="C297:D297"/>
    <mergeCell ref="P297:Q297"/>
    <mergeCell ref="C291:D291"/>
    <mergeCell ref="P291:Q291"/>
    <mergeCell ref="C286:D286"/>
    <mergeCell ref="P286:Q286"/>
    <mergeCell ref="C287:D287"/>
    <mergeCell ref="P287:Q287"/>
    <mergeCell ref="C288:D288"/>
    <mergeCell ref="P288:Q288"/>
    <mergeCell ref="C292:D292"/>
    <mergeCell ref="P292:Q292"/>
    <mergeCell ref="C293:D293"/>
    <mergeCell ref="P293:Q293"/>
    <mergeCell ref="C294:D294"/>
    <mergeCell ref="P294:Q294"/>
    <mergeCell ref="C295:D295"/>
    <mergeCell ref="P295:Q295"/>
    <mergeCell ref="C296:D296"/>
    <mergeCell ref="P296:Q296"/>
    <mergeCell ref="C289:D289"/>
    <mergeCell ref="P289:Q289"/>
    <mergeCell ref="D281:D282"/>
    <mergeCell ref="G281:H281"/>
    <mergeCell ref="C290:D290"/>
    <mergeCell ref="P290:Q290"/>
    <mergeCell ref="P272:Q272"/>
    <mergeCell ref="B283:C283"/>
    <mergeCell ref="O283:P283"/>
    <mergeCell ref="B284:B285"/>
    <mergeCell ref="C284:D284"/>
    <mergeCell ref="O284:O285"/>
    <mergeCell ref="P284:Q284"/>
    <mergeCell ref="B281:C282"/>
    <mergeCell ref="P267:Q267"/>
    <mergeCell ref="C268:D268"/>
    <mergeCell ref="P268:Q268"/>
    <mergeCell ref="T281:U281"/>
    <mergeCell ref="C273:D273"/>
    <mergeCell ref="P273:Q273"/>
    <mergeCell ref="C274:D274"/>
    <mergeCell ref="P274:Q274"/>
    <mergeCell ref="C270:D270"/>
    <mergeCell ref="P270:Q270"/>
    <mergeCell ref="C271:D271"/>
    <mergeCell ref="P271:Q271"/>
    <mergeCell ref="C272:D272"/>
    <mergeCell ref="O281:P282"/>
    <mergeCell ref="Q281:Q282"/>
    <mergeCell ref="P253:Q253"/>
    <mergeCell ref="C254:D254"/>
    <mergeCell ref="P254:Q254"/>
    <mergeCell ref="C269:D269"/>
    <mergeCell ref="P269:Q269"/>
    <mergeCell ref="C258:D258"/>
    <mergeCell ref="P258:Q258"/>
    <mergeCell ref="C259:D259"/>
    <mergeCell ref="P259:Q259"/>
    <mergeCell ref="C260:D260"/>
    <mergeCell ref="P260:Q260"/>
    <mergeCell ref="C261:D261"/>
    <mergeCell ref="P261:Q261"/>
    <mergeCell ref="C262:D262"/>
    <mergeCell ref="P262:Q262"/>
    <mergeCell ref="C263:D263"/>
    <mergeCell ref="P263:Q263"/>
    <mergeCell ref="C264:D264"/>
    <mergeCell ref="P264:Q264"/>
    <mergeCell ref="C265:D265"/>
    <mergeCell ref="P265:Q265"/>
    <mergeCell ref="C266:D266"/>
    <mergeCell ref="P266:Q266"/>
    <mergeCell ref="C267:D267"/>
    <mergeCell ref="B215:C215"/>
    <mergeCell ref="O215:P215"/>
    <mergeCell ref="B216:B217"/>
    <mergeCell ref="C216:D216"/>
    <mergeCell ref="O216:O217"/>
    <mergeCell ref="P216:Q216"/>
    <mergeCell ref="C194:D194"/>
    <mergeCell ref="P193:Q193"/>
    <mergeCell ref="P194:Q194"/>
    <mergeCell ref="C198:D198"/>
    <mergeCell ref="C199:D199"/>
    <mergeCell ref="P198:Q198"/>
    <mergeCell ref="C197:D197"/>
    <mergeCell ref="P197:Q197"/>
    <mergeCell ref="C203:D203"/>
    <mergeCell ref="C204:D204"/>
    <mergeCell ref="C205:D205"/>
    <mergeCell ref="C206:D206"/>
    <mergeCell ref="P203:Q203"/>
    <mergeCell ref="P204:Q204"/>
    <mergeCell ref="P205:Q205"/>
    <mergeCell ref="P206:Q206"/>
    <mergeCell ref="T213:U213"/>
    <mergeCell ref="C186:D186"/>
    <mergeCell ref="C187:D187"/>
    <mergeCell ref="C200:D200"/>
    <mergeCell ref="P200:Q200"/>
    <mergeCell ref="P186:Q186"/>
    <mergeCell ref="P187:Q187"/>
    <mergeCell ref="P188:Q188"/>
    <mergeCell ref="P189:Q189"/>
    <mergeCell ref="P190:Q190"/>
    <mergeCell ref="C193:D193"/>
    <mergeCell ref="P191:Q191"/>
    <mergeCell ref="C188:D188"/>
    <mergeCell ref="C189:D189"/>
    <mergeCell ref="C190:D190"/>
    <mergeCell ref="C191:D191"/>
    <mergeCell ref="C192:D192"/>
    <mergeCell ref="P192:Q192"/>
    <mergeCell ref="B184:B185"/>
    <mergeCell ref="C184:D184"/>
    <mergeCell ref="O184:O185"/>
    <mergeCell ref="P184:Q184"/>
    <mergeCell ref="B181:C182"/>
    <mergeCell ref="D181:D182"/>
    <mergeCell ref="G181:H181"/>
    <mergeCell ref="O181:P182"/>
    <mergeCell ref="Q181:Q182"/>
    <mergeCell ref="B183:C183"/>
    <mergeCell ref="O183:P183"/>
    <mergeCell ref="P158:Q158"/>
    <mergeCell ref="C161:D161"/>
    <mergeCell ref="P161:Q161"/>
    <mergeCell ref="C160:D160"/>
    <mergeCell ref="P159:Q159"/>
    <mergeCell ref="P160:Q160"/>
    <mergeCell ref="C159:D159"/>
    <mergeCell ref="C162:D162"/>
    <mergeCell ref="P162:Q162"/>
    <mergeCell ref="C163:D163"/>
    <mergeCell ref="C174:D174"/>
    <mergeCell ref="P171:Q171"/>
    <mergeCell ref="P172:Q172"/>
    <mergeCell ref="P173:Q173"/>
    <mergeCell ref="P174:Q174"/>
    <mergeCell ref="P167:Q167"/>
    <mergeCell ref="P168:Q168"/>
    <mergeCell ref="C165:D165"/>
    <mergeCell ref="P163:Q163"/>
    <mergeCell ref="T181:U181"/>
    <mergeCell ref="C166:D166"/>
    <mergeCell ref="C167:D167"/>
    <mergeCell ref="C168:D168"/>
    <mergeCell ref="C169:D169"/>
    <mergeCell ref="C170:D170"/>
    <mergeCell ref="P166:Q166"/>
    <mergeCell ref="P169:Q169"/>
    <mergeCell ref="P170:Q170"/>
    <mergeCell ref="C157:D157"/>
    <mergeCell ref="P156:Q156"/>
    <mergeCell ref="P157:Q157"/>
    <mergeCell ref="C158:D158"/>
    <mergeCell ref="P144:Q144"/>
    <mergeCell ref="B151:C152"/>
    <mergeCell ref="D151:D152"/>
    <mergeCell ref="G151:H151"/>
    <mergeCell ref="O151:P152"/>
    <mergeCell ref="Q151:Q152"/>
    <mergeCell ref="C144:D144"/>
    <mergeCell ref="O154:O155"/>
    <mergeCell ref="P154:Q154"/>
    <mergeCell ref="O120:P121"/>
    <mergeCell ref="Q120:Q121"/>
    <mergeCell ref="C137:D137"/>
    <mergeCell ref="C138:D138"/>
    <mergeCell ref="C139:D139"/>
    <mergeCell ref="C140:D140"/>
    <mergeCell ref="C141:D141"/>
    <mergeCell ref="P143:Q143"/>
    <mergeCell ref="C142:D142"/>
    <mergeCell ref="C143:D143"/>
    <mergeCell ref="P137:Q137"/>
    <mergeCell ref="P138:Q138"/>
    <mergeCell ref="P139:Q139"/>
    <mergeCell ref="P140:Q140"/>
    <mergeCell ref="P141:Q141"/>
    <mergeCell ref="P142:Q142"/>
    <mergeCell ref="P103:Q103"/>
    <mergeCell ref="C104:D104"/>
    <mergeCell ref="P104:Q104"/>
    <mergeCell ref="C105:D105"/>
    <mergeCell ref="P105:Q105"/>
    <mergeCell ref="C106:D106"/>
    <mergeCell ref="P106:Q106"/>
    <mergeCell ref="P125:Q125"/>
    <mergeCell ref="C130:D130"/>
    <mergeCell ref="P130:Q130"/>
    <mergeCell ref="P126:Q126"/>
    <mergeCell ref="P127:Q127"/>
    <mergeCell ref="P128:Q128"/>
    <mergeCell ref="C112:D112"/>
    <mergeCell ref="P112:Q112"/>
    <mergeCell ref="C125:D125"/>
    <mergeCell ref="C126:D126"/>
    <mergeCell ref="C127:D127"/>
    <mergeCell ref="C128:D128"/>
    <mergeCell ref="C129:D129"/>
    <mergeCell ref="C113:D113"/>
    <mergeCell ref="P113:Q113"/>
    <mergeCell ref="B120:C121"/>
    <mergeCell ref="D120:D121"/>
    <mergeCell ref="C71:D71"/>
    <mergeCell ref="P71:Q71"/>
    <mergeCell ref="C67:D67"/>
    <mergeCell ref="C90:D90"/>
    <mergeCell ref="O90:O91"/>
    <mergeCell ref="C98:D98"/>
    <mergeCell ref="P98:Q98"/>
    <mergeCell ref="C99:D99"/>
    <mergeCell ref="P99:Q99"/>
    <mergeCell ref="C93:D93"/>
    <mergeCell ref="P93:Q93"/>
    <mergeCell ref="C94:D94"/>
    <mergeCell ref="P94:Q94"/>
    <mergeCell ref="C96:D96"/>
    <mergeCell ref="P96:Q96"/>
    <mergeCell ref="G62:H62"/>
    <mergeCell ref="B33:B34"/>
    <mergeCell ref="T30:U30"/>
    <mergeCell ref="O32:P32"/>
    <mergeCell ref="O33:O34"/>
    <mergeCell ref="P33:Q33"/>
    <mergeCell ref="O62:P63"/>
    <mergeCell ref="C33:D33"/>
    <mergeCell ref="G30:H30"/>
    <mergeCell ref="B30:C31"/>
    <mergeCell ref="D30:D31"/>
    <mergeCell ref="B32:C32"/>
    <mergeCell ref="D62:D63"/>
    <mergeCell ref="B62:C63"/>
    <mergeCell ref="Q62:Q63"/>
    <mergeCell ref="T62:U62"/>
    <mergeCell ref="C7:D20"/>
    <mergeCell ref="C22:D22"/>
    <mergeCell ref="C23:D23"/>
    <mergeCell ref="O30:P31"/>
    <mergeCell ref="Q30:Q31"/>
    <mergeCell ref="B2:C3"/>
    <mergeCell ref="D2:D3"/>
    <mergeCell ref="B4:C4"/>
    <mergeCell ref="B5:B6"/>
    <mergeCell ref="C5:D5"/>
    <mergeCell ref="G2:H2"/>
    <mergeCell ref="T120:U120"/>
    <mergeCell ref="B87:C88"/>
    <mergeCell ref="D87:D88"/>
    <mergeCell ref="G87:H87"/>
    <mergeCell ref="O87:P88"/>
    <mergeCell ref="Q87:Q88"/>
    <mergeCell ref="T87:U87"/>
    <mergeCell ref="B89:C89"/>
    <mergeCell ref="O89:P89"/>
    <mergeCell ref="B90:B91"/>
    <mergeCell ref="P109:Q109"/>
    <mergeCell ref="C111:D111"/>
    <mergeCell ref="P111:Q111"/>
    <mergeCell ref="C110:D110"/>
    <mergeCell ref="P110:Q110"/>
    <mergeCell ref="C97:D97"/>
    <mergeCell ref="P97:Q97"/>
    <mergeCell ref="P107:Q107"/>
    <mergeCell ref="C107:D107"/>
    <mergeCell ref="C100:D100"/>
    <mergeCell ref="P100:Q100"/>
    <mergeCell ref="C102:D102"/>
    <mergeCell ref="P102:Q102"/>
    <mergeCell ref="C103:D103"/>
    <mergeCell ref="P90:Q90"/>
    <mergeCell ref="B64:C64"/>
    <mergeCell ref="O64:P64"/>
    <mergeCell ref="B65:B66"/>
    <mergeCell ref="C65:D65"/>
    <mergeCell ref="O65:O66"/>
    <mergeCell ref="P65:Q65"/>
    <mergeCell ref="P70:Q70"/>
    <mergeCell ref="P108:Q108"/>
    <mergeCell ref="C79:D79"/>
    <mergeCell ref="C74:D74"/>
    <mergeCell ref="P74:Q74"/>
    <mergeCell ref="C72:D72"/>
    <mergeCell ref="P72:Q72"/>
    <mergeCell ref="P67:Q67"/>
    <mergeCell ref="C69:D69"/>
    <mergeCell ref="P69:Q69"/>
    <mergeCell ref="C70:D70"/>
    <mergeCell ref="C77:D77"/>
    <mergeCell ref="C78:D78"/>
    <mergeCell ref="P77:Q77"/>
    <mergeCell ref="P78:Q78"/>
    <mergeCell ref="C73:D73"/>
    <mergeCell ref="P73:Q73"/>
    <mergeCell ref="C109:D109"/>
    <mergeCell ref="C108:D108"/>
    <mergeCell ref="C134:D134"/>
    <mergeCell ref="C135:D135"/>
    <mergeCell ref="P134:Q134"/>
    <mergeCell ref="P135:Q135"/>
    <mergeCell ref="C202:D202"/>
    <mergeCell ref="C164:D164"/>
    <mergeCell ref="P129:Q129"/>
    <mergeCell ref="C132:D132"/>
    <mergeCell ref="B122:C122"/>
    <mergeCell ref="O122:P122"/>
    <mergeCell ref="B123:B124"/>
    <mergeCell ref="C123:D123"/>
    <mergeCell ref="O123:O124"/>
    <mergeCell ref="P123:Q123"/>
    <mergeCell ref="C131:D131"/>
    <mergeCell ref="P131:Q131"/>
    <mergeCell ref="P136:Q136"/>
    <mergeCell ref="C136:D136"/>
    <mergeCell ref="C133:D133"/>
    <mergeCell ref="P132:Q132"/>
    <mergeCell ref="P133:Q133"/>
    <mergeCell ref="G120:H120"/>
    <mergeCell ref="B213:C214"/>
    <mergeCell ref="D213:D214"/>
    <mergeCell ref="G213:H213"/>
    <mergeCell ref="O213:P214"/>
    <mergeCell ref="Q213:Q214"/>
    <mergeCell ref="T151:U151"/>
    <mergeCell ref="B153:C153"/>
    <mergeCell ref="O153:P153"/>
    <mergeCell ref="B154:B155"/>
    <mergeCell ref="C154:D154"/>
    <mergeCell ref="C201:D201"/>
    <mergeCell ref="C195:D195"/>
    <mergeCell ref="C196:D196"/>
    <mergeCell ref="P195:Q195"/>
    <mergeCell ref="P196:Q196"/>
    <mergeCell ref="P164:Q164"/>
    <mergeCell ref="P165:Q165"/>
    <mergeCell ref="C171:D171"/>
    <mergeCell ref="C172:D172"/>
    <mergeCell ref="C173:D173"/>
    <mergeCell ref="P199:Q199"/>
    <mergeCell ref="P201:Q201"/>
    <mergeCell ref="P202:Q202"/>
    <mergeCell ref="C156:D156"/>
    <mergeCell ref="C218:D218"/>
    <mergeCell ref="P218:Q218"/>
    <mergeCell ref="C219:D219"/>
    <mergeCell ref="P219:Q219"/>
    <mergeCell ref="C220:D220"/>
    <mergeCell ref="P220:Q220"/>
    <mergeCell ref="C221:D221"/>
    <mergeCell ref="P221:Q221"/>
    <mergeCell ref="C222:D222"/>
    <mergeCell ref="P222:Q222"/>
    <mergeCell ref="C231:D231"/>
    <mergeCell ref="P231:Q231"/>
    <mergeCell ref="C232:D232"/>
    <mergeCell ref="P232:Q232"/>
    <mergeCell ref="C223:D223"/>
    <mergeCell ref="P223:Q223"/>
    <mergeCell ref="C224:D224"/>
    <mergeCell ref="P224:Q224"/>
    <mergeCell ref="C225:D225"/>
    <mergeCell ref="P225:Q225"/>
    <mergeCell ref="C228:D228"/>
    <mergeCell ref="P228:Q228"/>
    <mergeCell ref="C229:D229"/>
    <mergeCell ref="P229:Q229"/>
    <mergeCell ref="C230:D230"/>
    <mergeCell ref="P230:Q230"/>
    <mergeCell ref="C226:D226"/>
    <mergeCell ref="P226:Q226"/>
    <mergeCell ref="C227:D227"/>
    <mergeCell ref="P227:Q227"/>
    <mergeCell ref="T345:U345"/>
    <mergeCell ref="B347:C347"/>
    <mergeCell ref="O347:P347"/>
    <mergeCell ref="C239:D239"/>
    <mergeCell ref="P239:Q239"/>
    <mergeCell ref="C240:D240"/>
    <mergeCell ref="P240:Q240"/>
    <mergeCell ref="T247:U247"/>
    <mergeCell ref="B247:C248"/>
    <mergeCell ref="D247:D248"/>
    <mergeCell ref="G247:H247"/>
    <mergeCell ref="O247:P248"/>
    <mergeCell ref="Q247:Q248"/>
    <mergeCell ref="C255:D255"/>
    <mergeCell ref="P255:Q255"/>
    <mergeCell ref="B249:C249"/>
    <mergeCell ref="O249:P249"/>
    <mergeCell ref="B250:B251"/>
    <mergeCell ref="C250:D250"/>
    <mergeCell ref="O250:O251"/>
    <mergeCell ref="P250:Q250"/>
    <mergeCell ref="C256:D256"/>
    <mergeCell ref="P256:Q256"/>
    <mergeCell ref="C257:D257"/>
    <mergeCell ref="B345:C346"/>
    <mergeCell ref="D345:D346"/>
    <mergeCell ref="G345:H345"/>
    <mergeCell ref="O345:P346"/>
    <mergeCell ref="Q345:Q346"/>
    <mergeCell ref="C353:D353"/>
    <mergeCell ref="B348:B349"/>
    <mergeCell ref="C348:D348"/>
    <mergeCell ref="C233:D233"/>
    <mergeCell ref="P233:Q233"/>
    <mergeCell ref="C234:D234"/>
    <mergeCell ref="P234:Q234"/>
    <mergeCell ref="C235:D235"/>
    <mergeCell ref="P235:Q235"/>
    <mergeCell ref="C236:D236"/>
    <mergeCell ref="P236:Q236"/>
    <mergeCell ref="C237:D237"/>
    <mergeCell ref="P237:Q237"/>
    <mergeCell ref="C238:D238"/>
    <mergeCell ref="P238:Q238"/>
    <mergeCell ref="P257:Q257"/>
    <mergeCell ref="C252:D252"/>
    <mergeCell ref="P252:Q252"/>
    <mergeCell ref="C253:D253"/>
    <mergeCell ref="O348:O349"/>
    <mergeCell ref="P348:Q348"/>
    <mergeCell ref="P353:Q353"/>
    <mergeCell ref="C358:D358"/>
    <mergeCell ref="P358:Q358"/>
    <mergeCell ref="C359:D359"/>
    <mergeCell ref="P359:Q359"/>
    <mergeCell ref="C350:D350"/>
    <mergeCell ref="P350:Q350"/>
    <mergeCell ref="C351:D351"/>
    <mergeCell ref="C354:D354"/>
    <mergeCell ref="P354:Q354"/>
    <mergeCell ref="P351:Q351"/>
    <mergeCell ref="C352:D352"/>
    <mergeCell ref="P352:Q352"/>
    <mergeCell ref="C363:D363"/>
    <mergeCell ref="P363:Q363"/>
    <mergeCell ref="C364:D364"/>
    <mergeCell ref="P364:Q364"/>
    <mergeCell ref="C355:D355"/>
    <mergeCell ref="P355:Q355"/>
    <mergeCell ref="C356:D356"/>
    <mergeCell ref="P356:Q356"/>
    <mergeCell ref="C357:D357"/>
    <mergeCell ref="P357:Q357"/>
    <mergeCell ref="C368:D368"/>
    <mergeCell ref="P368:Q368"/>
    <mergeCell ref="C369:D369"/>
    <mergeCell ref="P369:Q369"/>
    <mergeCell ref="C360:D360"/>
    <mergeCell ref="P360:Q360"/>
    <mergeCell ref="C361:D361"/>
    <mergeCell ref="P361:Q361"/>
    <mergeCell ref="C362:D362"/>
    <mergeCell ref="P362:Q362"/>
    <mergeCell ref="Q377:Q378"/>
    <mergeCell ref="T377:U377"/>
    <mergeCell ref="B379:C379"/>
    <mergeCell ref="O379:P379"/>
    <mergeCell ref="C365:D365"/>
    <mergeCell ref="P365:Q365"/>
    <mergeCell ref="C366:D366"/>
    <mergeCell ref="P366:Q366"/>
    <mergeCell ref="C367:D367"/>
    <mergeCell ref="P367:Q367"/>
    <mergeCell ref="C383:D383"/>
    <mergeCell ref="P383:Q383"/>
    <mergeCell ref="C384:D384"/>
    <mergeCell ref="P384:Q384"/>
    <mergeCell ref="C370:D370"/>
    <mergeCell ref="P370:Q370"/>
    <mergeCell ref="B377:C378"/>
    <mergeCell ref="C395:D395"/>
    <mergeCell ref="P395:Q395"/>
    <mergeCell ref="B380:B381"/>
    <mergeCell ref="C380:D380"/>
    <mergeCell ref="O380:O381"/>
    <mergeCell ref="P380:Q380"/>
    <mergeCell ref="C382:D382"/>
    <mergeCell ref="P382:Q382"/>
    <mergeCell ref="D377:D378"/>
    <mergeCell ref="G377:H377"/>
    <mergeCell ref="O377:P378"/>
    <mergeCell ref="C388:D388"/>
    <mergeCell ref="P388:Q388"/>
    <mergeCell ref="C389:D389"/>
    <mergeCell ref="P389:Q389"/>
    <mergeCell ref="C385:D385"/>
    <mergeCell ref="P385:Q385"/>
    <mergeCell ref="C386:D386"/>
    <mergeCell ref="C394:D394"/>
    <mergeCell ref="P394:Q394"/>
    <mergeCell ref="C390:D390"/>
    <mergeCell ref="P390:Q390"/>
    <mergeCell ref="C391:D391"/>
    <mergeCell ref="P391:Q391"/>
    <mergeCell ref="C392:D392"/>
    <mergeCell ref="P392:Q392"/>
    <mergeCell ref="P386:Q386"/>
    <mergeCell ref="C387:D387"/>
    <mergeCell ref="P387:Q387"/>
    <mergeCell ref="C393:D393"/>
    <mergeCell ref="P393:Q393"/>
    <mergeCell ref="C400:D400"/>
    <mergeCell ref="P400:Q400"/>
    <mergeCell ref="C397:D397"/>
    <mergeCell ref="P397:Q397"/>
    <mergeCell ref="C398:D398"/>
    <mergeCell ref="P398:Q398"/>
    <mergeCell ref="C399:D399"/>
    <mergeCell ref="P399:Q399"/>
    <mergeCell ref="C396:D396"/>
    <mergeCell ref="P396:Q396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1"/>
  <sheetViews>
    <sheetView topLeftCell="A337" zoomScale="89" zoomScaleNormal="89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5" width="9.140625" style="77"/>
    <col min="16" max="16" width="12.140625" style="77" customWidth="1"/>
    <col min="17" max="17" width="13.28515625" style="77" customWidth="1"/>
    <col min="18" max="18" width="3.140625" style="77" customWidth="1"/>
    <col min="19" max="19" width="9.140625" style="77"/>
    <col min="20" max="20" width="10.5703125" style="77" customWidth="1"/>
    <col min="21" max="21" width="10.8554687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93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16</v>
      </c>
      <c r="C4" s="348"/>
      <c r="D4" s="111" t="s">
        <v>52</v>
      </c>
      <c r="F4" s="110" t="s">
        <v>1</v>
      </c>
      <c r="G4" s="108">
        <f t="shared" ref="G4:H6" si="0">C23</f>
        <v>20.073333333333334</v>
      </c>
      <c r="H4" s="108">
        <f t="shared" si="0"/>
        <v>23.105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21.067520816017563</v>
      </c>
      <c r="H5" s="108">
        <f t="shared" si="0"/>
        <v>21.064711011547246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23.839706007758259</v>
      </c>
      <c r="H6" s="105">
        <f t="shared" si="0"/>
        <v>29.193663549724089</v>
      </c>
    </row>
    <row r="7" spans="2:8">
      <c r="B7" s="88">
        <v>3</v>
      </c>
      <c r="C7" s="361" t="s">
        <v>51</v>
      </c>
      <c r="D7" s="362"/>
      <c r="F7" s="102" t="s">
        <v>8</v>
      </c>
      <c r="G7" s="101">
        <f>MAX(C7:C21)</f>
        <v>44.4</v>
      </c>
      <c r="H7" s="101">
        <f>MAX(D7:D21)</f>
        <v>38</v>
      </c>
    </row>
    <row r="8" spans="2:8">
      <c r="B8" s="85">
        <v>4</v>
      </c>
      <c r="C8" s="138">
        <v>7.89</v>
      </c>
      <c r="D8" s="99" t="s">
        <v>51</v>
      </c>
      <c r="F8" s="102" t="s">
        <v>9</v>
      </c>
      <c r="G8" s="101">
        <f>MIN(C7:C21)</f>
        <v>7.89</v>
      </c>
      <c r="H8" s="101">
        <f>MIN(D7:D21)</f>
        <v>8.2100000000000009</v>
      </c>
    </row>
    <row r="9" spans="2:8" ht="13.5" thickBot="1">
      <c r="B9" s="92">
        <v>5</v>
      </c>
      <c r="C9" s="100">
        <v>7.93</v>
      </c>
      <c r="D9" s="99">
        <v>8.2100000000000009</v>
      </c>
      <c r="F9" s="98" t="s">
        <v>10</v>
      </c>
      <c r="G9" s="97">
        <f>G7-G8</f>
        <v>36.51</v>
      </c>
      <c r="H9" s="97">
        <f>H7-H8</f>
        <v>29.79</v>
      </c>
    </row>
    <row r="10" spans="2:8">
      <c r="B10" s="92">
        <v>6</v>
      </c>
      <c r="C10" s="360" t="s">
        <v>51</v>
      </c>
      <c r="D10" s="359"/>
    </row>
    <row r="11" spans="2:8">
      <c r="B11" s="92">
        <v>7</v>
      </c>
      <c r="C11" s="360" t="s">
        <v>51</v>
      </c>
      <c r="D11" s="359"/>
    </row>
    <row r="12" spans="2:8">
      <c r="B12" s="92">
        <v>10</v>
      </c>
      <c r="C12" s="360" t="s">
        <v>51</v>
      </c>
      <c r="D12" s="359"/>
    </row>
    <row r="13" spans="2:8">
      <c r="B13" s="92">
        <v>11</v>
      </c>
      <c r="C13" s="360" t="s">
        <v>51</v>
      </c>
      <c r="D13" s="359"/>
    </row>
    <row r="14" spans="2:8">
      <c r="B14" s="92">
        <v>12</v>
      </c>
      <c r="C14" s="360" t="s">
        <v>51</v>
      </c>
      <c r="D14" s="359"/>
    </row>
    <row r="15" spans="2:8">
      <c r="B15" s="92">
        <v>13</v>
      </c>
      <c r="C15" s="360" t="s">
        <v>51</v>
      </c>
      <c r="D15" s="359"/>
    </row>
    <row r="16" spans="2:8">
      <c r="B16" s="92">
        <v>14</v>
      </c>
      <c r="C16" s="360" t="s">
        <v>51</v>
      </c>
      <c r="D16" s="359"/>
    </row>
    <row r="17" spans="2:21">
      <c r="B17" s="92">
        <v>19</v>
      </c>
      <c r="C17" s="418" t="s">
        <v>92</v>
      </c>
      <c r="D17" s="387"/>
    </row>
    <row r="18" spans="2:21">
      <c r="B18" s="92">
        <v>20</v>
      </c>
      <c r="C18" s="418" t="s">
        <v>92</v>
      </c>
      <c r="D18" s="387"/>
    </row>
    <row r="19" spans="2:21">
      <c r="B19" s="92">
        <v>24</v>
      </c>
      <c r="C19" s="100">
        <v>44.4</v>
      </c>
      <c r="D19" s="99">
        <v>38</v>
      </c>
    </row>
    <row r="20" spans="2:21">
      <c r="B20" s="92">
        <v>25</v>
      </c>
      <c r="C20" s="360" t="s">
        <v>51</v>
      </c>
      <c r="D20" s="359"/>
    </row>
    <row r="21" spans="2:21" ht="13.5" thickBot="1">
      <c r="B21" s="92">
        <v>26</v>
      </c>
      <c r="C21" s="360" t="s">
        <v>51</v>
      </c>
      <c r="D21" s="359"/>
    </row>
    <row r="22" spans="2:21" ht="13.5" thickBot="1">
      <c r="B22" s="135" t="s">
        <v>0</v>
      </c>
      <c r="C22" s="140">
        <f>COUNTIF(C7:C21,"&gt;0")</f>
        <v>3</v>
      </c>
      <c r="D22" s="139">
        <f>COUNTIF(D7:D21,"&gt;0")</f>
        <v>2</v>
      </c>
    </row>
    <row r="23" spans="2:21">
      <c r="B23" s="88" t="s">
        <v>1</v>
      </c>
      <c r="C23" s="87">
        <f>AVERAGE(C7:C21)</f>
        <v>20.073333333333334</v>
      </c>
      <c r="D23" s="86">
        <f>AVERAGE(D7:D21)</f>
        <v>23.105</v>
      </c>
    </row>
    <row r="24" spans="2:21">
      <c r="B24" s="85" t="s">
        <v>2</v>
      </c>
      <c r="C24" s="84">
        <f>STDEV(C7:C21)</f>
        <v>21.067520816017563</v>
      </c>
      <c r="D24" s="83">
        <f>STDEV(D7:D21)</f>
        <v>21.064711011547246</v>
      </c>
    </row>
    <row r="25" spans="2:21" ht="13.5" thickBot="1">
      <c r="B25" s="82" t="s">
        <v>3</v>
      </c>
      <c r="C25" s="81">
        <f>CONFIDENCE(0.05,C24,C22)</f>
        <v>23.839706007758259</v>
      </c>
      <c r="D25" s="80">
        <f>CONFIDENCE(0.05,D24,D22)</f>
        <v>29.193663549724089</v>
      </c>
    </row>
    <row r="27" spans="2:21" ht="13.5" thickBot="1"/>
    <row r="28" spans="2:21" ht="13.5" thickBot="1">
      <c r="B28" s="347"/>
      <c r="C28" s="348"/>
      <c r="D28" s="363" t="s">
        <v>15</v>
      </c>
      <c r="G28" s="346" t="s">
        <v>237</v>
      </c>
      <c r="H28" s="346"/>
      <c r="O28" s="347"/>
      <c r="P28" s="348"/>
      <c r="Q28" s="363" t="s">
        <v>15</v>
      </c>
      <c r="R28" s="79"/>
      <c r="S28" s="79"/>
      <c r="T28" s="346" t="s">
        <v>211</v>
      </c>
      <c r="U28" s="346"/>
    </row>
    <row r="29" spans="2:21" ht="13.5" thickBot="1">
      <c r="B29" s="349"/>
      <c r="C29" s="350"/>
      <c r="D29" s="364"/>
      <c r="G29" s="112">
        <v>1</v>
      </c>
      <c r="H29" s="112">
        <v>2</v>
      </c>
      <c r="O29" s="349"/>
      <c r="P29" s="350"/>
      <c r="Q29" s="364"/>
      <c r="R29" s="79"/>
      <c r="S29" s="79"/>
      <c r="T29" s="112">
        <v>1</v>
      </c>
      <c r="U29" s="112">
        <v>2</v>
      </c>
    </row>
    <row r="30" spans="2:21" ht="13.5" thickBot="1">
      <c r="B30" s="355" t="s">
        <v>16</v>
      </c>
      <c r="C30" s="348"/>
      <c r="D30" s="111" t="s">
        <v>183</v>
      </c>
      <c r="F30" s="110" t="s">
        <v>1</v>
      </c>
      <c r="G30" s="108">
        <f t="shared" ref="G30:H32" si="1">C54</f>
        <v>41.354545454545452</v>
      </c>
      <c r="H30" s="108">
        <f t="shared" si="1"/>
        <v>37.25714285714286</v>
      </c>
      <c r="O30" s="432" t="s">
        <v>225</v>
      </c>
      <c r="P30" s="433"/>
      <c r="Q30" s="111" t="s">
        <v>183</v>
      </c>
      <c r="R30" s="79"/>
      <c r="S30" s="110" t="s">
        <v>1</v>
      </c>
      <c r="T30" s="108">
        <f t="shared" ref="T30:U32" si="2">P54</f>
        <v>15.81818181818182</v>
      </c>
      <c r="U30" s="108">
        <f t="shared" si="2"/>
        <v>15.957142857142856</v>
      </c>
    </row>
    <row r="31" spans="2:21">
      <c r="B31" s="373" t="s">
        <v>6</v>
      </c>
      <c r="C31" s="356" t="s">
        <v>27</v>
      </c>
      <c r="D31" s="357"/>
      <c r="F31" s="102" t="s">
        <v>7</v>
      </c>
      <c r="G31" s="108">
        <f t="shared" si="1"/>
        <v>1.3677453245130362</v>
      </c>
      <c r="H31" s="108">
        <f t="shared" si="1"/>
        <v>2.0895431261858355</v>
      </c>
      <c r="O31" s="373" t="s">
        <v>6</v>
      </c>
      <c r="P31" s="356" t="s">
        <v>27</v>
      </c>
      <c r="Q31" s="357"/>
      <c r="R31" s="79"/>
      <c r="S31" s="102" t="s">
        <v>7</v>
      </c>
      <c r="T31" s="108">
        <f t="shared" si="2"/>
        <v>1.2560399530414481</v>
      </c>
      <c r="U31" s="108">
        <f t="shared" si="2"/>
        <v>1.4976171549689001</v>
      </c>
    </row>
    <row r="32" spans="2:21" ht="13.5" thickBot="1">
      <c r="B32" s="374"/>
      <c r="C32" s="107">
        <v>1</v>
      </c>
      <c r="D32" s="106">
        <v>2</v>
      </c>
      <c r="F32" s="102" t="s">
        <v>3</v>
      </c>
      <c r="G32" s="105">
        <f t="shared" si="1"/>
        <v>0.80827098195251079</v>
      </c>
      <c r="H32" s="105">
        <f t="shared" si="1"/>
        <v>1.5479267663367657</v>
      </c>
      <c r="O32" s="374"/>
      <c r="P32" s="107">
        <v>1</v>
      </c>
      <c r="Q32" s="106">
        <v>2</v>
      </c>
      <c r="R32" s="79"/>
      <c r="S32" s="102" t="s">
        <v>3</v>
      </c>
      <c r="T32" s="105">
        <f t="shared" si="2"/>
        <v>0.7422585389409756</v>
      </c>
      <c r="U32" s="105">
        <f t="shared" si="2"/>
        <v>1.1094299279350242</v>
      </c>
    </row>
    <row r="33" spans="2:21">
      <c r="B33" s="88">
        <v>2</v>
      </c>
      <c r="C33" s="240" t="s">
        <v>210</v>
      </c>
      <c r="D33" s="239"/>
      <c r="F33" s="102" t="s">
        <v>8</v>
      </c>
      <c r="G33" s="101">
        <f>MAX(C33:C52)</f>
        <v>44.8</v>
      </c>
      <c r="H33" s="101">
        <f>MAX(D33:D52)</f>
        <v>40.9</v>
      </c>
      <c r="O33" s="88">
        <v>2</v>
      </c>
      <c r="P33" s="240" t="s">
        <v>210</v>
      </c>
      <c r="Q33" s="239"/>
      <c r="R33" s="79"/>
      <c r="S33" s="102" t="s">
        <v>8</v>
      </c>
      <c r="T33" s="101">
        <f>MAX(P33:P52)</f>
        <v>17.7</v>
      </c>
      <c r="U33" s="101">
        <f>MAX(Q33:Q52)</f>
        <v>17.7</v>
      </c>
    </row>
    <row r="34" spans="2:21">
      <c r="B34" s="85">
        <v>5</v>
      </c>
      <c r="C34" s="237" t="s">
        <v>210</v>
      </c>
      <c r="D34" s="236"/>
      <c r="F34" s="102" t="s">
        <v>9</v>
      </c>
      <c r="G34" s="101">
        <f>MIN(C33:C52)</f>
        <v>40</v>
      </c>
      <c r="H34" s="101">
        <f>MIN(D33:D52)</f>
        <v>34.4</v>
      </c>
      <c r="O34" s="85">
        <v>5</v>
      </c>
      <c r="P34" s="237" t="s">
        <v>210</v>
      </c>
      <c r="Q34" s="236"/>
      <c r="R34" s="79"/>
      <c r="S34" s="102" t="s">
        <v>9</v>
      </c>
      <c r="T34" s="101">
        <f>MIN(P33:P52)</f>
        <v>13.8</v>
      </c>
      <c r="U34" s="101">
        <f>MIN(Q33:Q52)</f>
        <v>13.7</v>
      </c>
    </row>
    <row r="35" spans="2:21" ht="13.5" thickBot="1">
      <c r="B35" s="85">
        <v>6</v>
      </c>
      <c r="C35" s="137">
        <v>41.1</v>
      </c>
      <c r="D35" s="136">
        <v>37.299999999999997</v>
      </c>
      <c r="F35" s="98" t="s">
        <v>10</v>
      </c>
      <c r="G35" s="97">
        <f>G33-G34</f>
        <v>4.7999999999999972</v>
      </c>
      <c r="H35" s="97">
        <f>H33-H34</f>
        <v>6.5</v>
      </c>
      <c r="O35" s="85">
        <v>6</v>
      </c>
      <c r="P35" s="137">
        <v>17.5</v>
      </c>
      <c r="Q35" s="136">
        <v>17.7</v>
      </c>
      <c r="R35" s="79"/>
      <c r="S35" s="98" t="s">
        <v>10</v>
      </c>
      <c r="T35" s="97">
        <f>T33-T34</f>
        <v>3.8999999999999986</v>
      </c>
      <c r="U35" s="97">
        <f>U33-U34</f>
        <v>4</v>
      </c>
    </row>
    <row r="36" spans="2:21">
      <c r="B36" s="85">
        <v>7</v>
      </c>
      <c r="C36" s="237" t="s">
        <v>51</v>
      </c>
      <c r="D36" s="236"/>
      <c r="O36" s="85">
        <v>7</v>
      </c>
      <c r="P36" s="237" t="s">
        <v>51</v>
      </c>
      <c r="Q36" s="236"/>
      <c r="R36" s="79"/>
      <c r="S36" s="79"/>
      <c r="T36" s="78"/>
      <c r="U36" s="78"/>
    </row>
    <row r="37" spans="2:21">
      <c r="B37" s="85">
        <v>8</v>
      </c>
      <c r="C37" s="137">
        <v>41</v>
      </c>
      <c r="D37" s="136">
        <v>34.4</v>
      </c>
      <c r="O37" s="85">
        <v>8</v>
      </c>
      <c r="P37" s="137">
        <v>17.7</v>
      </c>
      <c r="Q37" s="136">
        <v>16.399999999999999</v>
      </c>
      <c r="R37" s="79"/>
      <c r="S37" s="79"/>
      <c r="T37" s="78"/>
      <c r="U37" s="78"/>
    </row>
    <row r="38" spans="2:21">
      <c r="B38" s="85">
        <v>9</v>
      </c>
      <c r="C38" s="137">
        <v>41.9</v>
      </c>
      <c r="D38" s="236" t="s">
        <v>51</v>
      </c>
      <c r="O38" s="85">
        <v>9</v>
      </c>
      <c r="P38" s="137">
        <v>14.6</v>
      </c>
      <c r="Q38" s="238" t="s">
        <v>51</v>
      </c>
      <c r="R38" s="79"/>
      <c r="S38" s="79"/>
      <c r="T38" s="78"/>
      <c r="U38" s="78"/>
    </row>
    <row r="39" spans="2:21">
      <c r="B39" s="85">
        <v>12</v>
      </c>
      <c r="C39" s="137">
        <v>40.200000000000003</v>
      </c>
      <c r="D39" s="236" t="s">
        <v>51</v>
      </c>
      <c r="O39" s="85">
        <v>12</v>
      </c>
      <c r="P39" s="137">
        <v>16.8</v>
      </c>
      <c r="Q39" s="238" t="s">
        <v>51</v>
      </c>
      <c r="R39" s="79"/>
      <c r="S39" s="79"/>
      <c r="T39" s="78"/>
      <c r="U39" s="78"/>
    </row>
    <row r="40" spans="2:21">
      <c r="B40" s="85">
        <v>13</v>
      </c>
      <c r="C40" s="237" t="s">
        <v>51</v>
      </c>
      <c r="D40" s="236"/>
      <c r="O40" s="85">
        <v>13</v>
      </c>
      <c r="P40" s="237" t="s">
        <v>51</v>
      </c>
      <c r="Q40" s="236"/>
      <c r="R40" s="79"/>
      <c r="S40" s="79"/>
      <c r="T40" s="78"/>
      <c r="U40" s="78"/>
    </row>
    <row r="41" spans="2:21">
      <c r="B41" s="85">
        <v>14</v>
      </c>
      <c r="C41" s="137">
        <v>42</v>
      </c>
      <c r="D41" s="136">
        <v>38.4</v>
      </c>
      <c r="O41" s="85">
        <v>14</v>
      </c>
      <c r="P41" s="137">
        <v>14.9</v>
      </c>
      <c r="Q41" s="136">
        <v>14.4</v>
      </c>
      <c r="R41" s="79"/>
      <c r="S41" s="79"/>
      <c r="T41" s="78"/>
      <c r="U41" s="78"/>
    </row>
    <row r="42" spans="2:21">
      <c r="B42" s="85">
        <v>15</v>
      </c>
      <c r="C42" s="137">
        <v>40.5</v>
      </c>
      <c r="D42" s="136">
        <v>36</v>
      </c>
      <c r="O42" s="85">
        <v>15</v>
      </c>
      <c r="P42" s="137">
        <v>13.8</v>
      </c>
      <c r="Q42" s="136">
        <v>13.7</v>
      </c>
      <c r="R42" s="79"/>
      <c r="S42" s="79"/>
      <c r="T42" s="78"/>
      <c r="U42" s="78"/>
    </row>
    <row r="43" spans="2:21">
      <c r="B43" s="85">
        <v>16</v>
      </c>
      <c r="C43" s="137">
        <v>40</v>
      </c>
      <c r="D43" s="136">
        <v>36</v>
      </c>
      <c r="O43" s="85">
        <v>16</v>
      </c>
      <c r="P43" s="137">
        <v>16.2</v>
      </c>
      <c r="Q43" s="136">
        <v>15.6</v>
      </c>
      <c r="R43" s="79"/>
      <c r="S43" s="79"/>
      <c r="T43" s="78"/>
      <c r="U43" s="78"/>
    </row>
    <row r="44" spans="2:21">
      <c r="B44" s="85">
        <v>19</v>
      </c>
      <c r="C44" s="137">
        <v>40.299999999999997</v>
      </c>
      <c r="D44" s="236" t="s">
        <v>51</v>
      </c>
      <c r="O44" s="85">
        <v>19</v>
      </c>
      <c r="P44" s="137">
        <v>16.2</v>
      </c>
      <c r="Q44" s="236" t="s">
        <v>51</v>
      </c>
      <c r="R44" s="79"/>
      <c r="S44" s="79"/>
      <c r="T44" s="78"/>
      <c r="U44" s="78"/>
    </row>
    <row r="45" spans="2:21">
      <c r="B45" s="85">
        <v>20</v>
      </c>
      <c r="C45" s="137">
        <v>40.9</v>
      </c>
      <c r="D45" s="236" t="s">
        <v>51</v>
      </c>
      <c r="O45" s="85">
        <v>20</v>
      </c>
      <c r="P45" s="137">
        <v>14.7</v>
      </c>
      <c r="Q45" s="236" t="s">
        <v>51</v>
      </c>
      <c r="R45" s="79"/>
      <c r="S45" s="79"/>
      <c r="T45" s="78"/>
      <c r="U45" s="78"/>
    </row>
    <row r="46" spans="2:21">
      <c r="B46" s="85">
        <v>21</v>
      </c>
      <c r="C46" s="237" t="s">
        <v>210</v>
      </c>
      <c r="D46" s="236"/>
      <c r="O46" s="85">
        <v>21</v>
      </c>
      <c r="P46" s="237" t="s">
        <v>210</v>
      </c>
      <c r="Q46" s="236"/>
      <c r="R46" s="79"/>
      <c r="S46" s="79"/>
      <c r="T46" s="78"/>
      <c r="U46" s="78"/>
    </row>
    <row r="47" spans="2:21">
      <c r="B47" s="85">
        <v>22</v>
      </c>
      <c r="C47" s="237" t="s">
        <v>209</v>
      </c>
      <c r="D47" s="236"/>
      <c r="O47" s="85">
        <v>22</v>
      </c>
      <c r="P47" s="237" t="s">
        <v>209</v>
      </c>
      <c r="Q47" s="236"/>
      <c r="R47" s="79"/>
      <c r="S47" s="79"/>
      <c r="T47" s="78"/>
      <c r="U47" s="78"/>
    </row>
    <row r="48" spans="2:21">
      <c r="B48" s="92">
        <v>23</v>
      </c>
      <c r="C48" s="137">
        <v>44.8</v>
      </c>
      <c r="D48" s="136">
        <v>40.9</v>
      </c>
      <c r="O48" s="92">
        <v>23</v>
      </c>
      <c r="P48" s="137">
        <v>16.3</v>
      </c>
      <c r="Q48" s="136">
        <v>17.5</v>
      </c>
      <c r="R48" s="79"/>
      <c r="S48" s="79"/>
      <c r="T48" s="78"/>
      <c r="U48" s="78"/>
    </row>
    <row r="49" spans="2:22">
      <c r="B49" s="92">
        <v>26</v>
      </c>
      <c r="C49" s="237" t="s">
        <v>51</v>
      </c>
      <c r="D49" s="236"/>
      <c r="O49" s="92">
        <v>26</v>
      </c>
      <c r="P49" s="237" t="s">
        <v>51</v>
      </c>
      <c r="Q49" s="236"/>
      <c r="R49" s="79"/>
      <c r="S49" s="79"/>
      <c r="T49" s="78"/>
      <c r="U49" s="78"/>
    </row>
    <row r="50" spans="2:22">
      <c r="B50" s="92">
        <v>27</v>
      </c>
      <c r="C50" s="237" t="s">
        <v>51</v>
      </c>
      <c r="D50" s="236"/>
      <c r="O50" s="92">
        <v>27</v>
      </c>
      <c r="P50" s="237" t="s">
        <v>51</v>
      </c>
      <c r="Q50" s="236"/>
      <c r="R50" s="79"/>
      <c r="S50" s="79"/>
      <c r="T50" s="78"/>
      <c r="U50" s="78"/>
    </row>
    <row r="51" spans="2:22">
      <c r="B51" s="92">
        <v>28</v>
      </c>
      <c r="C51" s="237" t="s">
        <v>51</v>
      </c>
      <c r="D51" s="236"/>
      <c r="O51" s="92">
        <v>28</v>
      </c>
      <c r="P51" s="237" t="s">
        <v>51</v>
      </c>
      <c r="Q51" s="236"/>
      <c r="R51" s="79"/>
      <c r="S51" s="79"/>
      <c r="T51" s="78"/>
      <c r="U51" s="78"/>
    </row>
    <row r="52" spans="2:22" ht="13.5" thickBot="1">
      <c r="B52" s="92">
        <v>29</v>
      </c>
      <c r="C52" s="137">
        <v>42.2</v>
      </c>
      <c r="D52" s="136">
        <v>37.799999999999997</v>
      </c>
      <c r="O52" s="92">
        <v>29</v>
      </c>
      <c r="P52" s="137">
        <v>15.3</v>
      </c>
      <c r="Q52" s="136">
        <v>16.399999999999999</v>
      </c>
      <c r="R52" s="79"/>
      <c r="S52" s="79"/>
      <c r="T52" s="78"/>
      <c r="U52" s="78"/>
    </row>
    <row r="53" spans="2:22" ht="13.5" thickBot="1">
      <c r="B53" s="135" t="s">
        <v>0</v>
      </c>
      <c r="C53" s="140">
        <f>COUNTIF(C33:C52,"&gt;0")</f>
        <v>11</v>
      </c>
      <c r="D53" s="139">
        <f>COUNTIF(D33:D52,"&gt;0")</f>
        <v>7</v>
      </c>
      <c r="O53" s="135" t="s">
        <v>0</v>
      </c>
      <c r="P53" s="140">
        <f>COUNTIF(P33:P52,"&gt;0")</f>
        <v>11</v>
      </c>
      <c r="Q53" s="139">
        <f>COUNTIF(Q33:Q52,"&gt;0")</f>
        <v>7</v>
      </c>
      <c r="R53" s="79"/>
      <c r="S53" s="79"/>
      <c r="T53" s="78"/>
      <c r="U53" s="78"/>
    </row>
    <row r="54" spans="2:22">
      <c r="B54" s="88" t="s">
        <v>1</v>
      </c>
      <c r="C54" s="87">
        <f>AVERAGE(C33:C52)</f>
        <v>41.354545454545452</v>
      </c>
      <c r="D54" s="86">
        <f>AVERAGE(D33:D52)</f>
        <v>37.25714285714286</v>
      </c>
      <c r="O54" s="88" t="s">
        <v>1</v>
      </c>
      <c r="P54" s="87">
        <f>AVERAGE(P33:P52)</f>
        <v>15.81818181818182</v>
      </c>
      <c r="Q54" s="86">
        <f>AVERAGE(Q33:Q52)</f>
        <v>15.957142857142856</v>
      </c>
      <c r="R54" s="79"/>
      <c r="S54" s="79"/>
      <c r="T54" s="78"/>
      <c r="U54" s="78"/>
    </row>
    <row r="55" spans="2:22">
      <c r="B55" s="85" t="s">
        <v>2</v>
      </c>
      <c r="C55" s="84">
        <f>STDEV(C33:C52)</f>
        <v>1.3677453245130362</v>
      </c>
      <c r="D55" s="83">
        <f>STDEV(D33:D52)</f>
        <v>2.0895431261858355</v>
      </c>
      <c r="O55" s="85" t="s">
        <v>2</v>
      </c>
      <c r="P55" s="84">
        <f>STDEV(P33:P52)</f>
        <v>1.2560399530414481</v>
      </c>
      <c r="Q55" s="83">
        <f>STDEV(Q33:Q52)</f>
        <v>1.4976171549689001</v>
      </c>
      <c r="R55" s="79"/>
      <c r="S55" s="79"/>
      <c r="T55" s="78"/>
      <c r="U55" s="78"/>
    </row>
    <row r="56" spans="2:22" ht="13.5" thickBot="1">
      <c r="B56" s="82" t="s">
        <v>3</v>
      </c>
      <c r="C56" s="81">
        <f>CONFIDENCE(0.05,C55,C53)</f>
        <v>0.80827098195251079</v>
      </c>
      <c r="D56" s="80">
        <f>CONFIDENCE(0.05,D55,D53)</f>
        <v>1.5479267663367657</v>
      </c>
      <c r="O56" s="82" t="s">
        <v>3</v>
      </c>
      <c r="P56" s="81">
        <f>CONFIDENCE(0.05,P55,P53)</f>
        <v>0.7422585389409756</v>
      </c>
      <c r="Q56" s="80">
        <f>CONFIDENCE(0.05,Q55,Q53)</f>
        <v>1.1094299279350242</v>
      </c>
      <c r="R56" s="79"/>
      <c r="S56" s="79"/>
      <c r="T56" s="78"/>
      <c r="U56" s="78"/>
    </row>
    <row r="58" spans="2:22" ht="13.5" thickBot="1"/>
    <row r="59" spans="2:22" ht="13.5" thickBot="1">
      <c r="B59" s="347"/>
      <c r="C59" s="348"/>
      <c r="D59" s="363" t="s">
        <v>15</v>
      </c>
      <c r="G59" s="346" t="s">
        <v>236</v>
      </c>
      <c r="H59" s="346"/>
      <c r="O59" s="347"/>
      <c r="P59" s="348"/>
      <c r="Q59" s="363" t="s">
        <v>15</v>
      </c>
      <c r="R59" s="79"/>
      <c r="S59" s="79"/>
      <c r="T59" s="346" t="s">
        <v>208</v>
      </c>
      <c r="U59" s="346"/>
    </row>
    <row r="60" spans="2:22" ht="13.5" thickBot="1">
      <c r="B60" s="349"/>
      <c r="C60" s="350"/>
      <c r="D60" s="364"/>
      <c r="G60" s="112">
        <v>1</v>
      </c>
      <c r="H60" s="112">
        <v>2</v>
      </c>
      <c r="O60" s="349"/>
      <c r="P60" s="350"/>
      <c r="Q60" s="364"/>
      <c r="R60" s="79"/>
      <c r="S60" s="79"/>
      <c r="T60" s="112">
        <v>1</v>
      </c>
      <c r="U60" s="112">
        <v>2</v>
      </c>
    </row>
    <row r="61" spans="2:22" ht="13.5" thickBot="1">
      <c r="B61" s="355" t="s">
        <v>16</v>
      </c>
      <c r="C61" s="348"/>
      <c r="D61" s="111" t="s">
        <v>181</v>
      </c>
      <c r="F61" s="110" t="s">
        <v>1</v>
      </c>
      <c r="G61" s="108">
        <f>C79</f>
        <v>41.774999999999999</v>
      </c>
      <c r="H61" s="108">
        <f>D79</f>
        <v>38.5</v>
      </c>
      <c r="O61" s="432" t="s">
        <v>225</v>
      </c>
      <c r="P61" s="433"/>
      <c r="Q61" s="111" t="s">
        <v>181</v>
      </c>
      <c r="R61" s="79"/>
      <c r="S61" s="110" t="s">
        <v>1</v>
      </c>
      <c r="T61" s="108">
        <f t="shared" ref="T61:U63" si="3">P79</f>
        <v>16.475000000000001</v>
      </c>
      <c r="U61" s="108">
        <f t="shared" si="3"/>
        <v>15.6</v>
      </c>
      <c r="V61" s="231"/>
    </row>
    <row r="62" spans="2:22">
      <c r="B62" s="373" t="s">
        <v>6</v>
      </c>
      <c r="C62" s="356" t="s">
        <v>27</v>
      </c>
      <c r="D62" s="357"/>
      <c r="F62" s="102" t="s">
        <v>7</v>
      </c>
      <c r="G62" s="108">
        <f>C80</f>
        <v>0.86554414483991926</v>
      </c>
      <c r="H62" s="233" t="s">
        <v>207</v>
      </c>
      <c r="O62" s="373" t="s">
        <v>6</v>
      </c>
      <c r="P62" s="356" t="s">
        <v>27</v>
      </c>
      <c r="Q62" s="357"/>
      <c r="R62" s="79"/>
      <c r="S62" s="102" t="s">
        <v>7</v>
      </c>
      <c r="T62" s="108">
        <f t="shared" si="3"/>
        <v>1.2737739202857001</v>
      </c>
      <c r="U62" s="108" t="e">
        <f t="shared" si="3"/>
        <v>#DIV/0!</v>
      </c>
    </row>
    <row r="63" spans="2:22" ht="13.5" thickBot="1">
      <c r="B63" s="374"/>
      <c r="C63" s="107">
        <v>1</v>
      </c>
      <c r="D63" s="106">
        <v>2</v>
      </c>
      <c r="F63" s="102" t="s">
        <v>3</v>
      </c>
      <c r="G63" s="105">
        <f>C81</f>
        <v>0.84821767545788074</v>
      </c>
      <c r="H63" s="232" t="s">
        <v>207</v>
      </c>
      <c r="O63" s="374"/>
      <c r="P63" s="107">
        <v>1</v>
      </c>
      <c r="Q63" s="106">
        <v>2</v>
      </c>
      <c r="R63" s="79"/>
      <c r="S63" s="102" t="s">
        <v>3</v>
      </c>
      <c r="T63" s="105">
        <f t="shared" si="3"/>
        <v>1.2482755041031828</v>
      </c>
      <c r="U63" s="105" t="e">
        <f t="shared" si="3"/>
        <v>#DIV/0!</v>
      </c>
    </row>
    <row r="64" spans="2:22">
      <c r="B64" s="88">
        <v>2</v>
      </c>
      <c r="C64" s="456" t="s">
        <v>137</v>
      </c>
      <c r="D64" s="457"/>
      <c r="F64" s="102" t="s">
        <v>8</v>
      </c>
      <c r="G64" s="101">
        <f>MAX(C64:C77)</f>
        <v>42.9</v>
      </c>
      <c r="H64" s="101">
        <f>MAX(D64:D77)</f>
        <v>38.5</v>
      </c>
      <c r="O64" s="88">
        <v>2</v>
      </c>
      <c r="P64" s="456" t="s">
        <v>137</v>
      </c>
      <c r="Q64" s="457"/>
      <c r="R64" s="79"/>
      <c r="S64" s="102" t="s">
        <v>8</v>
      </c>
      <c r="T64" s="101">
        <f>MAX(P64:P77)</f>
        <v>18.3</v>
      </c>
      <c r="U64" s="101">
        <f>MAX(Q64:Q77)</f>
        <v>15.6</v>
      </c>
    </row>
    <row r="65" spans="2:21">
      <c r="B65" s="85">
        <v>3</v>
      </c>
      <c r="C65" s="100">
        <v>41.8</v>
      </c>
      <c r="D65" s="99" t="s">
        <v>51</v>
      </c>
      <c r="F65" s="102" t="s">
        <v>9</v>
      </c>
      <c r="G65" s="101">
        <f>MIN(C64:C77)</f>
        <v>40.799999999999997</v>
      </c>
      <c r="H65" s="101">
        <f>MIN(D64:D77)</f>
        <v>38.5</v>
      </c>
      <c r="O65" s="85">
        <v>3</v>
      </c>
      <c r="P65" s="100">
        <v>15.6</v>
      </c>
      <c r="Q65" s="99" t="s">
        <v>51</v>
      </c>
      <c r="R65" s="79"/>
      <c r="S65" s="102" t="s">
        <v>9</v>
      </c>
      <c r="T65" s="101">
        <f>MIN(P64:P77)</f>
        <v>15.6</v>
      </c>
      <c r="U65" s="101">
        <f>MIN(Q64:Q77)</f>
        <v>15.6</v>
      </c>
    </row>
    <row r="66" spans="2:21" ht="13.5" thickBot="1">
      <c r="B66" s="85">
        <v>4</v>
      </c>
      <c r="C66" s="418" t="s">
        <v>51</v>
      </c>
      <c r="D66" s="419"/>
      <c r="F66" s="98" t="s">
        <v>10</v>
      </c>
      <c r="G66" s="97">
        <f>G64-G65</f>
        <v>2.1000000000000014</v>
      </c>
      <c r="H66" s="97">
        <f>H64-H65</f>
        <v>0</v>
      </c>
      <c r="O66" s="85">
        <v>4</v>
      </c>
      <c r="P66" s="418" t="s">
        <v>51</v>
      </c>
      <c r="Q66" s="419"/>
      <c r="R66" s="79"/>
      <c r="S66" s="98" t="s">
        <v>10</v>
      </c>
      <c r="T66" s="97">
        <f>T64-T65</f>
        <v>2.7000000000000011</v>
      </c>
      <c r="U66" s="97">
        <f>U64-U65</f>
        <v>0</v>
      </c>
    </row>
    <row r="67" spans="2:21">
      <c r="B67" s="85">
        <v>5</v>
      </c>
      <c r="C67" s="418" t="s">
        <v>51</v>
      </c>
      <c r="D67" s="419"/>
      <c r="O67" s="85">
        <v>5</v>
      </c>
      <c r="P67" s="418" t="s">
        <v>51</v>
      </c>
      <c r="Q67" s="419"/>
      <c r="R67" s="79"/>
      <c r="S67" s="79"/>
      <c r="T67" s="78"/>
      <c r="U67" s="78"/>
    </row>
    <row r="68" spans="2:21">
      <c r="B68" s="85">
        <v>9</v>
      </c>
      <c r="C68" s="418" t="s">
        <v>51</v>
      </c>
      <c r="D68" s="419"/>
      <c r="O68" s="85">
        <v>9</v>
      </c>
      <c r="P68" s="418" t="s">
        <v>51</v>
      </c>
      <c r="Q68" s="419"/>
      <c r="R68" s="79"/>
      <c r="S68" s="79"/>
      <c r="T68" s="78"/>
      <c r="U68" s="78"/>
    </row>
    <row r="69" spans="2:21">
      <c r="B69" s="85">
        <v>10</v>
      </c>
      <c r="C69" s="418" t="s">
        <v>51</v>
      </c>
      <c r="D69" s="419"/>
      <c r="O69" s="85">
        <v>10</v>
      </c>
      <c r="P69" s="418" t="s">
        <v>51</v>
      </c>
      <c r="Q69" s="419"/>
      <c r="R69" s="79"/>
      <c r="S69" s="79"/>
      <c r="T69" s="78"/>
      <c r="U69" s="78"/>
    </row>
    <row r="70" spans="2:21">
      <c r="B70" s="85">
        <v>11</v>
      </c>
      <c r="C70" s="418" t="s">
        <v>51</v>
      </c>
      <c r="D70" s="419"/>
      <c r="O70" s="85">
        <v>11</v>
      </c>
      <c r="P70" s="418" t="s">
        <v>51</v>
      </c>
      <c r="Q70" s="419"/>
      <c r="R70" s="79"/>
      <c r="S70" s="79"/>
      <c r="T70" s="78"/>
      <c r="U70" s="78"/>
    </row>
    <row r="71" spans="2:21">
      <c r="B71" s="85">
        <v>12</v>
      </c>
      <c r="C71" s="418" t="s">
        <v>51</v>
      </c>
      <c r="D71" s="419"/>
      <c r="O71" s="85">
        <v>12</v>
      </c>
      <c r="P71" s="418" t="s">
        <v>51</v>
      </c>
      <c r="Q71" s="419"/>
      <c r="R71" s="79"/>
      <c r="S71" s="79"/>
      <c r="T71" s="78"/>
      <c r="U71" s="78"/>
    </row>
    <row r="72" spans="2:21">
      <c r="B72" s="85">
        <v>13</v>
      </c>
      <c r="C72" s="100">
        <v>41.6</v>
      </c>
      <c r="D72" s="99">
        <v>38.5</v>
      </c>
      <c r="O72" s="85">
        <v>13</v>
      </c>
      <c r="P72" s="100">
        <v>15.6</v>
      </c>
      <c r="Q72" s="99">
        <v>15.6</v>
      </c>
      <c r="R72" s="79"/>
      <c r="S72" s="79"/>
      <c r="T72" s="78"/>
      <c r="U72" s="78"/>
    </row>
    <row r="73" spans="2:21">
      <c r="B73" s="85">
        <v>18</v>
      </c>
      <c r="C73" s="100">
        <v>40.799999999999997</v>
      </c>
      <c r="D73" s="99" t="s">
        <v>51</v>
      </c>
      <c r="O73" s="85">
        <v>18</v>
      </c>
      <c r="P73" s="100">
        <v>18.3</v>
      </c>
      <c r="Q73" s="99" t="s">
        <v>51</v>
      </c>
      <c r="R73" s="79"/>
      <c r="S73" s="79"/>
      <c r="T73" s="78"/>
      <c r="U73" s="78"/>
    </row>
    <row r="74" spans="2:21">
      <c r="B74" s="85">
        <v>19</v>
      </c>
      <c r="C74" s="454" t="s">
        <v>92</v>
      </c>
      <c r="D74" s="455"/>
      <c r="O74" s="85">
        <v>19</v>
      </c>
      <c r="P74" s="454" t="s">
        <v>92</v>
      </c>
      <c r="Q74" s="455"/>
      <c r="R74" s="79"/>
      <c r="S74" s="79"/>
      <c r="T74" s="78"/>
      <c r="U74" s="78"/>
    </row>
    <row r="75" spans="2:21">
      <c r="B75" s="85">
        <v>20</v>
      </c>
      <c r="C75" s="454" t="s">
        <v>92</v>
      </c>
      <c r="D75" s="455"/>
      <c r="O75" s="85">
        <v>20</v>
      </c>
      <c r="P75" s="454" t="s">
        <v>92</v>
      </c>
      <c r="Q75" s="455"/>
      <c r="R75" s="79"/>
      <c r="S75" s="79"/>
      <c r="T75" s="78"/>
      <c r="U75" s="78"/>
    </row>
    <row r="76" spans="2:21">
      <c r="B76" s="92">
        <v>23</v>
      </c>
      <c r="C76" s="418" t="s">
        <v>51</v>
      </c>
      <c r="D76" s="419"/>
      <c r="O76" s="92">
        <v>23</v>
      </c>
      <c r="P76" s="418" t="s">
        <v>51</v>
      </c>
      <c r="Q76" s="419"/>
      <c r="R76" s="79"/>
      <c r="S76" s="79"/>
      <c r="T76" s="78"/>
      <c r="U76" s="78"/>
    </row>
    <row r="77" spans="2:21" ht="13.5" thickBot="1">
      <c r="B77" s="92">
        <v>25</v>
      </c>
      <c r="C77" s="218">
        <v>42.9</v>
      </c>
      <c r="D77" s="217"/>
      <c r="O77" s="92">
        <v>25</v>
      </c>
      <c r="P77" s="218">
        <v>16.399999999999999</v>
      </c>
      <c r="Q77" s="217"/>
      <c r="R77" s="79"/>
      <c r="S77" s="79"/>
      <c r="T77" s="78"/>
      <c r="U77" s="78"/>
    </row>
    <row r="78" spans="2:21" ht="13.5" thickBot="1">
      <c r="B78" s="135" t="s">
        <v>0</v>
      </c>
      <c r="C78" s="140">
        <f>COUNTIF(C64:C77,"&gt;0")</f>
        <v>4</v>
      </c>
      <c r="D78" s="139">
        <f>COUNTIF(D64:D77,"&gt;0")</f>
        <v>1</v>
      </c>
      <c r="O78" s="135" t="s">
        <v>0</v>
      </c>
      <c r="P78" s="140">
        <f>COUNTIF(P64:P77,"&gt;0")</f>
        <v>4</v>
      </c>
      <c r="Q78" s="139">
        <f>COUNTIF(Q64:Q77,"&gt;0")</f>
        <v>1</v>
      </c>
      <c r="R78" s="79"/>
      <c r="S78" s="79"/>
      <c r="T78" s="78"/>
      <c r="U78" s="78"/>
    </row>
    <row r="79" spans="2:21">
      <c r="B79" s="88" t="s">
        <v>1</v>
      </c>
      <c r="C79" s="87">
        <f>AVERAGE(C64:C77)</f>
        <v>41.774999999999999</v>
      </c>
      <c r="D79" s="86">
        <f>AVERAGE(D64:D77)</f>
        <v>38.5</v>
      </c>
      <c r="O79" s="88" t="s">
        <v>1</v>
      </c>
      <c r="P79" s="87">
        <f>AVERAGE(P64:P77)</f>
        <v>16.475000000000001</v>
      </c>
      <c r="Q79" s="86">
        <f>AVERAGE(Q64:Q77)</f>
        <v>15.6</v>
      </c>
      <c r="R79" s="79"/>
      <c r="S79" s="79"/>
      <c r="T79" s="78"/>
      <c r="U79" s="78"/>
    </row>
    <row r="80" spans="2:21">
      <c r="B80" s="85" t="s">
        <v>2</v>
      </c>
      <c r="C80" s="84">
        <f>STDEV(C64:C77)</f>
        <v>0.86554414483991926</v>
      </c>
      <c r="D80" s="83" t="e">
        <f>STDEV(D64:D77)</f>
        <v>#DIV/0!</v>
      </c>
      <c r="O80" s="85" t="s">
        <v>2</v>
      </c>
      <c r="P80" s="84">
        <f>STDEV(P64:P77)</f>
        <v>1.2737739202857001</v>
      </c>
      <c r="Q80" s="83" t="e">
        <f>STDEV(Q64:Q77)</f>
        <v>#DIV/0!</v>
      </c>
      <c r="R80" s="79"/>
      <c r="S80" s="79"/>
      <c r="T80" s="78"/>
      <c r="U80" s="78"/>
    </row>
    <row r="81" spans="2:22" ht="13.5" thickBot="1">
      <c r="B81" s="82" t="s">
        <v>3</v>
      </c>
      <c r="C81" s="81">
        <f>CONFIDENCE(0.05,C80,C78)</f>
        <v>0.84821767545788074</v>
      </c>
      <c r="D81" s="80" t="e">
        <f>CONFIDENCE(0.05,D80,D78)</f>
        <v>#DIV/0!</v>
      </c>
      <c r="O81" s="82" t="s">
        <v>3</v>
      </c>
      <c r="P81" s="81">
        <f>CONFIDENCE(0.05,P80,P78)</f>
        <v>1.2482755041031828</v>
      </c>
      <c r="Q81" s="80" t="e">
        <f>CONFIDENCE(0.05,Q80,Q78)</f>
        <v>#DIV/0!</v>
      </c>
      <c r="R81" s="79"/>
      <c r="S81" s="79"/>
      <c r="T81" s="78"/>
      <c r="U81" s="78"/>
    </row>
    <row r="83" spans="2:22" ht="13.5" thickBot="1"/>
    <row r="84" spans="2:22" ht="13.5" thickBot="1">
      <c r="B84" s="347"/>
      <c r="C84" s="348"/>
      <c r="D84" s="363" t="s">
        <v>15</v>
      </c>
      <c r="G84" s="346" t="s">
        <v>235</v>
      </c>
      <c r="H84" s="346"/>
      <c r="O84" s="347"/>
      <c r="P84" s="348"/>
      <c r="Q84" s="363" t="s">
        <v>15</v>
      </c>
      <c r="R84" s="79"/>
      <c r="S84" s="79"/>
      <c r="T84" s="346" t="s">
        <v>205</v>
      </c>
      <c r="U84" s="346"/>
    </row>
    <row r="85" spans="2:22" ht="13.5" thickBot="1">
      <c r="B85" s="349"/>
      <c r="C85" s="350"/>
      <c r="D85" s="364"/>
      <c r="G85" s="112">
        <v>1</v>
      </c>
      <c r="H85" s="112">
        <v>2</v>
      </c>
      <c r="O85" s="349"/>
      <c r="P85" s="350"/>
      <c r="Q85" s="364"/>
      <c r="R85" s="79"/>
      <c r="S85" s="79"/>
      <c r="T85" s="112">
        <v>1</v>
      </c>
      <c r="U85" s="112">
        <v>2</v>
      </c>
    </row>
    <row r="86" spans="2:22" ht="13.5" customHeight="1" thickBot="1">
      <c r="B86" s="355" t="s">
        <v>16</v>
      </c>
      <c r="C86" s="348"/>
      <c r="D86" s="111" t="s">
        <v>179</v>
      </c>
      <c r="F86" s="110" t="s">
        <v>1</v>
      </c>
      <c r="G86" s="109">
        <f t="shared" ref="G86:H88" si="4">C112</f>
        <v>42.56</v>
      </c>
      <c r="H86" s="109">
        <f t="shared" si="4"/>
        <v>39.049999999999997</v>
      </c>
      <c r="O86" s="432" t="s">
        <v>225</v>
      </c>
      <c r="P86" s="433"/>
      <c r="Q86" s="111" t="s">
        <v>179</v>
      </c>
      <c r="R86" s="79"/>
      <c r="S86" s="110" t="s">
        <v>1</v>
      </c>
      <c r="T86" s="109">
        <f t="shared" ref="T86:U88" si="5">P112</f>
        <v>18.580000000000002</v>
      </c>
      <c r="U86" s="109">
        <f t="shared" si="5"/>
        <v>19.049999999999997</v>
      </c>
      <c r="V86" s="231"/>
    </row>
    <row r="87" spans="2:22">
      <c r="B87" s="373" t="s">
        <v>6</v>
      </c>
      <c r="C87" s="356" t="s">
        <v>27</v>
      </c>
      <c r="D87" s="357"/>
      <c r="F87" s="102" t="s">
        <v>7</v>
      </c>
      <c r="G87" s="108">
        <f t="shared" si="4"/>
        <v>1.2401612798342005</v>
      </c>
      <c r="H87" s="108">
        <f t="shared" si="4"/>
        <v>1.7677669529663689</v>
      </c>
      <c r="O87" s="373" t="s">
        <v>6</v>
      </c>
      <c r="P87" s="356" t="s">
        <v>27</v>
      </c>
      <c r="Q87" s="357"/>
      <c r="R87" s="79"/>
      <c r="S87" s="102" t="s">
        <v>7</v>
      </c>
      <c r="T87" s="108">
        <f t="shared" si="5"/>
        <v>1.5023315213360864</v>
      </c>
      <c r="U87" s="108">
        <f t="shared" si="5"/>
        <v>1.6263455967290597</v>
      </c>
    </row>
    <row r="88" spans="2:22" ht="13.5" thickBot="1">
      <c r="B88" s="374"/>
      <c r="C88" s="107">
        <v>1</v>
      </c>
      <c r="D88" s="106">
        <v>2</v>
      </c>
      <c r="F88" s="102" t="s">
        <v>3</v>
      </c>
      <c r="G88" s="105">
        <f t="shared" si="4"/>
        <v>1.0870293157249782</v>
      </c>
      <c r="H88" s="105">
        <f t="shared" si="4"/>
        <v>2.4499549806750669</v>
      </c>
      <c r="O88" s="374"/>
      <c r="P88" s="107">
        <v>1</v>
      </c>
      <c r="Q88" s="106">
        <v>2</v>
      </c>
      <c r="R88" s="79"/>
      <c r="S88" s="102" t="s">
        <v>3</v>
      </c>
      <c r="T88" s="105">
        <f t="shared" si="5"/>
        <v>1.3168274418697867</v>
      </c>
      <c r="U88" s="105">
        <f t="shared" si="5"/>
        <v>2.2539585822210619</v>
      </c>
    </row>
    <row r="89" spans="2:22">
      <c r="B89" s="228">
        <v>2</v>
      </c>
      <c r="C89" s="212">
        <v>41.6</v>
      </c>
      <c r="D89" s="230">
        <v>37.799999999999997</v>
      </c>
      <c r="F89" s="102" t="s">
        <v>8</v>
      </c>
      <c r="G89" s="101">
        <f>MAX(C89:C110)</f>
        <v>44.1</v>
      </c>
      <c r="H89" s="101">
        <f>MAX(D89:D110)</f>
        <v>40.299999999999997</v>
      </c>
      <c r="O89" s="228">
        <v>2</v>
      </c>
      <c r="P89" s="212">
        <v>16.899999999999999</v>
      </c>
      <c r="Q89" s="230">
        <v>17.899999999999999</v>
      </c>
      <c r="R89" s="79"/>
      <c r="S89" s="102" t="s">
        <v>8</v>
      </c>
      <c r="T89" s="101">
        <f>MAX(P89:P110)</f>
        <v>20.9</v>
      </c>
      <c r="U89" s="101">
        <f>MAX(Q89:Q110)</f>
        <v>20.2</v>
      </c>
    </row>
    <row r="90" spans="2:22">
      <c r="B90" s="229">
        <v>3</v>
      </c>
      <c r="C90" s="454" t="s">
        <v>51</v>
      </c>
      <c r="D90" s="387"/>
      <c r="F90" s="102" t="s">
        <v>9</v>
      </c>
      <c r="G90" s="101">
        <f>MIN(C89:C110)</f>
        <v>41.5</v>
      </c>
      <c r="H90" s="101">
        <f>MIN(D89:D110)</f>
        <v>37.799999999999997</v>
      </c>
      <c r="O90" s="229">
        <v>3</v>
      </c>
      <c r="P90" s="454" t="s">
        <v>51</v>
      </c>
      <c r="Q90" s="387"/>
      <c r="R90" s="79"/>
      <c r="S90" s="102" t="s">
        <v>9</v>
      </c>
      <c r="T90" s="101">
        <f>MIN(P89:P110)</f>
        <v>16.899999999999999</v>
      </c>
      <c r="U90" s="101">
        <f>MIN(Q89:Q110)</f>
        <v>17.899999999999999</v>
      </c>
    </row>
    <row r="91" spans="2:22" ht="13.5" thickBot="1">
      <c r="B91" s="229">
        <v>4</v>
      </c>
      <c r="C91" s="454" t="s">
        <v>51</v>
      </c>
      <c r="D91" s="387"/>
      <c r="F91" s="98" t="s">
        <v>10</v>
      </c>
      <c r="G91" s="97">
        <f>G89-G90</f>
        <v>2.6000000000000014</v>
      </c>
      <c r="H91" s="97">
        <f>H89-H90</f>
        <v>2.5</v>
      </c>
      <c r="O91" s="229">
        <v>4</v>
      </c>
      <c r="P91" s="454" t="s">
        <v>51</v>
      </c>
      <c r="Q91" s="387"/>
      <c r="R91" s="79"/>
      <c r="S91" s="98" t="s">
        <v>10</v>
      </c>
      <c r="T91" s="97">
        <f>T89-T90</f>
        <v>4</v>
      </c>
      <c r="U91" s="97">
        <f>U89-U90</f>
        <v>2.3000000000000007</v>
      </c>
    </row>
    <row r="92" spans="2:22">
      <c r="B92" s="229">
        <v>5</v>
      </c>
      <c r="C92" s="100">
        <v>41.5</v>
      </c>
      <c r="D92" s="211" t="s">
        <v>51</v>
      </c>
      <c r="F92" s="102"/>
      <c r="G92" s="101"/>
      <c r="H92" s="101"/>
      <c r="O92" s="229">
        <v>5</v>
      </c>
      <c r="P92" s="100">
        <v>18.600000000000001</v>
      </c>
      <c r="Q92" s="211" t="s">
        <v>51</v>
      </c>
      <c r="R92" s="79"/>
      <c r="S92" s="102"/>
      <c r="T92" s="101"/>
      <c r="U92" s="101"/>
    </row>
    <row r="93" spans="2:22">
      <c r="B93" s="229">
        <v>6</v>
      </c>
      <c r="C93" s="454" t="s">
        <v>178</v>
      </c>
      <c r="D93" s="387"/>
      <c r="F93" s="102"/>
      <c r="G93" s="101"/>
      <c r="H93" s="101"/>
      <c r="O93" s="229">
        <v>6</v>
      </c>
      <c r="P93" s="454" t="s">
        <v>178</v>
      </c>
      <c r="Q93" s="387"/>
      <c r="R93" s="79"/>
      <c r="S93" s="102"/>
      <c r="T93" s="101"/>
      <c r="U93" s="101"/>
    </row>
    <row r="94" spans="2:22">
      <c r="B94" s="229">
        <v>9</v>
      </c>
      <c r="C94" s="454" t="s">
        <v>51</v>
      </c>
      <c r="D94" s="387"/>
      <c r="F94" s="102"/>
      <c r="G94" s="101"/>
      <c r="H94" s="101"/>
      <c r="O94" s="229">
        <v>9</v>
      </c>
      <c r="P94" s="454" t="s">
        <v>51</v>
      </c>
      <c r="Q94" s="387"/>
      <c r="R94" s="79"/>
      <c r="S94" s="102"/>
      <c r="T94" s="101"/>
      <c r="U94" s="101"/>
    </row>
    <row r="95" spans="2:22">
      <c r="B95" s="229">
        <v>10</v>
      </c>
      <c r="C95" s="454" t="s">
        <v>51</v>
      </c>
      <c r="D95" s="387"/>
      <c r="F95" s="102"/>
      <c r="G95" s="101"/>
      <c r="H95" s="101"/>
      <c r="O95" s="229">
        <v>10</v>
      </c>
      <c r="P95" s="454" t="s">
        <v>51</v>
      </c>
      <c r="Q95" s="387"/>
      <c r="R95" s="79"/>
      <c r="S95" s="102"/>
      <c r="T95" s="101"/>
      <c r="U95" s="101"/>
    </row>
    <row r="96" spans="2:22">
      <c r="B96" s="229">
        <v>11</v>
      </c>
      <c r="C96" s="454" t="s">
        <v>137</v>
      </c>
      <c r="D96" s="387"/>
      <c r="F96" s="102"/>
      <c r="G96" s="101"/>
      <c r="H96" s="101"/>
      <c r="O96" s="229">
        <v>11</v>
      </c>
      <c r="P96" s="454" t="s">
        <v>137</v>
      </c>
      <c r="Q96" s="387"/>
      <c r="R96" s="79"/>
      <c r="S96" s="102"/>
      <c r="T96" s="101"/>
      <c r="U96" s="101"/>
    </row>
    <row r="97" spans="2:21">
      <c r="B97" s="229">
        <v>12</v>
      </c>
      <c r="C97" s="454" t="s">
        <v>51</v>
      </c>
      <c r="D97" s="387"/>
      <c r="F97" s="102"/>
      <c r="G97" s="101"/>
      <c r="H97" s="101"/>
      <c r="O97" s="229">
        <v>12</v>
      </c>
      <c r="P97" s="454" t="s">
        <v>51</v>
      </c>
      <c r="Q97" s="387"/>
      <c r="R97" s="79"/>
      <c r="S97" s="102"/>
      <c r="T97" s="101"/>
      <c r="U97" s="101"/>
    </row>
    <row r="98" spans="2:21">
      <c r="B98" s="229">
        <v>13</v>
      </c>
      <c r="C98" s="100">
        <v>41.9</v>
      </c>
      <c r="D98" s="211" t="s">
        <v>51</v>
      </c>
      <c r="F98" s="102"/>
      <c r="G98" s="101"/>
      <c r="H98" s="101"/>
      <c r="O98" s="229">
        <v>13</v>
      </c>
      <c r="P98" s="100">
        <v>17.7</v>
      </c>
      <c r="Q98" s="211" t="s">
        <v>51</v>
      </c>
      <c r="R98" s="79"/>
      <c r="S98" s="102"/>
      <c r="T98" s="101"/>
      <c r="U98" s="101"/>
    </row>
    <row r="99" spans="2:21">
      <c r="B99" s="229">
        <v>16</v>
      </c>
      <c r="C99" s="454" t="s">
        <v>137</v>
      </c>
      <c r="D99" s="387"/>
      <c r="F99" s="102"/>
      <c r="G99" s="101"/>
      <c r="H99" s="101"/>
      <c r="O99" s="229">
        <v>16</v>
      </c>
      <c r="P99" s="454" t="s">
        <v>137</v>
      </c>
      <c r="Q99" s="387"/>
      <c r="R99" s="79"/>
      <c r="S99" s="102"/>
      <c r="T99" s="101"/>
      <c r="U99" s="101"/>
    </row>
    <row r="100" spans="2:21">
      <c r="B100" s="229">
        <v>17</v>
      </c>
      <c r="C100" s="454" t="s">
        <v>51</v>
      </c>
      <c r="D100" s="387"/>
      <c r="F100" s="102"/>
      <c r="G100" s="101"/>
      <c r="H100" s="101"/>
      <c r="O100" s="229">
        <v>17</v>
      </c>
      <c r="P100" s="454" t="s">
        <v>51</v>
      </c>
      <c r="Q100" s="387"/>
      <c r="R100" s="79"/>
      <c r="S100" s="102"/>
      <c r="T100" s="101"/>
      <c r="U100" s="101"/>
    </row>
    <row r="101" spans="2:21">
      <c r="B101" s="229">
        <v>18</v>
      </c>
      <c r="C101" s="460" t="s">
        <v>177</v>
      </c>
      <c r="D101" s="461"/>
      <c r="F101" s="102"/>
      <c r="G101" s="101"/>
      <c r="H101" s="101"/>
      <c r="O101" s="229">
        <v>18</v>
      </c>
      <c r="P101" s="460" t="s">
        <v>177</v>
      </c>
      <c r="Q101" s="461"/>
      <c r="R101" s="79"/>
      <c r="S101" s="102"/>
      <c r="T101" s="101"/>
      <c r="U101" s="101"/>
    </row>
    <row r="102" spans="2:21">
      <c r="B102" s="125">
        <v>19</v>
      </c>
      <c r="C102" s="460" t="s">
        <v>176</v>
      </c>
      <c r="D102" s="461"/>
      <c r="F102" s="102"/>
      <c r="G102" s="101"/>
      <c r="H102" s="101"/>
      <c r="O102" s="125">
        <v>19</v>
      </c>
      <c r="P102" s="460" t="s">
        <v>176</v>
      </c>
      <c r="Q102" s="461"/>
      <c r="R102" s="79"/>
      <c r="S102" s="102"/>
      <c r="T102" s="101"/>
      <c r="U102" s="101"/>
    </row>
    <row r="103" spans="2:21">
      <c r="B103" s="125">
        <v>20</v>
      </c>
      <c r="C103" s="460" t="s">
        <v>154</v>
      </c>
      <c r="D103" s="461"/>
      <c r="F103" s="102"/>
      <c r="G103" s="101"/>
      <c r="H103" s="101"/>
      <c r="O103" s="125">
        <v>20</v>
      </c>
      <c r="P103" s="460" t="s">
        <v>154</v>
      </c>
      <c r="Q103" s="461"/>
      <c r="R103" s="79"/>
      <c r="S103" s="102"/>
      <c r="T103" s="101"/>
      <c r="U103" s="101"/>
    </row>
    <row r="104" spans="2:21">
      <c r="B104" s="125">
        <v>23</v>
      </c>
      <c r="C104" s="454" t="s">
        <v>51</v>
      </c>
      <c r="D104" s="387"/>
      <c r="F104" s="102"/>
      <c r="G104" s="101"/>
      <c r="H104" s="101"/>
      <c r="O104" s="125">
        <v>23</v>
      </c>
      <c r="P104" s="454" t="s">
        <v>51</v>
      </c>
      <c r="Q104" s="387"/>
      <c r="R104" s="79"/>
      <c r="S104" s="102"/>
      <c r="T104" s="101"/>
      <c r="U104" s="101"/>
    </row>
    <row r="105" spans="2:21">
      <c r="B105" s="125">
        <v>24</v>
      </c>
      <c r="C105" s="100">
        <v>44.1</v>
      </c>
      <c r="D105" s="215" t="s">
        <v>51</v>
      </c>
      <c r="F105" s="102"/>
      <c r="G105" s="101"/>
      <c r="H105" s="101"/>
      <c r="O105" s="125">
        <v>24</v>
      </c>
      <c r="P105" s="100">
        <v>18.8</v>
      </c>
      <c r="Q105" s="215" t="s">
        <v>51</v>
      </c>
      <c r="R105" s="79"/>
      <c r="S105" s="102"/>
      <c r="T105" s="101"/>
      <c r="U105" s="101"/>
    </row>
    <row r="106" spans="2:21">
      <c r="B106" s="125">
        <v>25</v>
      </c>
      <c r="C106" s="454" t="s">
        <v>51</v>
      </c>
      <c r="D106" s="455"/>
      <c r="F106" s="102"/>
      <c r="G106" s="101"/>
      <c r="H106" s="101"/>
      <c r="O106" s="125">
        <v>25</v>
      </c>
      <c r="P106" s="454" t="s">
        <v>51</v>
      </c>
      <c r="Q106" s="455"/>
      <c r="R106" s="79"/>
      <c r="S106" s="102"/>
      <c r="T106" s="101"/>
      <c r="U106" s="101"/>
    </row>
    <row r="107" spans="2:21">
      <c r="B107" s="125">
        <v>26</v>
      </c>
      <c r="C107" s="454" t="s">
        <v>51</v>
      </c>
      <c r="D107" s="455"/>
      <c r="F107" s="102"/>
      <c r="G107" s="101"/>
      <c r="H107" s="101"/>
      <c r="O107" s="125">
        <v>26</v>
      </c>
      <c r="P107" s="454" t="s">
        <v>51</v>
      </c>
      <c r="Q107" s="455"/>
      <c r="R107" s="79"/>
      <c r="S107" s="102"/>
      <c r="T107" s="101"/>
      <c r="U107" s="101"/>
    </row>
    <row r="108" spans="2:21">
      <c r="B108" s="125">
        <v>27</v>
      </c>
      <c r="C108" s="100">
        <v>43.7</v>
      </c>
      <c r="D108" s="99">
        <v>40.299999999999997</v>
      </c>
      <c r="F108" s="102"/>
      <c r="G108" s="101"/>
      <c r="H108" s="101"/>
      <c r="O108" s="125">
        <v>27</v>
      </c>
      <c r="P108" s="100">
        <v>20.9</v>
      </c>
      <c r="Q108" s="99">
        <v>20.2</v>
      </c>
      <c r="R108" s="79"/>
      <c r="S108" s="102"/>
      <c r="T108" s="101"/>
      <c r="U108" s="101"/>
    </row>
    <row r="109" spans="2:21">
      <c r="B109" s="125">
        <v>30</v>
      </c>
      <c r="C109" s="458" t="s">
        <v>175</v>
      </c>
      <c r="D109" s="459"/>
      <c r="F109" s="102"/>
      <c r="G109" s="101"/>
      <c r="H109" s="101"/>
      <c r="O109" s="125">
        <v>30</v>
      </c>
      <c r="P109" s="458" t="s">
        <v>175</v>
      </c>
      <c r="Q109" s="459"/>
      <c r="R109" s="79"/>
      <c r="S109" s="102"/>
      <c r="T109" s="101"/>
      <c r="U109" s="101"/>
    </row>
    <row r="110" spans="2:21" ht="13.5" thickBot="1">
      <c r="B110" s="125">
        <v>31</v>
      </c>
      <c r="C110" s="458" t="s">
        <v>174</v>
      </c>
      <c r="D110" s="459"/>
      <c r="F110" s="102"/>
      <c r="G110" s="101"/>
      <c r="H110" s="101"/>
      <c r="O110" s="125">
        <v>31</v>
      </c>
      <c r="P110" s="458" t="s">
        <v>174</v>
      </c>
      <c r="Q110" s="459"/>
      <c r="R110" s="79"/>
      <c r="S110" s="102"/>
      <c r="T110" s="101"/>
      <c r="U110" s="101"/>
    </row>
    <row r="111" spans="2:21" ht="13.5" thickBot="1">
      <c r="B111" s="181" t="s">
        <v>0</v>
      </c>
      <c r="C111" s="114">
        <f>COUNTIF(C89:C110,"&gt;0")</f>
        <v>5</v>
      </c>
      <c r="D111" s="113">
        <f>COUNTIF(D89:D110,"&gt;0")</f>
        <v>2</v>
      </c>
      <c r="O111" s="181" t="s">
        <v>0</v>
      </c>
      <c r="P111" s="114">
        <f>COUNTIF(P89:P110,"&gt;0")</f>
        <v>5</v>
      </c>
      <c r="Q111" s="113">
        <f>COUNTIF(Q89:Q110,"&gt;0")</f>
        <v>2</v>
      </c>
      <c r="R111" s="79"/>
      <c r="S111" s="79"/>
      <c r="T111" s="78"/>
      <c r="U111" s="78"/>
    </row>
    <row r="112" spans="2:21">
      <c r="B112" s="88" t="s">
        <v>1</v>
      </c>
      <c r="C112" s="87">
        <f>AVERAGE(C89:C110)</f>
        <v>42.56</v>
      </c>
      <c r="D112" s="86">
        <f>AVERAGE(D89:D110)</f>
        <v>39.049999999999997</v>
      </c>
      <c r="O112" s="88" t="s">
        <v>1</v>
      </c>
      <c r="P112" s="87">
        <f>AVERAGE(P89:P110)</f>
        <v>18.580000000000002</v>
      </c>
      <c r="Q112" s="86">
        <f>AVERAGE(Q89:Q110)</f>
        <v>19.049999999999997</v>
      </c>
      <c r="R112" s="79"/>
      <c r="S112" s="79"/>
      <c r="T112" s="78"/>
      <c r="U112" s="78"/>
    </row>
    <row r="113" spans="2:21">
      <c r="B113" s="85" t="s">
        <v>2</v>
      </c>
      <c r="C113" s="84">
        <f>STDEV(C89:C110)</f>
        <v>1.2401612798342005</v>
      </c>
      <c r="D113" s="83">
        <f>STDEV(D89:D110)</f>
        <v>1.7677669529663689</v>
      </c>
      <c r="O113" s="85" t="s">
        <v>2</v>
      </c>
      <c r="P113" s="84">
        <f>STDEV(P89:P110)</f>
        <v>1.5023315213360864</v>
      </c>
      <c r="Q113" s="83">
        <f>STDEV(Q89:Q110)</f>
        <v>1.6263455967290597</v>
      </c>
      <c r="R113" s="79"/>
      <c r="S113" s="79"/>
      <c r="T113" s="78"/>
      <c r="U113" s="78"/>
    </row>
    <row r="114" spans="2:21" ht="13.5" thickBot="1">
      <c r="B114" s="82" t="s">
        <v>3</v>
      </c>
      <c r="C114" s="81">
        <f>CONFIDENCE(0.05,C113,C111)</f>
        <v>1.0870293157249782</v>
      </c>
      <c r="D114" s="80">
        <f>CONFIDENCE(0.05,D113,D111)</f>
        <v>2.4499549806750669</v>
      </c>
      <c r="O114" s="82" t="s">
        <v>3</v>
      </c>
      <c r="P114" s="81">
        <f>CONFIDENCE(0.05,P113,P111)</f>
        <v>1.3168274418697867</v>
      </c>
      <c r="Q114" s="80">
        <f>CONFIDENCE(0.05,Q113,Q111)</f>
        <v>2.2539585822210619</v>
      </c>
      <c r="R114" s="79"/>
      <c r="S114" s="79"/>
      <c r="T114" s="78"/>
      <c r="U114" s="78"/>
    </row>
    <row r="116" spans="2:21" ht="13.5" thickBot="1"/>
    <row r="117" spans="2:21" ht="13.5" thickBot="1">
      <c r="B117" s="347"/>
      <c r="C117" s="348"/>
      <c r="D117" s="363" t="s">
        <v>15</v>
      </c>
      <c r="G117" s="346" t="s">
        <v>234</v>
      </c>
      <c r="H117" s="346"/>
      <c r="O117" s="347"/>
      <c r="P117" s="348"/>
      <c r="Q117" s="363" t="s">
        <v>15</v>
      </c>
      <c r="R117" s="79"/>
      <c r="S117" s="79"/>
      <c r="T117" s="346" t="s">
        <v>202</v>
      </c>
      <c r="U117" s="346"/>
    </row>
    <row r="118" spans="2:21" ht="13.5" thickBot="1">
      <c r="B118" s="349"/>
      <c r="C118" s="350"/>
      <c r="D118" s="364"/>
      <c r="G118" s="112">
        <v>1</v>
      </c>
      <c r="H118" s="112">
        <v>2</v>
      </c>
      <c r="O118" s="349"/>
      <c r="P118" s="350"/>
      <c r="Q118" s="364"/>
      <c r="R118" s="79"/>
      <c r="S118" s="79"/>
      <c r="T118" s="112">
        <v>1</v>
      </c>
      <c r="U118" s="112">
        <v>2</v>
      </c>
    </row>
    <row r="119" spans="2:21" ht="13.5" customHeight="1" thickBot="1">
      <c r="B119" s="355" t="s">
        <v>16</v>
      </c>
      <c r="C119" s="348"/>
      <c r="D119" s="111" t="s">
        <v>172</v>
      </c>
      <c r="F119" s="110" t="s">
        <v>1</v>
      </c>
      <c r="G119" s="109" t="e">
        <f t="shared" ref="G119:H121" si="6">C143</f>
        <v>#DIV/0!</v>
      </c>
      <c r="H119" s="109" t="e">
        <f t="shared" si="6"/>
        <v>#DIV/0!</v>
      </c>
      <c r="O119" s="432" t="s">
        <v>225</v>
      </c>
      <c r="P119" s="433"/>
      <c r="Q119" s="111" t="s">
        <v>172</v>
      </c>
      <c r="R119" s="79"/>
      <c r="S119" s="110" t="s">
        <v>1</v>
      </c>
      <c r="T119" s="109" t="e">
        <f t="shared" ref="T119:U121" si="7">P143</f>
        <v>#DIV/0!</v>
      </c>
      <c r="U119" s="109" t="e">
        <f t="shared" si="7"/>
        <v>#DIV/0!</v>
      </c>
    </row>
    <row r="120" spans="2:21">
      <c r="B120" s="373" t="s">
        <v>6</v>
      </c>
      <c r="C120" s="356" t="s">
        <v>27</v>
      </c>
      <c r="D120" s="357"/>
      <c r="F120" s="102" t="s">
        <v>7</v>
      </c>
      <c r="G120" s="108" t="e">
        <f t="shared" si="6"/>
        <v>#DIV/0!</v>
      </c>
      <c r="H120" s="108" t="e">
        <f t="shared" si="6"/>
        <v>#DIV/0!</v>
      </c>
      <c r="O120" s="373" t="s">
        <v>6</v>
      </c>
      <c r="P120" s="356" t="s">
        <v>27</v>
      </c>
      <c r="Q120" s="357"/>
      <c r="R120" s="79"/>
      <c r="S120" s="102" t="s">
        <v>7</v>
      </c>
      <c r="T120" s="108" t="e">
        <f t="shared" si="7"/>
        <v>#DIV/0!</v>
      </c>
      <c r="U120" s="108" t="e">
        <f t="shared" si="7"/>
        <v>#DIV/0!</v>
      </c>
    </row>
    <row r="121" spans="2:21" ht="13.5" thickBot="1">
      <c r="B121" s="374"/>
      <c r="C121" s="107">
        <v>1</v>
      </c>
      <c r="D121" s="106">
        <v>2</v>
      </c>
      <c r="F121" s="102" t="s">
        <v>3</v>
      </c>
      <c r="G121" s="105" t="e">
        <f t="shared" si="6"/>
        <v>#DIV/0!</v>
      </c>
      <c r="H121" s="105" t="e">
        <f t="shared" si="6"/>
        <v>#DIV/0!</v>
      </c>
      <c r="O121" s="374"/>
      <c r="P121" s="107">
        <v>1</v>
      </c>
      <c r="Q121" s="106">
        <v>2</v>
      </c>
      <c r="R121" s="79"/>
      <c r="S121" s="102" t="s">
        <v>3</v>
      </c>
      <c r="T121" s="105" t="e">
        <f t="shared" si="7"/>
        <v>#DIV/0!</v>
      </c>
      <c r="U121" s="105" t="e">
        <f t="shared" si="7"/>
        <v>#DIV/0!</v>
      </c>
    </row>
    <row r="122" spans="2:21">
      <c r="B122" s="228">
        <v>1</v>
      </c>
      <c r="C122" s="470" t="s">
        <v>57</v>
      </c>
      <c r="D122" s="471"/>
      <c r="F122" s="102" t="s">
        <v>8</v>
      </c>
      <c r="G122" s="101">
        <f>MAX(C122:C141)</f>
        <v>0</v>
      </c>
      <c r="H122" s="101">
        <f>MAX(D122:D141)</f>
        <v>0</v>
      </c>
      <c r="O122" s="228">
        <v>1</v>
      </c>
      <c r="P122" s="477" t="s">
        <v>57</v>
      </c>
      <c r="Q122" s="478"/>
      <c r="R122" s="79"/>
      <c r="S122" s="102" t="s">
        <v>8</v>
      </c>
      <c r="T122" s="101">
        <f>MAX(P122:P141)</f>
        <v>0</v>
      </c>
      <c r="U122" s="101">
        <f>MAX(Q122:Q141)</f>
        <v>0</v>
      </c>
    </row>
    <row r="123" spans="2:21">
      <c r="B123" s="125">
        <v>6</v>
      </c>
      <c r="C123" s="468" t="s">
        <v>57</v>
      </c>
      <c r="D123" s="469"/>
      <c r="F123" s="102" t="s">
        <v>9</v>
      </c>
      <c r="G123" s="101">
        <f>MIN(C122:C141)</f>
        <v>0</v>
      </c>
      <c r="H123" s="101">
        <f>MIN(D122:D141)</f>
        <v>0</v>
      </c>
      <c r="O123" s="125">
        <v>6</v>
      </c>
      <c r="P123" s="475" t="s">
        <v>57</v>
      </c>
      <c r="Q123" s="476"/>
      <c r="R123" s="79"/>
      <c r="S123" s="102" t="s">
        <v>9</v>
      </c>
      <c r="T123" s="101">
        <f>MIN(P122:P141)</f>
        <v>0</v>
      </c>
      <c r="U123" s="101">
        <f>MIN(Q122:Q141)</f>
        <v>0</v>
      </c>
    </row>
    <row r="124" spans="2:21" ht="13.5" thickBot="1">
      <c r="B124" s="125">
        <v>7</v>
      </c>
      <c r="C124" s="468" t="s">
        <v>57</v>
      </c>
      <c r="D124" s="469"/>
      <c r="F124" s="98" t="s">
        <v>10</v>
      </c>
      <c r="G124" s="97">
        <f>G122-G123</f>
        <v>0</v>
      </c>
      <c r="H124" s="97">
        <f>H122-H123</f>
        <v>0</v>
      </c>
      <c r="O124" s="125">
        <v>7</v>
      </c>
      <c r="P124" s="475" t="s">
        <v>57</v>
      </c>
      <c r="Q124" s="476"/>
      <c r="R124" s="79"/>
      <c r="S124" s="98" t="s">
        <v>10</v>
      </c>
      <c r="T124" s="97">
        <f>T122-T123</f>
        <v>0</v>
      </c>
      <c r="U124" s="97">
        <f>U122-U123</f>
        <v>0</v>
      </c>
    </row>
    <row r="125" spans="2:21">
      <c r="B125" s="125">
        <v>8</v>
      </c>
      <c r="C125" s="468" t="s">
        <v>57</v>
      </c>
      <c r="D125" s="469"/>
      <c r="F125" s="102"/>
      <c r="G125" s="101"/>
      <c r="H125" s="101"/>
      <c r="O125" s="125">
        <v>8</v>
      </c>
      <c r="P125" s="475" t="s">
        <v>57</v>
      </c>
      <c r="Q125" s="476"/>
      <c r="R125" s="79"/>
      <c r="S125" s="102"/>
      <c r="T125" s="101"/>
      <c r="U125" s="101"/>
    </row>
    <row r="126" spans="2:21">
      <c r="B126" s="125">
        <v>9</v>
      </c>
      <c r="C126" s="468" t="s">
        <v>57</v>
      </c>
      <c r="D126" s="469"/>
      <c r="F126" s="102"/>
      <c r="G126" s="101"/>
      <c r="H126" s="101"/>
      <c r="O126" s="125">
        <v>9</v>
      </c>
      <c r="P126" s="475" t="s">
        <v>57</v>
      </c>
      <c r="Q126" s="476"/>
      <c r="R126" s="79"/>
      <c r="S126" s="102"/>
      <c r="T126" s="101"/>
      <c r="U126" s="101"/>
    </row>
    <row r="127" spans="2:21">
      <c r="B127" s="125">
        <v>10</v>
      </c>
      <c r="C127" s="468" t="s">
        <v>57</v>
      </c>
      <c r="D127" s="469"/>
      <c r="F127" s="102"/>
      <c r="G127" s="101"/>
      <c r="H127" s="101"/>
      <c r="O127" s="125">
        <v>10</v>
      </c>
      <c r="P127" s="468" t="s">
        <v>57</v>
      </c>
      <c r="Q127" s="469"/>
      <c r="R127" s="79"/>
      <c r="S127" s="102"/>
      <c r="T127" s="101"/>
      <c r="U127" s="101"/>
    </row>
    <row r="128" spans="2:21">
      <c r="B128" s="125">
        <v>13</v>
      </c>
      <c r="C128" s="468" t="s">
        <v>57</v>
      </c>
      <c r="D128" s="469"/>
      <c r="F128" s="102"/>
      <c r="G128" s="101"/>
      <c r="H128" s="101"/>
      <c r="O128" s="125">
        <v>13</v>
      </c>
      <c r="P128" s="468" t="s">
        <v>57</v>
      </c>
      <c r="Q128" s="469"/>
      <c r="R128" s="79"/>
      <c r="S128" s="102"/>
      <c r="T128" s="101"/>
      <c r="U128" s="101"/>
    </row>
    <row r="129" spans="2:21">
      <c r="B129" s="125">
        <v>14</v>
      </c>
      <c r="C129" s="468" t="s">
        <v>57</v>
      </c>
      <c r="D129" s="469"/>
      <c r="F129" s="102"/>
      <c r="G129" s="101"/>
      <c r="H129" s="101"/>
      <c r="O129" s="125">
        <v>14</v>
      </c>
      <c r="P129" s="468" t="s">
        <v>57</v>
      </c>
      <c r="Q129" s="469"/>
      <c r="R129" s="79"/>
      <c r="S129" s="102"/>
      <c r="T129" s="101"/>
      <c r="U129" s="101"/>
    </row>
    <row r="130" spans="2:21">
      <c r="B130" s="125">
        <v>15</v>
      </c>
      <c r="C130" s="468" t="s">
        <v>57</v>
      </c>
      <c r="D130" s="469"/>
      <c r="F130" s="102"/>
      <c r="G130" s="101"/>
      <c r="H130" s="101"/>
      <c r="O130" s="125">
        <v>15</v>
      </c>
      <c r="P130" s="468" t="s">
        <v>57</v>
      </c>
      <c r="Q130" s="469"/>
      <c r="R130" s="79"/>
      <c r="S130" s="102"/>
      <c r="T130" s="101"/>
      <c r="U130" s="101"/>
    </row>
    <row r="131" spans="2:21">
      <c r="B131" s="125">
        <v>16</v>
      </c>
      <c r="C131" s="468" t="s">
        <v>57</v>
      </c>
      <c r="D131" s="469"/>
      <c r="F131" s="102"/>
      <c r="G131" s="101"/>
      <c r="H131" s="101"/>
      <c r="O131" s="125">
        <v>16</v>
      </c>
      <c r="P131" s="468" t="s">
        <v>57</v>
      </c>
      <c r="Q131" s="469"/>
      <c r="R131" s="79"/>
      <c r="S131" s="102"/>
      <c r="T131" s="101"/>
      <c r="U131" s="101"/>
    </row>
    <row r="132" spans="2:21">
      <c r="B132" s="125">
        <v>17</v>
      </c>
      <c r="C132" s="468" t="s">
        <v>57</v>
      </c>
      <c r="D132" s="469"/>
      <c r="F132" s="102"/>
      <c r="G132" s="101"/>
      <c r="H132" s="101"/>
      <c r="O132" s="125">
        <v>17</v>
      </c>
      <c r="P132" s="468" t="s">
        <v>57</v>
      </c>
      <c r="Q132" s="469"/>
      <c r="R132" s="79"/>
      <c r="S132" s="102"/>
      <c r="T132" s="101"/>
      <c r="U132" s="101"/>
    </row>
    <row r="133" spans="2:21">
      <c r="B133" s="125">
        <v>20</v>
      </c>
      <c r="C133" s="468" t="s">
        <v>57</v>
      </c>
      <c r="D133" s="469"/>
      <c r="F133" s="102"/>
      <c r="G133" s="101"/>
      <c r="H133" s="101"/>
      <c r="O133" s="125">
        <v>20</v>
      </c>
      <c r="P133" s="468" t="s">
        <v>57</v>
      </c>
      <c r="Q133" s="469"/>
      <c r="R133" s="79"/>
      <c r="S133" s="102"/>
      <c r="T133" s="101"/>
      <c r="U133" s="101"/>
    </row>
    <row r="134" spans="2:21">
      <c r="B134" s="125">
        <v>21</v>
      </c>
      <c r="C134" s="468" t="s">
        <v>57</v>
      </c>
      <c r="D134" s="469"/>
      <c r="F134" s="102"/>
      <c r="G134" s="101"/>
      <c r="H134" s="101"/>
      <c r="O134" s="125">
        <v>21</v>
      </c>
      <c r="P134" s="468" t="s">
        <v>57</v>
      </c>
      <c r="Q134" s="469"/>
      <c r="R134" s="79"/>
      <c r="S134" s="102"/>
      <c r="T134" s="101"/>
      <c r="U134" s="101"/>
    </row>
    <row r="135" spans="2:21">
      <c r="B135" s="125">
        <v>22</v>
      </c>
      <c r="C135" s="468" t="s">
        <v>57</v>
      </c>
      <c r="D135" s="469"/>
      <c r="F135" s="102"/>
      <c r="G135" s="101"/>
      <c r="H135" s="101"/>
      <c r="O135" s="125">
        <v>22</v>
      </c>
      <c r="P135" s="468" t="s">
        <v>57</v>
      </c>
      <c r="Q135" s="469"/>
      <c r="R135" s="79"/>
      <c r="S135" s="102"/>
      <c r="T135" s="101"/>
      <c r="U135" s="101"/>
    </row>
    <row r="136" spans="2:21">
      <c r="B136" s="125">
        <v>23</v>
      </c>
      <c r="C136" s="468" t="s">
        <v>57</v>
      </c>
      <c r="D136" s="469"/>
      <c r="F136" s="102"/>
      <c r="G136" s="101"/>
      <c r="H136" s="101"/>
      <c r="O136" s="125">
        <v>23</v>
      </c>
      <c r="P136" s="468" t="s">
        <v>57</v>
      </c>
      <c r="Q136" s="469"/>
      <c r="R136" s="79"/>
      <c r="S136" s="102"/>
      <c r="T136" s="101"/>
      <c r="U136" s="101"/>
    </row>
    <row r="137" spans="2:21">
      <c r="B137" s="125">
        <v>24</v>
      </c>
      <c r="C137" s="468" t="s">
        <v>57</v>
      </c>
      <c r="D137" s="469"/>
      <c r="F137" s="102"/>
      <c r="G137" s="101"/>
      <c r="H137" s="101"/>
      <c r="O137" s="125">
        <v>24</v>
      </c>
      <c r="P137" s="468" t="s">
        <v>57</v>
      </c>
      <c r="Q137" s="469"/>
      <c r="R137" s="79"/>
      <c r="S137" s="102"/>
      <c r="T137" s="101"/>
      <c r="U137" s="101"/>
    </row>
    <row r="138" spans="2:21">
      <c r="B138" s="125">
        <v>27</v>
      </c>
      <c r="C138" s="468" t="s">
        <v>57</v>
      </c>
      <c r="D138" s="469"/>
      <c r="F138" s="102"/>
      <c r="G138" s="101"/>
      <c r="H138" s="101"/>
      <c r="O138" s="125">
        <v>27</v>
      </c>
      <c r="P138" s="468" t="s">
        <v>57</v>
      </c>
      <c r="Q138" s="469"/>
      <c r="R138" s="79"/>
      <c r="S138" s="102"/>
      <c r="T138" s="101"/>
      <c r="U138" s="101"/>
    </row>
    <row r="139" spans="2:21">
      <c r="B139" s="125">
        <v>28</v>
      </c>
      <c r="C139" s="468" t="s">
        <v>57</v>
      </c>
      <c r="D139" s="469"/>
      <c r="F139" s="102"/>
      <c r="G139" s="101"/>
      <c r="H139" s="101"/>
      <c r="O139" s="125">
        <v>28</v>
      </c>
      <c r="P139" s="468" t="s">
        <v>57</v>
      </c>
      <c r="Q139" s="469"/>
      <c r="R139" s="79"/>
      <c r="S139" s="102"/>
      <c r="T139" s="101"/>
      <c r="U139" s="101"/>
    </row>
    <row r="140" spans="2:21">
      <c r="B140" s="125">
        <v>29</v>
      </c>
      <c r="C140" s="468" t="s">
        <v>57</v>
      </c>
      <c r="D140" s="469"/>
      <c r="F140" s="102"/>
      <c r="G140" s="101"/>
      <c r="H140" s="101"/>
      <c r="O140" s="125">
        <v>29</v>
      </c>
      <c r="P140" s="468" t="s">
        <v>57</v>
      </c>
      <c r="Q140" s="469"/>
      <c r="R140" s="79"/>
      <c r="S140" s="102"/>
      <c r="T140" s="101"/>
      <c r="U140" s="101"/>
    </row>
    <row r="141" spans="2:21" ht="13.5" thickBot="1">
      <c r="B141" s="125">
        <v>30</v>
      </c>
      <c r="C141" s="468" t="s">
        <v>57</v>
      </c>
      <c r="D141" s="469"/>
      <c r="F141" s="102"/>
      <c r="G141" s="101"/>
      <c r="H141" s="101"/>
      <c r="O141" s="125">
        <v>30</v>
      </c>
      <c r="P141" s="468" t="s">
        <v>57</v>
      </c>
      <c r="Q141" s="469"/>
      <c r="R141" s="79"/>
      <c r="S141" s="102"/>
      <c r="T141" s="101"/>
      <c r="U141" s="101"/>
    </row>
    <row r="142" spans="2:21" ht="13.5" thickBot="1">
      <c r="B142" s="181" t="s">
        <v>0</v>
      </c>
      <c r="C142" s="114">
        <f>COUNTIF(C122:C141,"&gt;0")</f>
        <v>0</v>
      </c>
      <c r="D142" s="113">
        <f>COUNTIF(D122:D141,"&gt;0")</f>
        <v>0</v>
      </c>
      <c r="O142" s="181" t="s">
        <v>0</v>
      </c>
      <c r="P142" s="114">
        <f>COUNTIF(P122:P141,"&gt;0")</f>
        <v>0</v>
      </c>
      <c r="Q142" s="113">
        <f>COUNTIF(Q122:Q141,"&gt;0")</f>
        <v>0</v>
      </c>
      <c r="R142" s="79"/>
      <c r="S142" s="79"/>
      <c r="T142" s="78"/>
      <c r="U142" s="78"/>
    </row>
    <row r="143" spans="2:21">
      <c r="B143" s="88" t="s">
        <v>1</v>
      </c>
      <c r="C143" s="87" t="e">
        <f>AVERAGE(C122:C141)</f>
        <v>#DIV/0!</v>
      </c>
      <c r="D143" s="86" t="e">
        <f>AVERAGE(D122:D141)</f>
        <v>#DIV/0!</v>
      </c>
      <c r="O143" s="88" t="s">
        <v>1</v>
      </c>
      <c r="P143" s="87" t="e">
        <f>AVERAGE(P122:P141)</f>
        <v>#DIV/0!</v>
      </c>
      <c r="Q143" s="86" t="e">
        <f>AVERAGE(Q122:Q141)</f>
        <v>#DIV/0!</v>
      </c>
      <c r="R143" s="79"/>
      <c r="S143" s="79"/>
      <c r="T143" s="78"/>
      <c r="U143" s="78"/>
    </row>
    <row r="144" spans="2:21">
      <c r="B144" s="85" t="s">
        <v>2</v>
      </c>
      <c r="C144" s="84" t="e">
        <f>STDEV(C122:C141)</f>
        <v>#DIV/0!</v>
      </c>
      <c r="D144" s="83" t="e">
        <f>STDEV(D122:D141)</f>
        <v>#DIV/0!</v>
      </c>
      <c r="O144" s="85" t="s">
        <v>2</v>
      </c>
      <c r="P144" s="84" t="e">
        <f>STDEV(P122:P141)</f>
        <v>#DIV/0!</v>
      </c>
      <c r="Q144" s="83" t="e">
        <f>STDEV(Q122:Q141)</f>
        <v>#DIV/0!</v>
      </c>
      <c r="R144" s="79"/>
      <c r="S144" s="79"/>
      <c r="T144" s="78"/>
      <c r="U144" s="78"/>
    </row>
    <row r="145" spans="2:21" ht="13.5" thickBot="1">
      <c r="B145" s="82" t="s">
        <v>3</v>
      </c>
      <c r="C145" s="81" t="e">
        <f>CONFIDENCE(0.05,C144,C142)</f>
        <v>#DIV/0!</v>
      </c>
      <c r="D145" s="80" t="e">
        <f>CONFIDENCE(0.05,D144,D142)</f>
        <v>#DIV/0!</v>
      </c>
      <c r="O145" s="82" t="s">
        <v>3</v>
      </c>
      <c r="P145" s="81" t="e">
        <f>CONFIDENCE(0.05,P144,P142)</f>
        <v>#DIV/0!</v>
      </c>
      <c r="Q145" s="80" t="e">
        <f>CONFIDENCE(0.05,Q144,Q142)</f>
        <v>#DIV/0!</v>
      </c>
      <c r="R145" s="79"/>
      <c r="S145" s="79"/>
      <c r="T145" s="78"/>
      <c r="U145" s="78"/>
    </row>
    <row r="147" spans="2:21" ht="13.5" thickBot="1"/>
    <row r="148" spans="2:21" ht="13.5" thickBot="1">
      <c r="B148" s="347"/>
      <c r="C148" s="348"/>
      <c r="D148" s="363" t="s">
        <v>15</v>
      </c>
      <c r="G148" s="346" t="s">
        <v>233</v>
      </c>
      <c r="H148" s="346"/>
      <c r="O148" s="347"/>
      <c r="P148" s="348"/>
      <c r="Q148" s="363" t="s">
        <v>15</v>
      </c>
      <c r="R148" s="79"/>
      <c r="S148" s="79"/>
      <c r="T148" s="346" t="s">
        <v>200</v>
      </c>
      <c r="U148" s="346"/>
    </row>
    <row r="149" spans="2:21" ht="13.5" thickBot="1">
      <c r="B149" s="349"/>
      <c r="C149" s="350"/>
      <c r="D149" s="364"/>
      <c r="G149" s="112">
        <v>1</v>
      </c>
      <c r="H149" s="112">
        <v>2</v>
      </c>
      <c r="O149" s="349"/>
      <c r="P149" s="350"/>
      <c r="Q149" s="364"/>
      <c r="R149" s="79"/>
      <c r="S149" s="79"/>
      <c r="T149" s="112">
        <v>1</v>
      </c>
      <c r="U149" s="112">
        <v>2</v>
      </c>
    </row>
    <row r="150" spans="2:21" ht="13.5" customHeight="1" thickBot="1">
      <c r="B150" s="355" t="s">
        <v>16</v>
      </c>
      <c r="C150" s="348"/>
      <c r="D150" s="111" t="s">
        <v>170</v>
      </c>
      <c r="F150" s="110" t="s">
        <v>1</v>
      </c>
      <c r="G150" s="109" t="e">
        <f t="shared" ref="G150:H152" si="8">C173</f>
        <v>#DIV/0!</v>
      </c>
      <c r="H150" s="196" t="e">
        <f t="shared" si="8"/>
        <v>#DIV/0!</v>
      </c>
      <c r="O150" s="432" t="s">
        <v>225</v>
      </c>
      <c r="P150" s="433"/>
      <c r="Q150" s="111" t="s">
        <v>170</v>
      </c>
      <c r="R150" s="79"/>
      <c r="S150" s="110" t="s">
        <v>1</v>
      </c>
      <c r="T150" s="109" t="e">
        <f t="shared" ref="T150:U152" si="9">P173</f>
        <v>#DIV/0!</v>
      </c>
      <c r="U150" s="196" t="e">
        <f t="shared" si="9"/>
        <v>#DIV/0!</v>
      </c>
    </row>
    <row r="151" spans="2:21">
      <c r="B151" s="373" t="s">
        <v>6</v>
      </c>
      <c r="C151" s="356" t="s">
        <v>27</v>
      </c>
      <c r="D151" s="357"/>
      <c r="F151" s="102" t="s">
        <v>7</v>
      </c>
      <c r="G151" s="108" t="e">
        <f t="shared" si="8"/>
        <v>#DIV/0!</v>
      </c>
      <c r="H151" s="196" t="e">
        <f t="shared" si="8"/>
        <v>#DIV/0!</v>
      </c>
      <c r="O151" s="373" t="s">
        <v>6</v>
      </c>
      <c r="P151" s="356" t="s">
        <v>27</v>
      </c>
      <c r="Q151" s="357"/>
      <c r="R151" s="79"/>
      <c r="S151" s="102" t="s">
        <v>7</v>
      </c>
      <c r="T151" s="108" t="e">
        <f t="shared" si="9"/>
        <v>#DIV/0!</v>
      </c>
      <c r="U151" s="196" t="e">
        <f t="shared" si="9"/>
        <v>#DIV/0!</v>
      </c>
    </row>
    <row r="152" spans="2:21" ht="13.5" thickBot="1">
      <c r="B152" s="374"/>
      <c r="C152" s="107">
        <v>1</v>
      </c>
      <c r="D152" s="106">
        <v>2</v>
      </c>
      <c r="F152" s="102" t="s">
        <v>3</v>
      </c>
      <c r="G152" s="105" t="e">
        <f t="shared" si="8"/>
        <v>#DIV/0!</v>
      </c>
      <c r="H152" s="196" t="e">
        <f t="shared" si="8"/>
        <v>#DIV/0!</v>
      </c>
      <c r="O152" s="374"/>
      <c r="P152" s="107">
        <v>1</v>
      </c>
      <c r="Q152" s="106">
        <v>2</v>
      </c>
      <c r="R152" s="79"/>
      <c r="S152" s="102" t="s">
        <v>3</v>
      </c>
      <c r="T152" s="105" t="e">
        <f t="shared" si="9"/>
        <v>#DIV/0!</v>
      </c>
      <c r="U152" s="196" t="e">
        <f t="shared" si="9"/>
        <v>#DIV/0!</v>
      </c>
    </row>
    <row r="153" spans="2:21" ht="13.5" thickBot="1">
      <c r="B153" s="199">
        <v>4</v>
      </c>
      <c r="C153" s="472" t="s">
        <v>57</v>
      </c>
      <c r="D153" s="473"/>
      <c r="F153" s="102" t="s">
        <v>8</v>
      </c>
      <c r="G153" s="101">
        <f>MAX(C153:C171)</f>
        <v>0</v>
      </c>
      <c r="H153" s="101">
        <f>MAX(D153:D171)</f>
        <v>0</v>
      </c>
      <c r="O153" s="199">
        <v>4</v>
      </c>
      <c r="P153" s="472" t="s">
        <v>57</v>
      </c>
      <c r="Q153" s="473"/>
      <c r="R153" s="79"/>
      <c r="S153" s="102" t="s">
        <v>8</v>
      </c>
      <c r="T153" s="101">
        <f>MAX(P153:P171)</f>
        <v>0</v>
      </c>
      <c r="U153" s="101">
        <f>MAX(Q153:Q171)</f>
        <v>0</v>
      </c>
    </row>
    <row r="154" spans="2:21" ht="13.5" thickBot="1">
      <c r="B154" s="92">
        <v>5</v>
      </c>
      <c r="C154" s="472" t="s">
        <v>57</v>
      </c>
      <c r="D154" s="473"/>
      <c r="F154" s="102" t="s">
        <v>9</v>
      </c>
      <c r="G154" s="101">
        <f>MIN(C153:C171)</f>
        <v>0</v>
      </c>
      <c r="H154" s="101">
        <f>MIN(D153:D171)</f>
        <v>0</v>
      </c>
      <c r="O154" s="92">
        <v>5</v>
      </c>
      <c r="P154" s="472" t="s">
        <v>57</v>
      </c>
      <c r="Q154" s="473"/>
      <c r="R154" s="79"/>
      <c r="S154" s="102" t="s">
        <v>9</v>
      </c>
      <c r="T154" s="101">
        <f>MIN(P153:P171)</f>
        <v>0</v>
      </c>
      <c r="U154" s="101">
        <f>MIN(Q153:Q171)</f>
        <v>0</v>
      </c>
    </row>
    <row r="155" spans="2:21" ht="13.5" thickBot="1">
      <c r="B155" s="92">
        <v>6</v>
      </c>
      <c r="C155" s="472" t="s">
        <v>57</v>
      </c>
      <c r="D155" s="473"/>
      <c r="F155" s="98" t="s">
        <v>10</v>
      </c>
      <c r="G155" s="97">
        <f>G153-G154</f>
        <v>0</v>
      </c>
      <c r="H155" s="97">
        <f>H153-H154</f>
        <v>0</v>
      </c>
      <c r="O155" s="92">
        <v>6</v>
      </c>
      <c r="P155" s="472" t="s">
        <v>57</v>
      </c>
      <c r="Q155" s="473"/>
      <c r="R155" s="79"/>
      <c r="S155" s="98" t="s">
        <v>10</v>
      </c>
      <c r="T155" s="97">
        <f>T153-T154</f>
        <v>0</v>
      </c>
      <c r="U155" s="97">
        <f>U153-U154</f>
        <v>0</v>
      </c>
    </row>
    <row r="156" spans="2:21" ht="13.5" thickBot="1">
      <c r="B156" s="92">
        <v>7</v>
      </c>
      <c r="C156" s="472" t="s">
        <v>57</v>
      </c>
      <c r="D156" s="473"/>
      <c r="F156" s="102"/>
      <c r="G156" s="101"/>
      <c r="H156" s="101"/>
      <c r="O156" s="92">
        <v>7</v>
      </c>
      <c r="P156" s="472" t="s">
        <v>57</v>
      </c>
      <c r="Q156" s="473"/>
      <c r="R156" s="79"/>
      <c r="S156" s="102"/>
      <c r="T156" s="101"/>
      <c r="U156" s="101"/>
    </row>
    <row r="157" spans="2:21" ht="13.5" thickBot="1">
      <c r="B157" s="92">
        <v>8</v>
      </c>
      <c r="C157" s="472" t="s">
        <v>57</v>
      </c>
      <c r="D157" s="473"/>
      <c r="F157" s="102"/>
      <c r="G157" s="101"/>
      <c r="H157" s="101"/>
      <c r="O157" s="92">
        <v>8</v>
      </c>
      <c r="P157" s="472" t="s">
        <v>57</v>
      </c>
      <c r="Q157" s="473"/>
      <c r="R157" s="79"/>
      <c r="S157" s="102"/>
      <c r="T157" s="101"/>
      <c r="U157" s="101"/>
    </row>
    <row r="158" spans="2:21" ht="13.5" thickBot="1">
      <c r="B158" s="92">
        <v>11</v>
      </c>
      <c r="C158" s="472" t="s">
        <v>57</v>
      </c>
      <c r="D158" s="473"/>
      <c r="F158" s="102"/>
      <c r="G158" s="101"/>
      <c r="H158" s="101"/>
      <c r="O158" s="92">
        <v>11</v>
      </c>
      <c r="P158" s="472" t="s">
        <v>57</v>
      </c>
      <c r="Q158" s="473"/>
      <c r="R158" s="79"/>
      <c r="S158" s="102"/>
      <c r="T158" s="101"/>
      <c r="U158" s="101"/>
    </row>
    <row r="159" spans="2:21" ht="13.5" thickBot="1">
      <c r="B159" s="92">
        <v>12</v>
      </c>
      <c r="C159" s="472" t="s">
        <v>57</v>
      </c>
      <c r="D159" s="473"/>
      <c r="F159" s="102"/>
      <c r="G159" s="101"/>
      <c r="H159" s="101"/>
      <c r="O159" s="92">
        <v>12</v>
      </c>
      <c r="P159" s="472" t="s">
        <v>57</v>
      </c>
      <c r="Q159" s="473"/>
      <c r="R159" s="79"/>
      <c r="S159" s="102"/>
      <c r="T159" s="101"/>
      <c r="U159" s="101"/>
    </row>
    <row r="160" spans="2:21" ht="13.5" thickBot="1">
      <c r="B160" s="92">
        <v>13</v>
      </c>
      <c r="C160" s="472" t="s">
        <v>57</v>
      </c>
      <c r="D160" s="473"/>
      <c r="F160" s="102"/>
      <c r="G160" s="101"/>
      <c r="H160" s="101"/>
      <c r="O160" s="92">
        <v>13</v>
      </c>
      <c r="P160" s="472" t="s">
        <v>57</v>
      </c>
      <c r="Q160" s="473"/>
      <c r="R160" s="79"/>
      <c r="S160" s="102"/>
      <c r="T160" s="101"/>
      <c r="U160" s="101"/>
    </row>
    <row r="161" spans="2:21" ht="13.5" thickBot="1">
      <c r="B161" s="92">
        <v>14</v>
      </c>
      <c r="C161" s="472" t="s">
        <v>57</v>
      </c>
      <c r="D161" s="473"/>
      <c r="F161" s="102"/>
      <c r="G161" s="101"/>
      <c r="H161" s="101"/>
      <c r="O161" s="92">
        <v>14</v>
      </c>
      <c r="P161" s="472" t="s">
        <v>57</v>
      </c>
      <c r="Q161" s="473"/>
      <c r="R161" s="79"/>
      <c r="S161" s="102"/>
      <c r="T161" s="101"/>
      <c r="U161" s="101"/>
    </row>
    <row r="162" spans="2:21" ht="13.5" thickBot="1">
      <c r="B162" s="92">
        <v>15</v>
      </c>
      <c r="C162" s="472" t="s">
        <v>57</v>
      </c>
      <c r="D162" s="473"/>
      <c r="F162" s="102"/>
      <c r="G162" s="101"/>
      <c r="H162" s="101"/>
      <c r="O162" s="92">
        <v>15</v>
      </c>
      <c r="P162" s="472" t="s">
        <v>57</v>
      </c>
      <c r="Q162" s="473"/>
      <c r="R162" s="79"/>
      <c r="S162" s="102"/>
      <c r="T162" s="101"/>
      <c r="U162" s="101"/>
    </row>
    <row r="163" spans="2:21" ht="13.5" thickBot="1">
      <c r="B163" s="92">
        <v>18</v>
      </c>
      <c r="C163" s="472" t="s">
        <v>57</v>
      </c>
      <c r="D163" s="473"/>
      <c r="F163" s="102"/>
      <c r="G163" s="101"/>
      <c r="H163" s="101"/>
      <c r="O163" s="92">
        <v>18</v>
      </c>
      <c r="P163" s="472" t="s">
        <v>57</v>
      </c>
      <c r="Q163" s="473"/>
      <c r="R163" s="79"/>
      <c r="S163" s="102"/>
      <c r="T163" s="101"/>
      <c r="U163" s="101"/>
    </row>
    <row r="164" spans="2:21" ht="13.5" thickBot="1">
      <c r="B164" s="92">
        <v>19</v>
      </c>
      <c r="C164" s="472" t="s">
        <v>57</v>
      </c>
      <c r="D164" s="473"/>
      <c r="F164" s="102"/>
      <c r="G164" s="101"/>
      <c r="H164" s="101"/>
      <c r="O164" s="92">
        <v>19</v>
      </c>
      <c r="P164" s="472" t="s">
        <v>57</v>
      </c>
      <c r="Q164" s="473"/>
      <c r="R164" s="79"/>
      <c r="S164" s="102"/>
      <c r="T164" s="101"/>
      <c r="U164" s="101"/>
    </row>
    <row r="165" spans="2:21" ht="13.5" thickBot="1">
      <c r="B165" s="92">
        <v>20</v>
      </c>
      <c r="C165" s="472" t="s">
        <v>57</v>
      </c>
      <c r="D165" s="473"/>
      <c r="F165" s="102"/>
      <c r="G165" s="101"/>
      <c r="H165" s="101"/>
      <c r="O165" s="92">
        <v>20</v>
      </c>
      <c r="P165" s="472" t="s">
        <v>57</v>
      </c>
      <c r="Q165" s="473"/>
      <c r="R165" s="79"/>
      <c r="S165" s="102"/>
      <c r="T165" s="101"/>
      <c r="U165" s="101"/>
    </row>
    <row r="166" spans="2:21" ht="13.5" thickBot="1">
      <c r="B166" s="92">
        <v>21</v>
      </c>
      <c r="C166" s="472" t="s">
        <v>57</v>
      </c>
      <c r="D166" s="473"/>
      <c r="F166" s="102"/>
      <c r="G166" s="101"/>
      <c r="H166" s="101"/>
      <c r="O166" s="92">
        <v>21</v>
      </c>
      <c r="P166" s="472" t="s">
        <v>57</v>
      </c>
      <c r="Q166" s="473"/>
      <c r="R166" s="79"/>
      <c r="S166" s="102"/>
      <c r="T166" s="101"/>
      <c r="U166" s="101"/>
    </row>
    <row r="167" spans="2:21" ht="13.5" thickBot="1">
      <c r="B167" s="92">
        <v>22</v>
      </c>
      <c r="C167" s="472" t="s">
        <v>57</v>
      </c>
      <c r="D167" s="473"/>
      <c r="F167" s="102"/>
      <c r="G167" s="101"/>
      <c r="H167" s="101"/>
      <c r="O167" s="92">
        <v>22</v>
      </c>
      <c r="P167" s="472" t="s">
        <v>57</v>
      </c>
      <c r="Q167" s="473"/>
      <c r="R167" s="79"/>
      <c r="S167" s="102"/>
      <c r="T167" s="101"/>
      <c r="U167" s="101"/>
    </row>
    <row r="168" spans="2:21" ht="13.5" thickBot="1">
      <c r="B168" s="92">
        <v>26</v>
      </c>
      <c r="C168" s="472" t="s">
        <v>57</v>
      </c>
      <c r="D168" s="473"/>
      <c r="F168" s="102"/>
      <c r="G168" s="101"/>
      <c r="H168" s="101"/>
      <c r="O168" s="92">
        <v>26</v>
      </c>
      <c r="P168" s="472" t="s">
        <v>57</v>
      </c>
      <c r="Q168" s="473"/>
      <c r="R168" s="79"/>
      <c r="S168" s="102"/>
      <c r="T168" s="101"/>
      <c r="U168" s="101"/>
    </row>
    <row r="169" spans="2:21" ht="13.5" thickBot="1">
      <c r="B169" s="92">
        <v>27</v>
      </c>
      <c r="C169" s="472" t="s">
        <v>57</v>
      </c>
      <c r="D169" s="473"/>
      <c r="F169" s="102"/>
      <c r="G169" s="101"/>
      <c r="H169" s="101"/>
      <c r="O169" s="92">
        <v>27</v>
      </c>
      <c r="P169" s="472" t="s">
        <v>57</v>
      </c>
      <c r="Q169" s="473"/>
      <c r="R169" s="79"/>
      <c r="S169" s="102"/>
      <c r="T169" s="101"/>
      <c r="U169" s="101"/>
    </row>
    <row r="170" spans="2:21" ht="13.5" thickBot="1">
      <c r="B170" s="92">
        <v>28</v>
      </c>
      <c r="C170" s="472" t="s">
        <v>57</v>
      </c>
      <c r="D170" s="473"/>
      <c r="F170" s="102"/>
      <c r="G170" s="101"/>
      <c r="H170" s="101"/>
      <c r="O170" s="92">
        <v>28</v>
      </c>
      <c r="P170" s="472" t="s">
        <v>57</v>
      </c>
      <c r="Q170" s="473"/>
      <c r="R170" s="79"/>
      <c r="S170" s="102"/>
      <c r="T170" s="101"/>
      <c r="U170" s="101"/>
    </row>
    <row r="171" spans="2:21" ht="13.5" thickBot="1">
      <c r="B171" s="92">
        <v>29</v>
      </c>
      <c r="C171" s="472" t="s">
        <v>57</v>
      </c>
      <c r="D171" s="473"/>
      <c r="F171" s="102"/>
      <c r="G171" s="101"/>
      <c r="H171" s="101"/>
      <c r="O171" s="92">
        <v>29</v>
      </c>
      <c r="P171" s="472" t="s">
        <v>57</v>
      </c>
      <c r="Q171" s="473"/>
      <c r="R171" s="79"/>
      <c r="S171" s="102"/>
      <c r="T171" s="101"/>
      <c r="U171" s="101"/>
    </row>
    <row r="172" spans="2:21" ht="13.5" thickBot="1">
      <c r="B172" s="181" t="s">
        <v>0</v>
      </c>
      <c r="C172" s="114">
        <f>COUNTIF(C153:C171,"&gt;0")</f>
        <v>0</v>
      </c>
      <c r="D172" s="113">
        <f>COUNTIF(D153:D171,"&gt;0")</f>
        <v>0</v>
      </c>
      <c r="O172" s="181" t="s">
        <v>0</v>
      </c>
      <c r="P172" s="114">
        <f>COUNTIF(P153:P171,"&gt;0")</f>
        <v>0</v>
      </c>
      <c r="Q172" s="113">
        <f>COUNTIF(Q153:Q171,"&gt;0")</f>
        <v>0</v>
      </c>
      <c r="R172" s="79"/>
      <c r="S172" s="79"/>
      <c r="T172" s="78"/>
      <c r="U172" s="78"/>
    </row>
    <row r="173" spans="2:21">
      <c r="B173" s="88" t="s">
        <v>1</v>
      </c>
      <c r="C173" s="87" t="e">
        <f>AVERAGE(C153:C171)</f>
        <v>#DIV/0!</v>
      </c>
      <c r="D173" s="86" t="e">
        <f>AVERAGE(D153:D171)</f>
        <v>#DIV/0!</v>
      </c>
      <c r="O173" s="88" t="s">
        <v>1</v>
      </c>
      <c r="P173" s="87" t="e">
        <f>AVERAGE(P153:P171)</f>
        <v>#DIV/0!</v>
      </c>
      <c r="Q173" s="86" t="e">
        <f>AVERAGE(Q153:Q171)</f>
        <v>#DIV/0!</v>
      </c>
      <c r="R173" s="79"/>
      <c r="S173" s="79"/>
      <c r="T173" s="78"/>
      <c r="U173" s="78"/>
    </row>
    <row r="174" spans="2:21">
      <c r="B174" s="85" t="s">
        <v>2</v>
      </c>
      <c r="C174" s="84" t="e">
        <f>STDEV(C153:C171)</f>
        <v>#DIV/0!</v>
      </c>
      <c r="D174" s="83" t="e">
        <f>STDEV(D153:D171)</f>
        <v>#DIV/0!</v>
      </c>
      <c r="O174" s="85" t="s">
        <v>2</v>
      </c>
      <c r="P174" s="84" t="e">
        <f>STDEV(P153:P171)</f>
        <v>#DIV/0!</v>
      </c>
      <c r="Q174" s="83" t="e">
        <f>STDEV(Q153:Q171)</f>
        <v>#DIV/0!</v>
      </c>
      <c r="R174" s="79"/>
      <c r="S174" s="79"/>
      <c r="T174" s="78"/>
      <c r="U174" s="78"/>
    </row>
    <row r="175" spans="2:21" ht="13.5" thickBot="1">
      <c r="B175" s="82" t="s">
        <v>3</v>
      </c>
      <c r="C175" s="81" t="e">
        <f>CONFIDENCE(0.05,C174,C172)</f>
        <v>#DIV/0!</v>
      </c>
      <c r="D175" s="80" t="e">
        <f>CONFIDENCE(0.05,D174,D172)</f>
        <v>#DIV/0!</v>
      </c>
      <c r="O175" s="82" t="s">
        <v>3</v>
      </c>
      <c r="P175" s="81" t="e">
        <f>CONFIDENCE(0.05,P174,P172)</f>
        <v>#DIV/0!</v>
      </c>
      <c r="Q175" s="80" t="e">
        <f>CONFIDENCE(0.05,Q174,Q172)</f>
        <v>#DIV/0!</v>
      </c>
      <c r="R175" s="79"/>
      <c r="S175" s="79"/>
      <c r="T175" s="78"/>
      <c r="U175" s="78"/>
    </row>
    <row r="177" spans="2:21" ht="13.5" thickBot="1"/>
    <row r="178" spans="2:21" ht="13.5" thickBot="1">
      <c r="B178" s="347"/>
      <c r="C178" s="348"/>
      <c r="D178" s="363" t="s">
        <v>15</v>
      </c>
      <c r="G178" s="346" t="s">
        <v>232</v>
      </c>
      <c r="H178" s="346"/>
      <c r="O178" s="347"/>
      <c r="P178" s="348"/>
      <c r="Q178" s="363" t="s">
        <v>15</v>
      </c>
      <c r="R178" s="79"/>
      <c r="S178" s="79"/>
      <c r="T178" s="346" t="s">
        <v>198</v>
      </c>
      <c r="U178" s="346"/>
    </row>
    <row r="179" spans="2:21" ht="13.5" thickBot="1">
      <c r="B179" s="349"/>
      <c r="C179" s="350"/>
      <c r="D179" s="364"/>
      <c r="G179" s="112">
        <v>1</v>
      </c>
      <c r="H179" s="112">
        <v>2</v>
      </c>
      <c r="O179" s="349"/>
      <c r="P179" s="350"/>
      <c r="Q179" s="364"/>
      <c r="R179" s="79"/>
      <c r="S179" s="79"/>
      <c r="T179" s="112">
        <v>1</v>
      </c>
      <c r="U179" s="112">
        <v>2</v>
      </c>
    </row>
    <row r="180" spans="2:21" ht="13.5" customHeight="1" thickBot="1">
      <c r="B180" s="355" t="s">
        <v>16</v>
      </c>
      <c r="C180" s="348"/>
      <c r="D180" s="111" t="s">
        <v>168</v>
      </c>
      <c r="F180" s="110" t="s">
        <v>1</v>
      </c>
      <c r="G180" s="109" t="e">
        <f t="shared" ref="G180:H182" si="10">C205</f>
        <v>#DIV/0!</v>
      </c>
      <c r="H180" s="196" t="e">
        <f t="shared" si="10"/>
        <v>#DIV/0!</v>
      </c>
      <c r="O180" s="432" t="s">
        <v>225</v>
      </c>
      <c r="P180" s="433"/>
      <c r="Q180" s="111" t="s">
        <v>168</v>
      </c>
      <c r="R180" s="79"/>
      <c r="S180" s="110" t="s">
        <v>1</v>
      </c>
      <c r="T180" s="109" t="e">
        <f t="shared" ref="T180:U182" si="11">P205</f>
        <v>#DIV/0!</v>
      </c>
      <c r="U180" s="196" t="e">
        <f t="shared" si="11"/>
        <v>#DIV/0!</v>
      </c>
    </row>
    <row r="181" spans="2:21">
      <c r="B181" s="373" t="s">
        <v>6</v>
      </c>
      <c r="C181" s="356" t="s">
        <v>27</v>
      </c>
      <c r="D181" s="357"/>
      <c r="F181" s="102" t="s">
        <v>7</v>
      </c>
      <c r="G181" s="108" t="e">
        <f t="shared" si="10"/>
        <v>#DIV/0!</v>
      </c>
      <c r="H181" s="196" t="e">
        <f t="shared" si="10"/>
        <v>#DIV/0!</v>
      </c>
      <c r="O181" s="373" t="s">
        <v>6</v>
      </c>
      <c r="P181" s="356" t="s">
        <v>27</v>
      </c>
      <c r="Q181" s="357"/>
      <c r="R181" s="79"/>
      <c r="S181" s="102" t="s">
        <v>7</v>
      </c>
      <c r="T181" s="108" t="e">
        <f t="shared" si="11"/>
        <v>#DIV/0!</v>
      </c>
      <c r="U181" s="196" t="e">
        <f t="shared" si="11"/>
        <v>#DIV/0!</v>
      </c>
    </row>
    <row r="182" spans="2:21" ht="13.5" thickBot="1">
      <c r="B182" s="374"/>
      <c r="C182" s="107">
        <v>1</v>
      </c>
      <c r="D182" s="106">
        <v>2</v>
      </c>
      <c r="F182" s="102" t="s">
        <v>3</v>
      </c>
      <c r="G182" s="105" t="e">
        <f t="shared" si="10"/>
        <v>#DIV/0!</v>
      </c>
      <c r="H182" s="196" t="e">
        <f t="shared" si="10"/>
        <v>#DIV/0!</v>
      </c>
      <c r="O182" s="374"/>
      <c r="P182" s="107">
        <v>1</v>
      </c>
      <c r="Q182" s="106">
        <v>2</v>
      </c>
      <c r="R182" s="79"/>
      <c r="S182" s="102" t="s">
        <v>3</v>
      </c>
      <c r="T182" s="105" t="e">
        <f t="shared" si="11"/>
        <v>#DIV/0!</v>
      </c>
      <c r="U182" s="196" t="e">
        <f t="shared" si="11"/>
        <v>#DIV/0!</v>
      </c>
    </row>
    <row r="183" spans="2:21">
      <c r="B183" s="199">
        <v>1</v>
      </c>
      <c r="C183" s="464" t="s">
        <v>57</v>
      </c>
      <c r="D183" s="401"/>
      <c r="F183" s="102" t="s">
        <v>8</v>
      </c>
      <c r="G183" s="101">
        <f>MAX(C183:C203)</f>
        <v>0</v>
      </c>
      <c r="H183" s="101">
        <f>MAX(D183:D203)</f>
        <v>0</v>
      </c>
      <c r="O183" s="199">
        <v>1</v>
      </c>
      <c r="P183" s="464" t="s">
        <v>57</v>
      </c>
      <c r="Q183" s="401"/>
      <c r="R183" s="79"/>
      <c r="S183" s="102" t="s">
        <v>8</v>
      </c>
      <c r="T183" s="101">
        <f>MAX(P183:P203)</f>
        <v>0</v>
      </c>
      <c r="U183" s="101">
        <f>MAX(Q183:Q203)</f>
        <v>0</v>
      </c>
    </row>
    <row r="184" spans="2:21">
      <c r="B184" s="194">
        <v>2</v>
      </c>
      <c r="C184" s="465" t="s">
        <v>57</v>
      </c>
      <c r="D184" s="399"/>
      <c r="F184" s="102" t="s">
        <v>9</v>
      </c>
      <c r="G184" s="101">
        <f>MIN(C183:C203)</f>
        <v>0</v>
      </c>
      <c r="H184" s="101">
        <f>MIN(D183:D203)</f>
        <v>0</v>
      </c>
      <c r="O184" s="194">
        <v>2</v>
      </c>
      <c r="P184" s="465" t="s">
        <v>57</v>
      </c>
      <c r="Q184" s="399"/>
      <c r="R184" s="79"/>
      <c r="S184" s="102" t="s">
        <v>9</v>
      </c>
      <c r="T184" s="101">
        <f>MIN(P183:P203)</f>
        <v>0</v>
      </c>
      <c r="U184" s="101">
        <f>MIN(Q183:Q203)</f>
        <v>0</v>
      </c>
    </row>
    <row r="185" spans="2:21" ht="13.5" thickBot="1">
      <c r="B185" s="194">
        <v>3</v>
      </c>
      <c r="C185" s="465" t="s">
        <v>57</v>
      </c>
      <c r="D185" s="399"/>
      <c r="F185" s="98" t="s">
        <v>10</v>
      </c>
      <c r="G185" s="97">
        <f>G183-G184</f>
        <v>0</v>
      </c>
      <c r="H185" s="97">
        <f>H183-H184</f>
        <v>0</v>
      </c>
      <c r="O185" s="194">
        <v>3</v>
      </c>
      <c r="P185" s="465" t="s">
        <v>57</v>
      </c>
      <c r="Q185" s="399"/>
      <c r="R185" s="79"/>
      <c r="S185" s="98" t="s">
        <v>10</v>
      </c>
      <c r="T185" s="97">
        <f>T183-T184</f>
        <v>0</v>
      </c>
      <c r="U185" s="97">
        <f>U183-U184</f>
        <v>0</v>
      </c>
    </row>
    <row r="186" spans="2:21">
      <c r="B186" s="194">
        <v>4</v>
      </c>
      <c r="C186" s="465" t="s">
        <v>57</v>
      </c>
      <c r="D186" s="399"/>
      <c r="O186" s="194">
        <v>4</v>
      </c>
      <c r="P186" s="465" t="s">
        <v>57</v>
      </c>
      <c r="Q186" s="399"/>
      <c r="R186" s="79"/>
    </row>
    <row r="187" spans="2:21">
      <c r="B187" s="92">
        <v>5</v>
      </c>
      <c r="C187" s="465" t="s">
        <v>57</v>
      </c>
      <c r="D187" s="399"/>
      <c r="O187" s="92">
        <v>5</v>
      </c>
      <c r="P187" s="465" t="s">
        <v>57</v>
      </c>
      <c r="Q187" s="399"/>
      <c r="R187" s="79"/>
    </row>
    <row r="188" spans="2:21">
      <c r="B188" s="92">
        <v>8</v>
      </c>
      <c r="C188" s="465" t="s">
        <v>57</v>
      </c>
      <c r="D188" s="399"/>
      <c r="O188" s="92">
        <v>8</v>
      </c>
      <c r="P188" s="465" t="s">
        <v>57</v>
      </c>
      <c r="Q188" s="399"/>
      <c r="R188" s="79"/>
    </row>
    <row r="189" spans="2:21">
      <c r="B189" s="92">
        <v>9</v>
      </c>
      <c r="C189" s="465" t="s">
        <v>57</v>
      </c>
      <c r="D189" s="399"/>
      <c r="F189" s="102"/>
      <c r="G189" s="101"/>
      <c r="H189" s="101"/>
      <c r="O189" s="92">
        <v>9</v>
      </c>
      <c r="P189" s="465" t="s">
        <v>57</v>
      </c>
      <c r="Q189" s="399"/>
      <c r="R189" s="79"/>
      <c r="S189" s="102"/>
      <c r="T189" s="101"/>
      <c r="U189" s="101"/>
    </row>
    <row r="190" spans="2:21">
      <c r="B190" s="92">
        <v>11</v>
      </c>
      <c r="C190" s="465" t="s">
        <v>57</v>
      </c>
      <c r="D190" s="399"/>
      <c r="F190" s="102"/>
      <c r="G190" s="101"/>
      <c r="H190" s="101"/>
      <c r="O190" s="92">
        <v>11</v>
      </c>
      <c r="P190" s="465" t="s">
        <v>57</v>
      </c>
      <c r="Q190" s="399"/>
      <c r="R190" s="79"/>
      <c r="S190" s="102"/>
      <c r="T190" s="101"/>
      <c r="U190" s="101"/>
    </row>
    <row r="191" spans="2:21">
      <c r="B191" s="92">
        <v>12</v>
      </c>
      <c r="C191" s="465" t="s">
        <v>57</v>
      </c>
      <c r="D191" s="399"/>
      <c r="F191" s="102"/>
      <c r="G191" s="101"/>
      <c r="H191" s="101"/>
      <c r="O191" s="92">
        <v>12</v>
      </c>
      <c r="P191" s="465" t="s">
        <v>57</v>
      </c>
      <c r="Q191" s="399"/>
      <c r="R191" s="79"/>
      <c r="S191" s="102"/>
      <c r="T191" s="101"/>
      <c r="U191" s="101"/>
    </row>
    <row r="192" spans="2:21">
      <c r="B192" s="92">
        <v>15</v>
      </c>
      <c r="C192" s="465" t="s">
        <v>57</v>
      </c>
      <c r="D192" s="399"/>
      <c r="F192" s="102"/>
      <c r="G192" s="101"/>
      <c r="H192" s="101"/>
      <c r="O192" s="92">
        <v>15</v>
      </c>
      <c r="P192" s="465" t="s">
        <v>57</v>
      </c>
      <c r="Q192" s="399"/>
      <c r="R192" s="79"/>
      <c r="S192" s="102"/>
      <c r="T192" s="101"/>
      <c r="U192" s="101"/>
    </row>
    <row r="193" spans="2:21">
      <c r="B193" s="92">
        <v>16</v>
      </c>
      <c r="C193" s="465" t="s">
        <v>57</v>
      </c>
      <c r="D193" s="399"/>
      <c r="F193" s="102"/>
      <c r="G193" s="101"/>
      <c r="H193" s="101"/>
      <c r="O193" s="92">
        <v>16</v>
      </c>
      <c r="P193" s="465" t="s">
        <v>57</v>
      </c>
      <c r="Q193" s="399"/>
      <c r="R193" s="79"/>
      <c r="S193" s="102"/>
      <c r="T193" s="101"/>
      <c r="U193" s="101"/>
    </row>
    <row r="194" spans="2:21">
      <c r="B194" s="92">
        <v>17</v>
      </c>
      <c r="C194" s="465" t="s">
        <v>57</v>
      </c>
      <c r="D194" s="399"/>
      <c r="F194" s="102"/>
      <c r="G194" s="101"/>
      <c r="H194" s="101"/>
      <c r="O194" s="92">
        <v>17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92">
        <v>18</v>
      </c>
      <c r="C195" s="465" t="s">
        <v>57</v>
      </c>
      <c r="D195" s="399"/>
      <c r="F195" s="102"/>
      <c r="G195" s="101"/>
      <c r="H195" s="101"/>
      <c r="O195" s="92">
        <v>18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92">
        <v>19</v>
      </c>
      <c r="C196" s="465" t="s">
        <v>57</v>
      </c>
      <c r="D196" s="399"/>
      <c r="F196" s="102"/>
      <c r="G196" s="101"/>
      <c r="H196" s="101"/>
      <c r="O196" s="92">
        <v>19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92">
        <v>22</v>
      </c>
      <c r="C197" s="465" t="s">
        <v>57</v>
      </c>
      <c r="D197" s="399"/>
      <c r="F197" s="102"/>
      <c r="G197" s="101"/>
      <c r="H197" s="101"/>
      <c r="O197" s="92">
        <v>22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92">
        <v>23</v>
      </c>
      <c r="C198" s="465" t="s">
        <v>57</v>
      </c>
      <c r="D198" s="399"/>
      <c r="F198" s="102"/>
      <c r="G198" s="101"/>
      <c r="H198" s="101"/>
      <c r="O198" s="92">
        <v>23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92">
        <v>24</v>
      </c>
      <c r="C199" s="465" t="s">
        <v>57</v>
      </c>
      <c r="D199" s="399"/>
      <c r="F199" s="102"/>
      <c r="G199" s="101"/>
      <c r="H199" s="101"/>
      <c r="O199" s="92">
        <v>24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25</v>
      </c>
      <c r="C200" s="465" t="s">
        <v>57</v>
      </c>
      <c r="D200" s="399"/>
      <c r="F200" s="102"/>
      <c r="G200" s="101"/>
      <c r="H200" s="101"/>
      <c r="O200" s="92">
        <v>25</v>
      </c>
      <c r="P200" s="465" t="s">
        <v>57</v>
      </c>
      <c r="Q200" s="399"/>
      <c r="R200" s="79"/>
      <c r="S200" s="102"/>
      <c r="T200" s="101"/>
      <c r="U200" s="101"/>
    </row>
    <row r="201" spans="2:21">
      <c r="B201" s="92">
        <v>26</v>
      </c>
      <c r="C201" s="465" t="s">
        <v>57</v>
      </c>
      <c r="D201" s="399"/>
      <c r="F201" s="102"/>
      <c r="G201" s="101"/>
      <c r="H201" s="101"/>
      <c r="O201" s="92">
        <v>26</v>
      </c>
      <c r="P201" s="465" t="s">
        <v>57</v>
      </c>
      <c r="Q201" s="399"/>
      <c r="R201" s="79"/>
      <c r="S201" s="102"/>
      <c r="T201" s="101"/>
      <c r="U201" s="101"/>
    </row>
    <row r="202" spans="2:21">
      <c r="B202" s="92">
        <v>29</v>
      </c>
      <c r="C202" s="465" t="s">
        <v>57</v>
      </c>
      <c r="D202" s="399"/>
      <c r="F202" s="102"/>
      <c r="G202" s="101"/>
      <c r="H202" s="101"/>
      <c r="O202" s="92">
        <v>29</v>
      </c>
      <c r="P202" s="465" t="s">
        <v>57</v>
      </c>
      <c r="Q202" s="399"/>
      <c r="R202" s="79"/>
      <c r="S202" s="102"/>
      <c r="T202" s="101"/>
      <c r="U202" s="101"/>
    </row>
    <row r="203" spans="2:21" ht="13.5" thickBot="1">
      <c r="B203" s="92">
        <v>30</v>
      </c>
      <c r="C203" s="466" t="s">
        <v>57</v>
      </c>
      <c r="D203" s="467"/>
      <c r="F203" s="102"/>
      <c r="G203" s="101"/>
      <c r="H203" s="101"/>
      <c r="O203" s="92">
        <v>30</v>
      </c>
      <c r="P203" s="466" t="s">
        <v>57</v>
      </c>
      <c r="Q203" s="467"/>
      <c r="R203" s="79"/>
      <c r="S203" s="102"/>
      <c r="T203" s="101"/>
      <c r="U203" s="101"/>
    </row>
    <row r="204" spans="2:21" ht="13.5" thickBot="1">
      <c r="B204" s="181" t="s">
        <v>0</v>
      </c>
      <c r="C204" s="114">
        <f>COUNTIF(C183:C203,"&gt;0")</f>
        <v>0</v>
      </c>
      <c r="D204" s="113">
        <f>COUNTIF(D183:D203,"&gt;0")</f>
        <v>0</v>
      </c>
      <c r="O204" s="181" t="s">
        <v>0</v>
      </c>
      <c r="P204" s="114">
        <f>COUNTIF(P183:P203,"&gt;0")</f>
        <v>0</v>
      </c>
      <c r="Q204" s="113">
        <f>COUNTIF(Q183:Q203,"&gt;0")</f>
        <v>0</v>
      </c>
      <c r="R204" s="79"/>
      <c r="S204" s="79"/>
      <c r="T204" s="78"/>
      <c r="U204" s="78"/>
    </row>
    <row r="205" spans="2:21">
      <c r="B205" s="88" t="s">
        <v>1</v>
      </c>
      <c r="C205" s="87" t="e">
        <f>AVERAGE(C183:C203)</f>
        <v>#DIV/0!</v>
      </c>
      <c r="D205" s="86" t="e">
        <f>AVERAGE(D183:D203)</f>
        <v>#DIV/0!</v>
      </c>
      <c r="O205" s="88" t="s">
        <v>1</v>
      </c>
      <c r="P205" s="87" t="e">
        <f>AVERAGE(P183:P203)</f>
        <v>#DIV/0!</v>
      </c>
      <c r="Q205" s="86" t="e">
        <f>AVERAGE(Q183:Q203)</f>
        <v>#DIV/0!</v>
      </c>
      <c r="R205" s="79"/>
      <c r="S205" s="79"/>
      <c r="T205" s="78"/>
      <c r="U205" s="78"/>
    </row>
    <row r="206" spans="2:21">
      <c r="B206" s="85" t="s">
        <v>2</v>
      </c>
      <c r="C206" s="84" t="e">
        <f>STDEV(C183:C203)</f>
        <v>#DIV/0!</v>
      </c>
      <c r="D206" s="83" t="e">
        <f>STDEV(D183:D203)</f>
        <v>#DIV/0!</v>
      </c>
      <c r="O206" s="85" t="s">
        <v>2</v>
      </c>
      <c r="P206" s="84" t="e">
        <f>STDEV(P183:P203)</f>
        <v>#DIV/0!</v>
      </c>
      <c r="Q206" s="83" t="e">
        <f>STDEV(Q183:Q203)</f>
        <v>#DIV/0!</v>
      </c>
      <c r="R206" s="79"/>
      <c r="S206" s="79"/>
      <c r="T206" s="78"/>
      <c r="U206" s="78"/>
    </row>
    <row r="207" spans="2:21" ht="13.5" thickBot="1">
      <c r="B207" s="82" t="s">
        <v>3</v>
      </c>
      <c r="C207" s="81" t="e">
        <f>CONFIDENCE(0.05,C206,C204)</f>
        <v>#DIV/0!</v>
      </c>
      <c r="D207" s="80" t="e">
        <f>CONFIDENCE(0.05,D206,D204)</f>
        <v>#DIV/0!</v>
      </c>
      <c r="O207" s="82" t="s">
        <v>3</v>
      </c>
      <c r="P207" s="81" t="e">
        <f>CONFIDENCE(0.05,P206,P204)</f>
        <v>#DIV/0!</v>
      </c>
      <c r="Q207" s="80" t="e">
        <f>CONFIDENCE(0.05,Q206,Q204)</f>
        <v>#DIV/0!</v>
      </c>
      <c r="R207" s="79"/>
      <c r="S207" s="79"/>
      <c r="T207" s="78"/>
      <c r="U207" s="78"/>
    </row>
    <row r="209" spans="2:21" ht="13.5" thickBot="1"/>
    <row r="210" spans="2:21" ht="13.5" thickBot="1">
      <c r="B210" s="347"/>
      <c r="C210" s="348"/>
      <c r="D210" s="363" t="s">
        <v>15</v>
      </c>
      <c r="G210" s="346" t="s">
        <v>231</v>
      </c>
      <c r="H210" s="346"/>
      <c r="O210" s="347"/>
      <c r="P210" s="348"/>
      <c r="Q210" s="363" t="s">
        <v>15</v>
      </c>
      <c r="R210" s="79"/>
      <c r="S210" s="79"/>
      <c r="T210" s="346" t="s">
        <v>196</v>
      </c>
      <c r="U210" s="346"/>
    </row>
    <row r="211" spans="2:21" ht="13.5" thickBot="1">
      <c r="B211" s="349"/>
      <c r="C211" s="350"/>
      <c r="D211" s="364"/>
      <c r="G211" s="112">
        <v>1</v>
      </c>
      <c r="H211" s="112">
        <v>2</v>
      </c>
      <c r="O211" s="349"/>
      <c r="P211" s="350"/>
      <c r="Q211" s="364"/>
      <c r="R211" s="79"/>
      <c r="S211" s="79"/>
      <c r="T211" s="112">
        <v>1</v>
      </c>
      <c r="U211" s="112">
        <v>2</v>
      </c>
    </row>
    <row r="212" spans="2:21" ht="13.5" customHeight="1" thickBot="1">
      <c r="B212" s="355" t="s">
        <v>16</v>
      </c>
      <c r="C212" s="348"/>
      <c r="D212" s="111" t="s">
        <v>166</v>
      </c>
      <c r="F212" s="110" t="s">
        <v>1</v>
      </c>
      <c r="G212" s="109" t="e">
        <f t="shared" ref="G212:H214" si="12">C239</f>
        <v>#DIV/0!</v>
      </c>
      <c r="H212" s="109" t="e">
        <f t="shared" si="12"/>
        <v>#DIV/0!</v>
      </c>
      <c r="O212" s="432" t="s">
        <v>225</v>
      </c>
      <c r="P212" s="433"/>
      <c r="Q212" s="111" t="s">
        <v>166</v>
      </c>
      <c r="R212" s="79"/>
      <c r="S212" s="110" t="s">
        <v>1</v>
      </c>
      <c r="T212" s="109" t="e">
        <f t="shared" ref="T212:U214" si="13">P239</f>
        <v>#DIV/0!</v>
      </c>
      <c r="U212" s="109" t="e">
        <f t="shared" si="13"/>
        <v>#DIV/0!</v>
      </c>
    </row>
    <row r="213" spans="2:21">
      <c r="B213" s="373" t="s">
        <v>6</v>
      </c>
      <c r="C213" s="356" t="s">
        <v>27</v>
      </c>
      <c r="D213" s="357"/>
      <c r="F213" s="102" t="s">
        <v>7</v>
      </c>
      <c r="G213" s="108" t="e">
        <f t="shared" si="12"/>
        <v>#DIV/0!</v>
      </c>
      <c r="H213" s="108" t="e">
        <f t="shared" si="12"/>
        <v>#DIV/0!</v>
      </c>
      <c r="O213" s="373" t="s">
        <v>6</v>
      </c>
      <c r="P213" s="356" t="s">
        <v>27</v>
      </c>
      <c r="Q213" s="357"/>
      <c r="R213" s="79"/>
      <c r="S213" s="102" t="s">
        <v>7</v>
      </c>
      <c r="T213" s="108" t="e">
        <f t="shared" si="13"/>
        <v>#DIV/0!</v>
      </c>
      <c r="U213" s="108" t="e">
        <f t="shared" si="13"/>
        <v>#DIV/0!</v>
      </c>
    </row>
    <row r="214" spans="2:21" ht="13.5" thickBot="1">
      <c r="B214" s="374"/>
      <c r="C214" s="107">
        <v>1</v>
      </c>
      <c r="D214" s="106">
        <v>2</v>
      </c>
      <c r="F214" s="102" t="s">
        <v>3</v>
      </c>
      <c r="G214" s="105" t="e">
        <f t="shared" si="12"/>
        <v>#DIV/0!</v>
      </c>
      <c r="H214" s="105" t="e">
        <f t="shared" si="12"/>
        <v>#DIV/0!</v>
      </c>
      <c r="O214" s="374"/>
      <c r="P214" s="107">
        <v>1</v>
      </c>
      <c r="Q214" s="106">
        <v>2</v>
      </c>
      <c r="R214" s="79"/>
      <c r="S214" s="102" t="s">
        <v>3</v>
      </c>
      <c r="T214" s="105" t="e">
        <f t="shared" si="13"/>
        <v>#DIV/0!</v>
      </c>
      <c r="U214" s="105" t="e">
        <f t="shared" si="13"/>
        <v>#DIV/0!</v>
      </c>
    </row>
    <row r="215" spans="2:21">
      <c r="B215" s="199">
        <v>1</v>
      </c>
      <c r="C215" s="464" t="s">
        <v>57</v>
      </c>
      <c r="D215" s="401"/>
      <c r="F215" s="102" t="s">
        <v>8</v>
      </c>
      <c r="G215" s="101">
        <f>MAX(C215:C237)</f>
        <v>0</v>
      </c>
      <c r="H215" s="101">
        <f>MAX(D215:D237)</f>
        <v>0</v>
      </c>
      <c r="O215" s="199">
        <v>1</v>
      </c>
      <c r="P215" s="464" t="s">
        <v>57</v>
      </c>
      <c r="Q215" s="401"/>
      <c r="R215" s="79"/>
      <c r="S215" s="102" t="s">
        <v>8</v>
      </c>
      <c r="T215" s="101">
        <f>MAX(P215:P237)</f>
        <v>0</v>
      </c>
      <c r="U215" s="101">
        <f>MAX(Q215:Q237)</f>
        <v>0</v>
      </c>
    </row>
    <row r="216" spans="2:21">
      <c r="B216" s="194">
        <v>2</v>
      </c>
      <c r="C216" s="465" t="s">
        <v>57</v>
      </c>
      <c r="D216" s="399"/>
      <c r="F216" s="102" t="s">
        <v>9</v>
      </c>
      <c r="G216" s="101">
        <f>MIN(C215:C237)</f>
        <v>0</v>
      </c>
      <c r="H216" s="101">
        <f>MIN(D215:D237)</f>
        <v>0</v>
      </c>
      <c r="O216" s="194">
        <v>2</v>
      </c>
      <c r="P216" s="465" t="s">
        <v>57</v>
      </c>
      <c r="Q216" s="399"/>
      <c r="R216" s="79"/>
      <c r="S216" s="102" t="s">
        <v>9</v>
      </c>
      <c r="T216" s="101">
        <f>MIN(P215:P237)</f>
        <v>0</v>
      </c>
      <c r="U216" s="101">
        <f>MIN(Q215:Q237)</f>
        <v>0</v>
      </c>
    </row>
    <row r="217" spans="2:21" ht="13.5" thickBot="1">
      <c r="B217" s="194">
        <v>3</v>
      </c>
      <c r="C217" s="465" t="s">
        <v>57</v>
      </c>
      <c r="D217" s="399"/>
      <c r="F217" s="98" t="s">
        <v>10</v>
      </c>
      <c r="G217" s="97">
        <f>G215-G216</f>
        <v>0</v>
      </c>
      <c r="H217" s="97">
        <f>H215-H216</f>
        <v>0</v>
      </c>
      <c r="O217" s="194">
        <v>3</v>
      </c>
      <c r="P217" s="465" t="s">
        <v>57</v>
      </c>
      <c r="Q217" s="399"/>
      <c r="R217" s="79"/>
      <c r="S217" s="98" t="s">
        <v>10</v>
      </c>
      <c r="T217" s="97">
        <f>T215-T216</f>
        <v>0</v>
      </c>
      <c r="U217" s="97">
        <f>U215-U216</f>
        <v>0</v>
      </c>
    </row>
    <row r="218" spans="2:21">
      <c r="B218" s="194">
        <v>6</v>
      </c>
      <c r="C218" s="465" t="s">
        <v>57</v>
      </c>
      <c r="D218" s="399"/>
      <c r="O218" s="194">
        <v>6</v>
      </c>
      <c r="P218" s="465" t="s">
        <v>57</v>
      </c>
      <c r="Q218" s="399"/>
      <c r="R218" s="79"/>
      <c r="S218" s="79"/>
      <c r="T218" s="78"/>
      <c r="U218" s="78"/>
    </row>
    <row r="219" spans="2:21">
      <c r="B219" s="194">
        <v>7</v>
      </c>
      <c r="C219" s="465" t="s">
        <v>57</v>
      </c>
      <c r="D219" s="399"/>
      <c r="O219" s="194">
        <v>7</v>
      </c>
      <c r="P219" s="465" t="s">
        <v>57</v>
      </c>
      <c r="Q219" s="399"/>
      <c r="R219" s="79"/>
      <c r="S219" s="79"/>
      <c r="T219" s="78"/>
      <c r="U219" s="78"/>
    </row>
    <row r="220" spans="2:21">
      <c r="B220" s="194">
        <v>8</v>
      </c>
      <c r="C220" s="465" t="s">
        <v>57</v>
      </c>
      <c r="D220" s="399"/>
      <c r="O220" s="194">
        <v>8</v>
      </c>
      <c r="P220" s="465" t="s">
        <v>57</v>
      </c>
      <c r="Q220" s="399"/>
      <c r="R220" s="79"/>
      <c r="S220" s="79"/>
      <c r="T220" s="78"/>
      <c r="U220" s="78"/>
    </row>
    <row r="221" spans="2:21">
      <c r="B221" s="194">
        <v>9</v>
      </c>
      <c r="C221" s="465" t="s">
        <v>57</v>
      </c>
      <c r="D221" s="399"/>
      <c r="F221" s="102"/>
      <c r="G221" s="101"/>
      <c r="H221" s="101"/>
      <c r="O221" s="194">
        <v>9</v>
      </c>
      <c r="P221" s="465" t="s">
        <v>57</v>
      </c>
      <c r="Q221" s="399"/>
      <c r="R221" s="79"/>
      <c r="S221" s="102"/>
      <c r="T221" s="101"/>
      <c r="U221" s="101"/>
    </row>
    <row r="222" spans="2:21">
      <c r="B222" s="194">
        <v>10</v>
      </c>
      <c r="C222" s="465" t="s">
        <v>57</v>
      </c>
      <c r="D222" s="399"/>
      <c r="F222" s="102"/>
      <c r="G222" s="101"/>
      <c r="H222" s="101"/>
      <c r="O222" s="194">
        <v>10</v>
      </c>
      <c r="P222" s="465" t="s">
        <v>57</v>
      </c>
      <c r="Q222" s="399"/>
      <c r="R222" s="79"/>
      <c r="S222" s="102"/>
      <c r="T222" s="101"/>
      <c r="U222" s="101"/>
    </row>
    <row r="223" spans="2:21">
      <c r="B223" s="194">
        <v>13</v>
      </c>
      <c r="C223" s="465" t="s">
        <v>57</v>
      </c>
      <c r="D223" s="399"/>
      <c r="F223" s="102"/>
      <c r="G223" s="101"/>
      <c r="H223" s="101"/>
      <c r="O223" s="194">
        <v>13</v>
      </c>
      <c r="P223" s="465" t="s">
        <v>57</v>
      </c>
      <c r="Q223" s="399"/>
      <c r="R223" s="79"/>
      <c r="S223" s="102"/>
      <c r="T223" s="101"/>
      <c r="U223" s="101"/>
    </row>
    <row r="224" spans="2:21">
      <c r="B224" s="194">
        <v>14</v>
      </c>
      <c r="C224" s="465" t="s">
        <v>57</v>
      </c>
      <c r="D224" s="399"/>
      <c r="F224" s="102"/>
      <c r="G224" s="101"/>
      <c r="H224" s="101"/>
      <c r="O224" s="194">
        <v>14</v>
      </c>
      <c r="P224" s="465" t="s">
        <v>57</v>
      </c>
      <c r="Q224" s="399"/>
      <c r="R224" s="79"/>
      <c r="S224" s="102"/>
      <c r="T224" s="101"/>
      <c r="U224" s="101"/>
    </row>
    <row r="225" spans="2:21">
      <c r="B225" s="194">
        <v>15</v>
      </c>
      <c r="C225" s="465" t="s">
        <v>57</v>
      </c>
      <c r="D225" s="399"/>
      <c r="F225" s="102"/>
      <c r="G225" s="101"/>
      <c r="H225" s="101"/>
      <c r="O225" s="194">
        <v>15</v>
      </c>
      <c r="P225" s="465" t="s">
        <v>57</v>
      </c>
      <c r="Q225" s="399"/>
      <c r="R225" s="79"/>
      <c r="S225" s="102"/>
      <c r="T225" s="101"/>
      <c r="U225" s="101"/>
    </row>
    <row r="226" spans="2:21">
      <c r="B226" s="194">
        <v>16</v>
      </c>
      <c r="C226" s="465" t="s">
        <v>57</v>
      </c>
      <c r="D226" s="399"/>
      <c r="F226" s="102"/>
      <c r="G226" s="101"/>
      <c r="H226" s="101"/>
      <c r="O226" s="194">
        <v>16</v>
      </c>
      <c r="P226" s="465" t="s">
        <v>57</v>
      </c>
      <c r="Q226" s="399"/>
      <c r="R226" s="79"/>
      <c r="S226" s="102"/>
      <c r="T226" s="101"/>
      <c r="U226" s="101"/>
    </row>
    <row r="227" spans="2:21">
      <c r="B227" s="92">
        <v>17</v>
      </c>
      <c r="C227" s="465" t="s">
        <v>57</v>
      </c>
      <c r="D227" s="399"/>
      <c r="F227" s="102"/>
      <c r="G227" s="101"/>
      <c r="H227" s="101"/>
      <c r="O227" s="92">
        <v>17</v>
      </c>
      <c r="P227" s="465" t="s">
        <v>57</v>
      </c>
      <c r="Q227" s="399"/>
      <c r="R227" s="79"/>
      <c r="S227" s="102"/>
      <c r="T227" s="101"/>
      <c r="U227" s="101"/>
    </row>
    <row r="228" spans="2:21">
      <c r="B228" s="92">
        <v>20</v>
      </c>
      <c r="C228" s="465" t="s">
        <v>57</v>
      </c>
      <c r="D228" s="399"/>
      <c r="F228" s="102"/>
      <c r="G228" s="101"/>
      <c r="H228" s="101"/>
      <c r="O228" s="92">
        <v>20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92">
        <v>21</v>
      </c>
      <c r="C229" s="465" t="s">
        <v>57</v>
      </c>
      <c r="D229" s="399"/>
      <c r="F229" s="102"/>
      <c r="G229" s="101"/>
      <c r="H229" s="101"/>
      <c r="O229" s="92">
        <v>21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92">
        <v>22</v>
      </c>
      <c r="C230" s="465" t="s">
        <v>57</v>
      </c>
      <c r="D230" s="399"/>
      <c r="F230" s="102"/>
      <c r="G230" s="101"/>
      <c r="H230" s="101"/>
      <c r="O230" s="92">
        <v>22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92">
        <v>23</v>
      </c>
      <c r="C231" s="465" t="s">
        <v>57</v>
      </c>
      <c r="D231" s="399"/>
      <c r="F231" s="102"/>
      <c r="G231" s="101"/>
      <c r="H231" s="101"/>
      <c r="O231" s="92">
        <v>23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92">
        <v>24</v>
      </c>
      <c r="C232" s="465" t="s">
        <v>57</v>
      </c>
      <c r="D232" s="399"/>
      <c r="F232" s="102"/>
      <c r="G232" s="101"/>
      <c r="H232" s="101"/>
      <c r="O232" s="92">
        <v>24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92">
        <v>27</v>
      </c>
      <c r="C233" s="465" t="s">
        <v>57</v>
      </c>
      <c r="D233" s="399"/>
      <c r="F233" s="102"/>
      <c r="G233" s="101"/>
      <c r="H233" s="101"/>
      <c r="O233" s="92">
        <v>27</v>
      </c>
      <c r="P233" s="465" t="s">
        <v>57</v>
      </c>
      <c r="Q233" s="399"/>
      <c r="R233" s="79"/>
      <c r="S233" s="102"/>
      <c r="T233" s="101"/>
      <c r="U233" s="101"/>
    </row>
    <row r="234" spans="2:21">
      <c r="B234" s="92">
        <v>28</v>
      </c>
      <c r="C234" s="465" t="s">
        <v>57</v>
      </c>
      <c r="D234" s="399"/>
      <c r="F234" s="102"/>
      <c r="G234" s="101"/>
      <c r="H234" s="101"/>
      <c r="O234" s="92">
        <v>28</v>
      </c>
      <c r="P234" s="465" t="s">
        <v>57</v>
      </c>
      <c r="Q234" s="399"/>
      <c r="R234" s="79"/>
      <c r="S234" s="102"/>
      <c r="T234" s="101"/>
      <c r="U234" s="101"/>
    </row>
    <row r="235" spans="2:21">
      <c r="B235" s="92">
        <v>29</v>
      </c>
      <c r="C235" s="466" t="s">
        <v>57</v>
      </c>
      <c r="D235" s="467"/>
      <c r="F235" s="102"/>
      <c r="G235" s="101"/>
      <c r="H235" s="101"/>
      <c r="O235" s="92">
        <v>29</v>
      </c>
      <c r="P235" s="466" t="s">
        <v>57</v>
      </c>
      <c r="Q235" s="467"/>
      <c r="R235" s="79"/>
      <c r="S235" s="102"/>
      <c r="T235" s="101"/>
      <c r="U235" s="101"/>
    </row>
    <row r="236" spans="2:21">
      <c r="B236" s="92">
        <v>30</v>
      </c>
      <c r="C236" s="465" t="s">
        <v>57</v>
      </c>
      <c r="D236" s="399"/>
      <c r="F236" s="102"/>
      <c r="G236" s="101"/>
      <c r="H236" s="101"/>
      <c r="O236" s="92">
        <v>30</v>
      </c>
      <c r="P236" s="465" t="s">
        <v>57</v>
      </c>
      <c r="Q236" s="399"/>
      <c r="R236" s="79"/>
      <c r="S236" s="102"/>
      <c r="T236" s="101"/>
      <c r="U236" s="101"/>
    </row>
    <row r="237" spans="2:21" ht="13.5" thickBot="1">
      <c r="B237" s="92">
        <v>31</v>
      </c>
      <c r="C237" s="466" t="s">
        <v>57</v>
      </c>
      <c r="D237" s="467"/>
      <c r="F237" s="102"/>
      <c r="G237" s="101"/>
      <c r="H237" s="101"/>
      <c r="O237" s="92">
        <v>31</v>
      </c>
      <c r="P237" s="466" t="s">
        <v>57</v>
      </c>
      <c r="Q237" s="467"/>
      <c r="R237" s="79"/>
      <c r="S237" s="102"/>
      <c r="T237" s="101"/>
      <c r="U237" s="101"/>
    </row>
    <row r="238" spans="2:21" ht="13.5" thickBot="1">
      <c r="B238" s="181" t="s">
        <v>0</v>
      </c>
      <c r="C238" s="114">
        <f>COUNTIF(C215:C237,"&gt;0")</f>
        <v>0</v>
      </c>
      <c r="D238" s="113">
        <f>COUNTIF(D215:D237,"&gt;0")</f>
        <v>0</v>
      </c>
      <c r="O238" s="181" t="s">
        <v>0</v>
      </c>
      <c r="P238" s="114">
        <f>COUNTIF(P215:P237,"&gt;0")</f>
        <v>0</v>
      </c>
      <c r="Q238" s="113">
        <f>COUNTIF(Q215:Q237,"&gt;0")</f>
        <v>0</v>
      </c>
      <c r="R238" s="79"/>
      <c r="S238" s="79"/>
      <c r="T238" s="78"/>
      <c r="U238" s="78"/>
    </row>
    <row r="239" spans="2:21">
      <c r="B239" s="88" t="s">
        <v>1</v>
      </c>
      <c r="C239" s="87" t="e">
        <f>AVERAGE(C215:C237)</f>
        <v>#DIV/0!</v>
      </c>
      <c r="D239" s="86" t="e">
        <f>AVERAGE(D215:D237)</f>
        <v>#DIV/0!</v>
      </c>
      <c r="O239" s="88" t="s">
        <v>1</v>
      </c>
      <c r="P239" s="87" t="e">
        <f>AVERAGE(P215:P237)</f>
        <v>#DIV/0!</v>
      </c>
      <c r="Q239" s="86" t="e">
        <f>AVERAGE(Q215:Q237)</f>
        <v>#DIV/0!</v>
      </c>
      <c r="R239" s="79"/>
      <c r="S239" s="79"/>
      <c r="T239" s="78"/>
      <c r="U239" s="78"/>
    </row>
    <row r="240" spans="2:21">
      <c r="B240" s="85" t="s">
        <v>2</v>
      </c>
      <c r="C240" s="84" t="e">
        <f>STDEV(C215:C237)</f>
        <v>#DIV/0!</v>
      </c>
      <c r="D240" s="83" t="e">
        <f>STDEV(D215:D237)</f>
        <v>#DIV/0!</v>
      </c>
      <c r="O240" s="85" t="s">
        <v>2</v>
      </c>
      <c r="P240" s="84" t="e">
        <f>STDEV(P215:P237)</f>
        <v>#DIV/0!</v>
      </c>
      <c r="Q240" s="83" t="e">
        <f>STDEV(Q215:Q237)</f>
        <v>#DIV/0!</v>
      </c>
      <c r="R240" s="79"/>
      <c r="S240" s="79"/>
      <c r="T240" s="78"/>
      <c r="U240" s="78"/>
    </row>
    <row r="241" spans="2:21" ht="13.5" thickBot="1">
      <c r="B241" s="82" t="s">
        <v>3</v>
      </c>
      <c r="C241" s="81" t="e">
        <f>CONFIDENCE(0.05,C240,C238)</f>
        <v>#DIV/0!</v>
      </c>
      <c r="D241" s="80" t="e">
        <f>CONFIDENCE(0.05,D240,D238)</f>
        <v>#DIV/0!</v>
      </c>
      <c r="O241" s="82" t="s">
        <v>3</v>
      </c>
      <c r="P241" s="81" t="e">
        <f>CONFIDENCE(0.05,P240,P238)</f>
        <v>#DIV/0!</v>
      </c>
      <c r="Q241" s="80" t="e">
        <f>CONFIDENCE(0.05,Q240,Q238)</f>
        <v>#DIV/0!</v>
      </c>
      <c r="R241" s="79"/>
      <c r="S241" s="79"/>
      <c r="T241" s="78"/>
      <c r="U241" s="78"/>
    </row>
    <row r="243" spans="2:21" ht="13.5" thickBot="1"/>
    <row r="244" spans="2:21" ht="13.5" thickBot="1">
      <c r="B244" s="347"/>
      <c r="C244" s="348"/>
      <c r="D244" s="363" t="s">
        <v>15</v>
      </c>
      <c r="G244" s="346" t="s">
        <v>230</v>
      </c>
      <c r="H244" s="346"/>
      <c r="O244" s="347"/>
      <c r="P244" s="348"/>
      <c r="Q244" s="363" t="s">
        <v>15</v>
      </c>
      <c r="R244" s="79"/>
      <c r="S244" s="79"/>
      <c r="T244" s="346" t="s">
        <v>194</v>
      </c>
      <c r="U244" s="346"/>
    </row>
    <row r="245" spans="2:21" ht="13.5" thickBot="1">
      <c r="B245" s="349"/>
      <c r="C245" s="350"/>
      <c r="D245" s="364"/>
      <c r="G245" s="112">
        <v>1</v>
      </c>
      <c r="H245" s="112">
        <v>2</v>
      </c>
      <c r="O245" s="349"/>
      <c r="P245" s="350"/>
      <c r="Q245" s="364"/>
      <c r="R245" s="79"/>
      <c r="S245" s="79"/>
      <c r="T245" s="112">
        <v>1</v>
      </c>
      <c r="U245" s="112">
        <v>2</v>
      </c>
    </row>
    <row r="246" spans="2:21" ht="13.5" customHeight="1" thickBot="1">
      <c r="B246" s="355" t="s">
        <v>16</v>
      </c>
      <c r="C246" s="348"/>
      <c r="D246" s="111" t="s">
        <v>164</v>
      </c>
      <c r="F246" s="110" t="s">
        <v>1</v>
      </c>
      <c r="G246" s="109" t="e">
        <f t="shared" ref="G246:H248" si="14">C273</f>
        <v>#DIV/0!</v>
      </c>
      <c r="H246" s="109" t="e">
        <f t="shared" si="14"/>
        <v>#DIV/0!</v>
      </c>
      <c r="O246" s="432" t="s">
        <v>225</v>
      </c>
      <c r="P246" s="433"/>
      <c r="Q246" s="111" t="s">
        <v>164</v>
      </c>
      <c r="R246" s="79"/>
      <c r="S246" s="110" t="s">
        <v>1</v>
      </c>
      <c r="T246" s="109" t="e">
        <f t="shared" ref="T246:U248" si="15">P273</f>
        <v>#DIV/0!</v>
      </c>
      <c r="U246" s="109" t="e">
        <f t="shared" si="15"/>
        <v>#DIV/0!</v>
      </c>
    </row>
    <row r="247" spans="2:21">
      <c r="B247" s="373" t="s">
        <v>6</v>
      </c>
      <c r="C247" s="356" t="s">
        <v>27</v>
      </c>
      <c r="D247" s="357"/>
      <c r="F247" s="102" t="s">
        <v>7</v>
      </c>
      <c r="G247" s="108" t="e">
        <f t="shared" si="14"/>
        <v>#DIV/0!</v>
      </c>
      <c r="H247" s="108" t="e">
        <f t="shared" si="14"/>
        <v>#DIV/0!</v>
      </c>
      <c r="O247" s="373" t="s">
        <v>6</v>
      </c>
      <c r="P247" s="356" t="s">
        <v>27</v>
      </c>
      <c r="Q247" s="357"/>
      <c r="R247" s="79"/>
      <c r="S247" s="102" t="s">
        <v>7</v>
      </c>
      <c r="T247" s="108" t="e">
        <f t="shared" si="15"/>
        <v>#DIV/0!</v>
      </c>
      <c r="U247" s="108" t="e">
        <f t="shared" si="15"/>
        <v>#DIV/0!</v>
      </c>
    </row>
    <row r="248" spans="2:21" ht="13.5" thickBot="1">
      <c r="B248" s="374"/>
      <c r="C248" s="107">
        <v>1</v>
      </c>
      <c r="D248" s="106">
        <v>2</v>
      </c>
      <c r="F248" s="102" t="s">
        <v>3</v>
      </c>
      <c r="G248" s="105" t="e">
        <f t="shared" si="14"/>
        <v>#DIV/0!</v>
      </c>
      <c r="H248" s="105" t="e">
        <f t="shared" si="14"/>
        <v>#DIV/0!</v>
      </c>
      <c r="O248" s="374"/>
      <c r="P248" s="107">
        <v>1</v>
      </c>
      <c r="Q248" s="106">
        <v>2</v>
      </c>
      <c r="R248" s="79"/>
      <c r="S248" s="102" t="s">
        <v>3</v>
      </c>
      <c r="T248" s="105" t="e">
        <f t="shared" si="15"/>
        <v>#DIV/0!</v>
      </c>
      <c r="U248" s="105" t="e">
        <f t="shared" si="15"/>
        <v>#DIV/0!</v>
      </c>
    </row>
    <row r="249" spans="2:21">
      <c r="B249" s="199">
        <v>1</v>
      </c>
      <c r="C249" s="464" t="s">
        <v>57</v>
      </c>
      <c r="D249" s="401"/>
      <c r="F249" s="102" t="s">
        <v>8</v>
      </c>
      <c r="G249" s="101">
        <f>MAX(C249:C271)</f>
        <v>0</v>
      </c>
      <c r="H249" s="101">
        <f>MAX(D249:D271)</f>
        <v>0</v>
      </c>
      <c r="O249" s="199">
        <v>1</v>
      </c>
      <c r="P249" s="464" t="s">
        <v>57</v>
      </c>
      <c r="Q249" s="401"/>
      <c r="R249" s="79"/>
      <c r="S249" s="102" t="s">
        <v>8</v>
      </c>
      <c r="T249" s="101">
        <f>MAX(P249:P271)</f>
        <v>0</v>
      </c>
      <c r="U249" s="101">
        <f>MAX(Q249:Q271)</f>
        <v>0</v>
      </c>
    </row>
    <row r="250" spans="2:21">
      <c r="B250" s="194">
        <v>2</v>
      </c>
      <c r="C250" s="465" t="s">
        <v>57</v>
      </c>
      <c r="D250" s="399"/>
      <c r="F250" s="102" t="s">
        <v>9</v>
      </c>
      <c r="G250" s="101">
        <f>MIN(C249:C271)</f>
        <v>0</v>
      </c>
      <c r="H250" s="101">
        <f>MIN(D249:D271)</f>
        <v>0</v>
      </c>
      <c r="O250" s="194">
        <v>2</v>
      </c>
      <c r="P250" s="465" t="s">
        <v>57</v>
      </c>
      <c r="Q250" s="399"/>
      <c r="R250" s="79"/>
      <c r="S250" s="102" t="s">
        <v>9</v>
      </c>
      <c r="T250" s="101">
        <f>MIN(P249:P271)</f>
        <v>0</v>
      </c>
      <c r="U250" s="101">
        <f>MIN(Q249:Q271)</f>
        <v>0</v>
      </c>
    </row>
    <row r="251" spans="2:21" ht="13.5" thickBot="1">
      <c r="B251" s="194">
        <v>3</v>
      </c>
      <c r="C251" s="465" t="s">
        <v>57</v>
      </c>
      <c r="D251" s="399"/>
      <c r="F251" s="98" t="s">
        <v>10</v>
      </c>
      <c r="G251" s="97">
        <f>G249-G250</f>
        <v>0</v>
      </c>
      <c r="H251" s="97">
        <f>H249-H250</f>
        <v>0</v>
      </c>
      <c r="O251" s="194">
        <v>3</v>
      </c>
      <c r="P251" s="465" t="s">
        <v>57</v>
      </c>
      <c r="Q251" s="399"/>
      <c r="R251" s="79"/>
      <c r="S251" s="98" t="s">
        <v>10</v>
      </c>
      <c r="T251" s="97">
        <f>T249-T250</f>
        <v>0</v>
      </c>
      <c r="U251" s="97">
        <f>U249-U250</f>
        <v>0</v>
      </c>
    </row>
    <row r="252" spans="2:21">
      <c r="B252" s="194">
        <v>6</v>
      </c>
      <c r="C252" s="465" t="s">
        <v>57</v>
      </c>
      <c r="D252" s="399"/>
      <c r="O252" s="194">
        <v>6</v>
      </c>
      <c r="P252" s="465" t="s">
        <v>57</v>
      </c>
      <c r="Q252" s="399"/>
      <c r="R252" s="79"/>
      <c r="S252" s="79"/>
      <c r="T252" s="78"/>
      <c r="U252" s="78"/>
    </row>
    <row r="253" spans="2:21">
      <c r="B253" s="194">
        <v>7</v>
      </c>
      <c r="C253" s="465" t="s">
        <v>57</v>
      </c>
      <c r="D253" s="399"/>
      <c r="O253" s="194">
        <v>7</v>
      </c>
      <c r="P253" s="465" t="s">
        <v>57</v>
      </c>
      <c r="Q253" s="399"/>
      <c r="R253" s="79"/>
      <c r="S253" s="79"/>
      <c r="T253" s="78"/>
      <c r="U253" s="78"/>
    </row>
    <row r="254" spans="2:21">
      <c r="B254" s="194">
        <v>8</v>
      </c>
      <c r="C254" s="465" t="s">
        <v>57</v>
      </c>
      <c r="D254" s="399"/>
      <c r="O254" s="194">
        <v>8</v>
      </c>
      <c r="P254" s="465" t="s">
        <v>57</v>
      </c>
      <c r="Q254" s="399"/>
      <c r="R254" s="79"/>
      <c r="S254" s="79"/>
      <c r="T254" s="78"/>
      <c r="U254" s="78"/>
    </row>
    <row r="255" spans="2:21">
      <c r="B255" s="194">
        <v>9</v>
      </c>
      <c r="C255" s="465" t="s">
        <v>57</v>
      </c>
      <c r="D255" s="399"/>
      <c r="F255" s="102"/>
      <c r="G255" s="101"/>
      <c r="H255" s="101"/>
      <c r="O255" s="194">
        <v>9</v>
      </c>
      <c r="P255" s="465" t="s">
        <v>57</v>
      </c>
      <c r="Q255" s="399"/>
      <c r="R255" s="79"/>
      <c r="S255" s="102"/>
      <c r="T255" s="101"/>
      <c r="U255" s="101"/>
    </row>
    <row r="256" spans="2:21">
      <c r="B256" s="194">
        <v>10</v>
      </c>
      <c r="C256" s="465" t="s">
        <v>57</v>
      </c>
      <c r="D256" s="399"/>
      <c r="F256" s="102"/>
      <c r="G256" s="101"/>
      <c r="H256" s="101"/>
      <c r="O256" s="194">
        <v>10</v>
      </c>
      <c r="P256" s="465" t="s">
        <v>57</v>
      </c>
      <c r="Q256" s="399"/>
      <c r="R256" s="79"/>
      <c r="S256" s="102"/>
      <c r="T256" s="101"/>
      <c r="U256" s="101"/>
    </row>
    <row r="257" spans="2:21">
      <c r="B257" s="194">
        <v>13</v>
      </c>
      <c r="C257" s="465" t="s">
        <v>57</v>
      </c>
      <c r="D257" s="399"/>
      <c r="F257" s="102"/>
      <c r="G257" s="101"/>
      <c r="H257" s="101"/>
      <c r="O257" s="194">
        <v>13</v>
      </c>
      <c r="P257" s="465" t="s">
        <v>57</v>
      </c>
      <c r="Q257" s="399"/>
      <c r="R257" s="79"/>
      <c r="S257" s="102"/>
      <c r="T257" s="101"/>
      <c r="U257" s="101"/>
    </row>
    <row r="258" spans="2:21">
      <c r="B258" s="194">
        <v>14</v>
      </c>
      <c r="C258" s="465" t="s">
        <v>57</v>
      </c>
      <c r="D258" s="399"/>
      <c r="F258" s="102"/>
      <c r="G258" s="101"/>
      <c r="H258" s="101"/>
      <c r="O258" s="194">
        <v>14</v>
      </c>
      <c r="P258" s="465" t="s">
        <v>57</v>
      </c>
      <c r="Q258" s="399"/>
      <c r="R258" s="79"/>
      <c r="S258" s="102"/>
      <c r="T258" s="101"/>
      <c r="U258" s="101"/>
    </row>
    <row r="259" spans="2:21">
      <c r="B259" s="194">
        <v>15</v>
      </c>
      <c r="C259" s="465" t="s">
        <v>57</v>
      </c>
      <c r="D259" s="399"/>
      <c r="F259" s="102"/>
      <c r="G259" s="101"/>
      <c r="H259" s="101"/>
      <c r="O259" s="194">
        <v>15</v>
      </c>
      <c r="P259" s="465" t="s">
        <v>57</v>
      </c>
      <c r="Q259" s="399"/>
      <c r="R259" s="79"/>
      <c r="S259" s="102"/>
      <c r="T259" s="101"/>
      <c r="U259" s="101"/>
    </row>
    <row r="260" spans="2:21">
      <c r="B260" s="194">
        <v>16</v>
      </c>
      <c r="C260" s="465" t="s">
        <v>57</v>
      </c>
      <c r="D260" s="399"/>
      <c r="F260" s="102"/>
      <c r="G260" s="101"/>
      <c r="H260" s="101"/>
      <c r="O260" s="194">
        <v>16</v>
      </c>
      <c r="P260" s="465" t="s">
        <v>57</v>
      </c>
      <c r="Q260" s="399"/>
      <c r="R260" s="79"/>
      <c r="S260" s="102"/>
      <c r="T260" s="101"/>
      <c r="U260" s="101"/>
    </row>
    <row r="261" spans="2:21">
      <c r="B261" s="92">
        <v>17</v>
      </c>
      <c r="C261" s="465" t="s">
        <v>57</v>
      </c>
      <c r="D261" s="399"/>
      <c r="F261" s="102"/>
      <c r="G261" s="101"/>
      <c r="H261" s="101"/>
      <c r="O261" s="92">
        <v>17</v>
      </c>
      <c r="P261" s="465" t="s">
        <v>57</v>
      </c>
      <c r="Q261" s="399"/>
      <c r="R261" s="79"/>
      <c r="S261" s="102"/>
      <c r="T261" s="101"/>
      <c r="U261" s="101"/>
    </row>
    <row r="262" spans="2:21">
      <c r="B262" s="92">
        <v>20</v>
      </c>
      <c r="C262" s="465" t="s">
        <v>57</v>
      </c>
      <c r="D262" s="399"/>
      <c r="F262" s="102"/>
      <c r="G262" s="101"/>
      <c r="H262" s="101"/>
      <c r="O262" s="92">
        <v>20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92">
        <v>21</v>
      </c>
      <c r="C263" s="465" t="s">
        <v>57</v>
      </c>
      <c r="D263" s="399"/>
      <c r="F263" s="102"/>
      <c r="G263" s="101"/>
      <c r="H263" s="101"/>
      <c r="O263" s="92">
        <v>21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92">
        <v>22</v>
      </c>
      <c r="C264" s="465" t="s">
        <v>57</v>
      </c>
      <c r="D264" s="399"/>
      <c r="F264" s="102"/>
      <c r="G264" s="101"/>
      <c r="H264" s="101"/>
      <c r="O264" s="92">
        <v>22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92">
        <v>23</v>
      </c>
      <c r="C265" s="465" t="s">
        <v>57</v>
      </c>
      <c r="D265" s="399"/>
      <c r="F265" s="102"/>
      <c r="G265" s="101"/>
      <c r="H265" s="101"/>
      <c r="O265" s="92">
        <v>23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92">
        <v>24</v>
      </c>
      <c r="C266" s="465" t="s">
        <v>57</v>
      </c>
      <c r="D266" s="399"/>
      <c r="F266" s="102"/>
      <c r="G266" s="101"/>
      <c r="H266" s="101"/>
      <c r="O266" s="92">
        <v>24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92">
        <v>27</v>
      </c>
      <c r="C267" s="465" t="s">
        <v>57</v>
      </c>
      <c r="D267" s="399"/>
      <c r="F267" s="102"/>
      <c r="G267" s="101"/>
      <c r="H267" s="101"/>
      <c r="O267" s="92">
        <v>27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28</v>
      </c>
      <c r="C268" s="465" t="s">
        <v>57</v>
      </c>
      <c r="D268" s="399"/>
      <c r="F268" s="102"/>
      <c r="G268" s="101"/>
      <c r="H268" s="101"/>
      <c r="O268" s="92">
        <v>28</v>
      </c>
      <c r="P268" s="465" t="s">
        <v>57</v>
      </c>
      <c r="Q268" s="399"/>
      <c r="R268" s="79"/>
      <c r="S268" s="102"/>
      <c r="T268" s="101"/>
      <c r="U268" s="101"/>
    </row>
    <row r="269" spans="2:21">
      <c r="B269" s="92">
        <v>29</v>
      </c>
      <c r="C269" s="465" t="s">
        <v>57</v>
      </c>
      <c r="D269" s="399"/>
      <c r="F269" s="102"/>
      <c r="G269" s="101"/>
      <c r="H269" s="101"/>
      <c r="O269" s="92">
        <v>29</v>
      </c>
      <c r="P269" s="465" t="s">
        <v>57</v>
      </c>
      <c r="Q269" s="399"/>
      <c r="R269" s="79"/>
      <c r="S269" s="102"/>
      <c r="T269" s="101"/>
      <c r="U269" s="101"/>
    </row>
    <row r="270" spans="2:21">
      <c r="B270" s="92">
        <v>30</v>
      </c>
      <c r="C270" s="465" t="s">
        <v>57</v>
      </c>
      <c r="D270" s="399"/>
      <c r="F270" s="102"/>
      <c r="G270" s="101"/>
      <c r="H270" s="101"/>
      <c r="O270" s="92">
        <v>30</v>
      </c>
      <c r="P270" s="465" t="s">
        <v>57</v>
      </c>
      <c r="Q270" s="399"/>
      <c r="R270" s="79"/>
      <c r="S270" s="102"/>
      <c r="T270" s="101"/>
      <c r="U270" s="101"/>
    </row>
    <row r="271" spans="2:21" ht="13.5" thickBot="1">
      <c r="B271" s="92">
        <v>31</v>
      </c>
      <c r="C271" s="462" t="s">
        <v>57</v>
      </c>
      <c r="D271" s="463"/>
      <c r="F271" s="102"/>
      <c r="G271" s="101"/>
      <c r="H271" s="101"/>
      <c r="O271" s="92">
        <v>31</v>
      </c>
      <c r="P271" s="462" t="s">
        <v>57</v>
      </c>
      <c r="Q271" s="463"/>
      <c r="R271" s="79"/>
      <c r="S271" s="102"/>
      <c r="T271" s="101"/>
      <c r="U271" s="101"/>
    </row>
    <row r="272" spans="2:21" ht="13.5" thickBot="1">
      <c r="B272" s="181" t="s">
        <v>0</v>
      </c>
      <c r="C272" s="90">
        <f>COUNTIF(C249:C271,"&gt;0")</f>
        <v>0</v>
      </c>
      <c r="D272" s="89">
        <f>COUNTIF(D249:D271,"&gt;0")</f>
        <v>0</v>
      </c>
      <c r="O272" s="181" t="s">
        <v>0</v>
      </c>
      <c r="P272" s="90">
        <f>COUNTIF(P249:P271,"&gt;0")</f>
        <v>0</v>
      </c>
      <c r="Q272" s="89">
        <f>COUNTIF(Q249:Q271,"&gt;0")</f>
        <v>0</v>
      </c>
      <c r="R272" s="79"/>
      <c r="S272" s="79"/>
      <c r="T272" s="78"/>
      <c r="U272" s="78"/>
    </row>
    <row r="273" spans="2:21">
      <c r="B273" s="88" t="s">
        <v>1</v>
      </c>
      <c r="C273" s="87" t="e">
        <f>AVERAGE(C249:C271)</f>
        <v>#DIV/0!</v>
      </c>
      <c r="D273" s="86" t="e">
        <f>AVERAGE(D249:D271)</f>
        <v>#DIV/0!</v>
      </c>
      <c r="O273" s="88" t="s">
        <v>1</v>
      </c>
      <c r="P273" s="87" t="e">
        <f>AVERAGE(P249:P271)</f>
        <v>#DIV/0!</v>
      </c>
      <c r="Q273" s="86" t="e">
        <f>AVERAGE(Q249:Q271)</f>
        <v>#DIV/0!</v>
      </c>
      <c r="R273" s="79"/>
      <c r="S273" s="79"/>
      <c r="T273" s="78"/>
      <c r="U273" s="78"/>
    </row>
    <row r="274" spans="2:21">
      <c r="B274" s="85" t="s">
        <v>2</v>
      </c>
      <c r="C274" s="84" t="e">
        <f>STDEV(C249:C271)</f>
        <v>#DIV/0!</v>
      </c>
      <c r="D274" s="83" t="e">
        <f>STDEV(D249:D271)</f>
        <v>#DIV/0!</v>
      </c>
      <c r="O274" s="85" t="s">
        <v>2</v>
      </c>
      <c r="P274" s="84" t="e">
        <f>STDEV(P249:P271)</f>
        <v>#DIV/0!</v>
      </c>
      <c r="Q274" s="83" t="e">
        <f>STDEV(Q249:Q271)</f>
        <v>#DIV/0!</v>
      </c>
      <c r="R274" s="79"/>
      <c r="S274" s="79"/>
      <c r="T274" s="78"/>
      <c r="U274" s="78"/>
    </row>
    <row r="275" spans="2:21" ht="13.5" thickBot="1">
      <c r="B275" s="82" t="s">
        <v>3</v>
      </c>
      <c r="C275" s="81" t="e">
        <f>CONFIDENCE(0.05,C274,C272)</f>
        <v>#DIV/0!</v>
      </c>
      <c r="D275" s="80" t="e">
        <f>CONFIDENCE(0.05,D274,D272)</f>
        <v>#DIV/0!</v>
      </c>
      <c r="O275" s="82" t="s">
        <v>3</v>
      </c>
      <c r="P275" s="81" t="e">
        <f>CONFIDENCE(0.05,P274,P272)</f>
        <v>#DIV/0!</v>
      </c>
      <c r="Q275" s="80" t="e">
        <f>CONFIDENCE(0.05,Q274,Q272)</f>
        <v>#DIV/0!</v>
      </c>
      <c r="R275" s="79"/>
      <c r="S275" s="79"/>
      <c r="T275" s="78"/>
      <c r="U275" s="78"/>
    </row>
    <row r="277" spans="2:21" ht="13.5" thickBot="1"/>
    <row r="278" spans="2:21" ht="13.5" thickBot="1">
      <c r="B278" s="347"/>
      <c r="C278" s="348"/>
      <c r="D278" s="363" t="s">
        <v>15</v>
      </c>
      <c r="G278" s="346" t="s">
        <v>229</v>
      </c>
      <c r="H278" s="346"/>
      <c r="O278" s="347"/>
      <c r="P278" s="348"/>
      <c r="Q278" s="363" t="s">
        <v>15</v>
      </c>
      <c r="R278" s="79"/>
      <c r="S278" s="79"/>
      <c r="T278" s="346" t="s">
        <v>192</v>
      </c>
      <c r="U278" s="346"/>
    </row>
    <row r="279" spans="2:21" ht="13.5" thickBot="1">
      <c r="B279" s="349"/>
      <c r="C279" s="350"/>
      <c r="D279" s="364"/>
      <c r="G279" s="112">
        <v>1</v>
      </c>
      <c r="H279" s="112">
        <v>2</v>
      </c>
      <c r="O279" s="349"/>
      <c r="P279" s="350"/>
      <c r="Q279" s="364"/>
      <c r="R279" s="79"/>
      <c r="S279" s="79"/>
      <c r="T279" s="112">
        <v>1</v>
      </c>
      <c r="U279" s="112">
        <v>2</v>
      </c>
    </row>
    <row r="280" spans="2:21" ht="13.5" customHeight="1" thickBot="1">
      <c r="B280" s="355" t="s">
        <v>16</v>
      </c>
      <c r="C280" s="348"/>
      <c r="D280" s="111" t="s">
        <v>162</v>
      </c>
      <c r="F280" s="110" t="s">
        <v>1</v>
      </c>
      <c r="G280" s="109" t="e">
        <f t="shared" ref="G280:H282" si="16">C305</f>
        <v>#DIV/0!</v>
      </c>
      <c r="H280" s="109" t="e">
        <f t="shared" si="16"/>
        <v>#DIV/0!</v>
      </c>
      <c r="O280" s="432" t="s">
        <v>225</v>
      </c>
      <c r="P280" s="433"/>
      <c r="Q280" s="111" t="s">
        <v>162</v>
      </c>
      <c r="R280" s="79"/>
      <c r="S280" s="110" t="s">
        <v>1</v>
      </c>
      <c r="T280" s="109" t="e">
        <f t="shared" ref="T280:U282" si="17">P305</f>
        <v>#DIV/0!</v>
      </c>
      <c r="U280" s="109" t="e">
        <f t="shared" si="17"/>
        <v>#DIV/0!</v>
      </c>
    </row>
    <row r="281" spans="2:21">
      <c r="B281" s="373" t="s">
        <v>6</v>
      </c>
      <c r="C281" s="356" t="s">
        <v>27</v>
      </c>
      <c r="D281" s="357"/>
      <c r="F281" s="102" t="s">
        <v>7</v>
      </c>
      <c r="G281" s="108" t="e">
        <f t="shared" si="16"/>
        <v>#DIV/0!</v>
      </c>
      <c r="H281" s="108" t="e">
        <f t="shared" si="16"/>
        <v>#DIV/0!</v>
      </c>
      <c r="O281" s="373" t="s">
        <v>6</v>
      </c>
      <c r="P281" s="356" t="s">
        <v>27</v>
      </c>
      <c r="Q281" s="357"/>
      <c r="R281" s="79"/>
      <c r="S281" s="102" t="s">
        <v>7</v>
      </c>
      <c r="T281" s="108" t="e">
        <f t="shared" si="17"/>
        <v>#DIV/0!</v>
      </c>
      <c r="U281" s="108" t="e">
        <f t="shared" si="17"/>
        <v>#DIV/0!</v>
      </c>
    </row>
    <row r="282" spans="2:21" ht="13.5" thickBot="1">
      <c r="B282" s="374"/>
      <c r="C282" s="107">
        <v>1</v>
      </c>
      <c r="D282" s="106">
        <v>2</v>
      </c>
      <c r="F282" s="102" t="s">
        <v>3</v>
      </c>
      <c r="G282" s="105" t="e">
        <f t="shared" si="16"/>
        <v>#DIV/0!</v>
      </c>
      <c r="H282" s="105" t="e">
        <f t="shared" si="16"/>
        <v>#DIV/0!</v>
      </c>
      <c r="O282" s="374"/>
      <c r="P282" s="107">
        <v>1</v>
      </c>
      <c r="Q282" s="106">
        <v>2</v>
      </c>
      <c r="R282" s="79"/>
      <c r="S282" s="102" t="s">
        <v>3</v>
      </c>
      <c r="T282" s="105" t="e">
        <f t="shared" si="17"/>
        <v>#DIV/0!</v>
      </c>
      <c r="U282" s="105" t="e">
        <f t="shared" si="17"/>
        <v>#DIV/0!</v>
      </c>
    </row>
    <row r="283" spans="2:21">
      <c r="B283" s="199">
        <v>1</v>
      </c>
      <c r="C283" s="464" t="s">
        <v>57</v>
      </c>
      <c r="D283" s="401"/>
      <c r="F283" s="102" t="s">
        <v>8</v>
      </c>
      <c r="G283" s="101">
        <f>MAX(C283:C303)</f>
        <v>0</v>
      </c>
      <c r="H283" s="101">
        <f>MAX(D283:D303)</f>
        <v>0</v>
      </c>
      <c r="O283" s="199">
        <v>1</v>
      </c>
      <c r="P283" s="464" t="s">
        <v>57</v>
      </c>
      <c r="Q283" s="401"/>
      <c r="R283" s="79"/>
      <c r="S283" s="102" t="s">
        <v>8</v>
      </c>
      <c r="T283" s="101">
        <f>MAX(P283:P303)</f>
        <v>0</v>
      </c>
      <c r="U283" s="101">
        <f>MAX(Q283:Q303)</f>
        <v>0</v>
      </c>
    </row>
    <row r="284" spans="2:21">
      <c r="B284" s="194">
        <v>2</v>
      </c>
      <c r="C284" s="465" t="s">
        <v>57</v>
      </c>
      <c r="D284" s="399"/>
      <c r="F284" s="102" t="s">
        <v>9</v>
      </c>
      <c r="G284" s="101">
        <f>MIN(C283:C303)</f>
        <v>0</v>
      </c>
      <c r="H284" s="101">
        <f>MIN(D283:D303)</f>
        <v>0</v>
      </c>
      <c r="O284" s="194">
        <v>2</v>
      </c>
      <c r="P284" s="465" t="s">
        <v>57</v>
      </c>
      <c r="Q284" s="399"/>
      <c r="R284" s="79"/>
      <c r="S284" s="102" t="s">
        <v>9</v>
      </c>
      <c r="T284" s="101">
        <f>MIN(P283:P303)</f>
        <v>0</v>
      </c>
      <c r="U284" s="101">
        <f>MIN(Q283:Q303)</f>
        <v>0</v>
      </c>
    </row>
    <row r="285" spans="2:21" ht="13.5" thickBot="1">
      <c r="B285" s="194">
        <v>3</v>
      </c>
      <c r="C285" s="465" t="s">
        <v>57</v>
      </c>
      <c r="D285" s="399"/>
      <c r="F285" s="98" t="s">
        <v>10</v>
      </c>
      <c r="G285" s="97">
        <f>G283-G284</f>
        <v>0</v>
      </c>
      <c r="H285" s="97">
        <f>H283-H284</f>
        <v>0</v>
      </c>
      <c r="O285" s="194">
        <v>3</v>
      </c>
      <c r="P285" s="465" t="s">
        <v>57</v>
      </c>
      <c r="Q285" s="399"/>
      <c r="R285" s="79"/>
      <c r="S285" s="98" t="s">
        <v>10</v>
      </c>
      <c r="T285" s="97">
        <f>T283-T284</f>
        <v>0</v>
      </c>
      <c r="U285" s="97">
        <f>U283-U284</f>
        <v>0</v>
      </c>
    </row>
    <row r="286" spans="2:21">
      <c r="B286" s="194">
        <v>4</v>
      </c>
      <c r="C286" s="465" t="s">
        <v>57</v>
      </c>
      <c r="D286" s="399"/>
      <c r="O286" s="194">
        <v>4</v>
      </c>
      <c r="P286" s="465" t="s">
        <v>57</v>
      </c>
      <c r="Q286" s="399"/>
      <c r="R286" s="79"/>
      <c r="S286" s="79"/>
      <c r="T286" s="78"/>
      <c r="U286" s="78"/>
    </row>
    <row r="287" spans="2:21">
      <c r="B287" s="194">
        <v>7</v>
      </c>
      <c r="C287" s="465" t="s">
        <v>57</v>
      </c>
      <c r="D287" s="399"/>
      <c r="O287" s="194">
        <v>7</v>
      </c>
      <c r="P287" s="465" t="s">
        <v>57</v>
      </c>
      <c r="Q287" s="399"/>
      <c r="R287" s="79"/>
      <c r="S287" s="79"/>
      <c r="T287" s="78"/>
      <c r="U287" s="78"/>
    </row>
    <row r="288" spans="2:21">
      <c r="B288" s="194">
        <v>8</v>
      </c>
      <c r="C288" s="465" t="s">
        <v>57</v>
      </c>
      <c r="D288" s="399"/>
      <c r="O288" s="194">
        <v>8</v>
      </c>
      <c r="P288" s="465" t="s">
        <v>57</v>
      </c>
      <c r="Q288" s="399"/>
      <c r="R288" s="79"/>
      <c r="S288" s="79"/>
      <c r="T288" s="78"/>
      <c r="U288" s="78"/>
    </row>
    <row r="289" spans="2:21">
      <c r="B289" s="194">
        <v>9</v>
      </c>
      <c r="C289" s="465" t="s">
        <v>57</v>
      </c>
      <c r="D289" s="399"/>
      <c r="F289" s="102"/>
      <c r="G289" s="101"/>
      <c r="H289" s="101"/>
      <c r="O289" s="194">
        <v>9</v>
      </c>
      <c r="P289" s="465" t="s">
        <v>57</v>
      </c>
      <c r="Q289" s="399"/>
      <c r="R289" s="79"/>
      <c r="S289" s="102"/>
      <c r="T289" s="101"/>
      <c r="U289" s="101"/>
    </row>
    <row r="290" spans="2:21">
      <c r="B290" s="194">
        <v>10</v>
      </c>
      <c r="C290" s="465" t="s">
        <v>57</v>
      </c>
      <c r="D290" s="399"/>
      <c r="F290" s="102"/>
      <c r="G290" s="101"/>
      <c r="H290" s="101"/>
      <c r="O290" s="194">
        <v>10</v>
      </c>
      <c r="P290" s="465" t="s">
        <v>57</v>
      </c>
      <c r="Q290" s="399"/>
      <c r="R290" s="79"/>
      <c r="S290" s="102"/>
      <c r="T290" s="101"/>
      <c r="U290" s="101"/>
    </row>
    <row r="291" spans="2:21">
      <c r="B291" s="194">
        <v>11</v>
      </c>
      <c r="C291" s="465" t="s">
        <v>57</v>
      </c>
      <c r="D291" s="399"/>
      <c r="F291" s="102"/>
      <c r="G291" s="101"/>
      <c r="H291" s="101"/>
      <c r="O291" s="194">
        <v>11</v>
      </c>
      <c r="P291" s="465" t="s">
        <v>57</v>
      </c>
      <c r="Q291" s="399"/>
      <c r="R291" s="79"/>
      <c r="S291" s="102"/>
      <c r="T291" s="101"/>
      <c r="U291" s="101"/>
    </row>
    <row r="292" spans="2:21">
      <c r="B292" s="194">
        <v>15</v>
      </c>
      <c r="C292" s="465" t="s">
        <v>57</v>
      </c>
      <c r="D292" s="399"/>
      <c r="F292" s="102"/>
      <c r="G292" s="101"/>
      <c r="H292" s="101"/>
      <c r="O292" s="194">
        <v>15</v>
      </c>
      <c r="P292" s="465" t="s">
        <v>57</v>
      </c>
      <c r="Q292" s="399"/>
      <c r="R292" s="79"/>
      <c r="S292" s="102"/>
      <c r="T292" s="101"/>
      <c r="U292" s="101"/>
    </row>
    <row r="293" spans="2:21">
      <c r="B293" s="194">
        <v>16</v>
      </c>
      <c r="C293" s="465" t="s">
        <v>57</v>
      </c>
      <c r="D293" s="399"/>
      <c r="F293" s="102"/>
      <c r="G293" s="101"/>
      <c r="H293" s="101"/>
      <c r="O293" s="194">
        <v>16</v>
      </c>
      <c r="P293" s="465" t="s">
        <v>57</v>
      </c>
      <c r="Q293" s="399"/>
      <c r="R293" s="79"/>
      <c r="S293" s="102"/>
      <c r="T293" s="101"/>
      <c r="U293" s="101"/>
    </row>
    <row r="294" spans="2:21">
      <c r="B294" s="194">
        <v>17</v>
      </c>
      <c r="C294" s="465" t="s">
        <v>57</v>
      </c>
      <c r="D294" s="399"/>
      <c r="F294" s="102"/>
      <c r="G294" s="101"/>
      <c r="H294" s="101"/>
      <c r="O294" s="194">
        <v>17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92">
        <v>18</v>
      </c>
      <c r="C295" s="465" t="s">
        <v>57</v>
      </c>
      <c r="D295" s="399"/>
      <c r="F295" s="102"/>
      <c r="G295" s="101"/>
      <c r="H295" s="101"/>
      <c r="O295" s="92">
        <v>18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92">
        <v>21</v>
      </c>
      <c r="C296" s="465" t="s">
        <v>57</v>
      </c>
      <c r="D296" s="399"/>
      <c r="F296" s="102"/>
      <c r="G296" s="101"/>
      <c r="H296" s="101"/>
      <c r="O296" s="92">
        <v>21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92">
        <v>22</v>
      </c>
      <c r="C297" s="465" t="s">
        <v>57</v>
      </c>
      <c r="D297" s="399"/>
      <c r="F297" s="102"/>
      <c r="G297" s="101"/>
      <c r="H297" s="101"/>
      <c r="O297" s="92">
        <v>22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92">
        <v>23</v>
      </c>
      <c r="C298" s="465" t="s">
        <v>57</v>
      </c>
      <c r="D298" s="399"/>
      <c r="F298" s="102"/>
      <c r="G298" s="101"/>
      <c r="H298" s="101"/>
      <c r="O298" s="92">
        <v>23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92">
        <v>24</v>
      </c>
      <c r="C299" s="465" t="s">
        <v>57</v>
      </c>
      <c r="D299" s="399"/>
      <c r="F299" s="102"/>
      <c r="G299" s="101"/>
      <c r="H299" s="101"/>
      <c r="O299" s="92">
        <v>24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92">
        <v>25</v>
      </c>
      <c r="C300" s="465" t="s">
        <v>57</v>
      </c>
      <c r="D300" s="399"/>
      <c r="F300" s="102"/>
      <c r="G300" s="101"/>
      <c r="H300" s="101"/>
      <c r="O300" s="92">
        <v>25</v>
      </c>
      <c r="P300" s="465" t="s">
        <v>57</v>
      </c>
      <c r="Q300" s="399"/>
      <c r="R300" s="79"/>
      <c r="S300" s="102"/>
      <c r="T300" s="101"/>
      <c r="U300" s="101"/>
    </row>
    <row r="301" spans="2:21">
      <c r="B301" s="92">
        <v>28</v>
      </c>
      <c r="C301" s="465" t="s">
        <v>57</v>
      </c>
      <c r="D301" s="399"/>
      <c r="F301" s="102"/>
      <c r="G301" s="101"/>
      <c r="H301" s="101"/>
      <c r="O301" s="92">
        <v>28</v>
      </c>
      <c r="P301" s="465" t="s">
        <v>57</v>
      </c>
      <c r="Q301" s="399"/>
      <c r="R301" s="79"/>
      <c r="S301" s="102"/>
      <c r="T301" s="101"/>
      <c r="U301" s="101"/>
    </row>
    <row r="302" spans="2:21">
      <c r="B302" s="92">
        <v>29</v>
      </c>
      <c r="C302" s="465" t="s">
        <v>57</v>
      </c>
      <c r="D302" s="399"/>
      <c r="F302" s="102"/>
      <c r="G302" s="101"/>
      <c r="H302" s="101"/>
      <c r="O302" s="92">
        <v>29</v>
      </c>
      <c r="P302" s="465" t="s">
        <v>57</v>
      </c>
      <c r="Q302" s="399"/>
      <c r="R302" s="79"/>
      <c r="S302" s="102"/>
      <c r="T302" s="101"/>
      <c r="U302" s="101"/>
    </row>
    <row r="303" spans="2:21" ht="13.5" thickBot="1">
      <c r="B303" s="92">
        <v>30</v>
      </c>
      <c r="C303" s="462" t="s">
        <v>57</v>
      </c>
      <c r="D303" s="463"/>
      <c r="F303" s="102"/>
      <c r="G303" s="101"/>
      <c r="H303" s="101"/>
      <c r="O303" s="92">
        <v>30</v>
      </c>
      <c r="P303" s="462" t="s">
        <v>57</v>
      </c>
      <c r="Q303" s="463"/>
      <c r="R303" s="79"/>
      <c r="S303" s="102"/>
      <c r="T303" s="101"/>
      <c r="U303" s="101"/>
    </row>
    <row r="304" spans="2:21" ht="13.5" thickBot="1">
      <c r="B304" s="181" t="s">
        <v>0</v>
      </c>
      <c r="C304" s="90">
        <f>COUNTIF(C283:C303,"&gt;0")</f>
        <v>0</v>
      </c>
      <c r="D304" s="89">
        <f>COUNTIF(D283:D303,"&gt;0")</f>
        <v>0</v>
      </c>
      <c r="O304" s="181" t="s">
        <v>0</v>
      </c>
      <c r="P304" s="90">
        <f>COUNTIF(P283:P303,"&gt;0")</f>
        <v>0</v>
      </c>
      <c r="Q304" s="89">
        <f>COUNTIF(Q283:Q303,"&gt;0")</f>
        <v>0</v>
      </c>
      <c r="R304" s="79"/>
      <c r="S304" s="79"/>
      <c r="T304" s="78"/>
      <c r="U304" s="78"/>
    </row>
    <row r="305" spans="2:21">
      <c r="B305" s="88" t="s">
        <v>1</v>
      </c>
      <c r="C305" s="87" t="e">
        <f>AVERAGE(C283:C303)</f>
        <v>#DIV/0!</v>
      </c>
      <c r="D305" s="86" t="e">
        <f>AVERAGE(D283:D303)</f>
        <v>#DIV/0!</v>
      </c>
      <c r="O305" s="88" t="s">
        <v>1</v>
      </c>
      <c r="P305" s="87" t="e">
        <f>AVERAGE(P283:P303)</f>
        <v>#DIV/0!</v>
      </c>
      <c r="Q305" s="86" t="e">
        <f>AVERAGE(Q283:Q303)</f>
        <v>#DIV/0!</v>
      </c>
      <c r="R305" s="79"/>
      <c r="S305" s="79"/>
      <c r="T305" s="78"/>
      <c r="U305" s="78"/>
    </row>
    <row r="306" spans="2:21">
      <c r="B306" s="85" t="s">
        <v>2</v>
      </c>
      <c r="C306" s="84" t="e">
        <f>STDEV(C283:C303)</f>
        <v>#DIV/0!</v>
      </c>
      <c r="D306" s="83" t="e">
        <f>STDEV(D283:D303)</f>
        <v>#DIV/0!</v>
      </c>
      <c r="O306" s="85" t="s">
        <v>2</v>
      </c>
      <c r="P306" s="84" t="e">
        <f>STDEV(P283:P303)</f>
        <v>#DIV/0!</v>
      </c>
      <c r="Q306" s="83" t="e">
        <f>STDEV(Q283:Q303)</f>
        <v>#DIV/0!</v>
      </c>
      <c r="R306" s="79"/>
      <c r="S306" s="79"/>
      <c r="T306" s="78"/>
      <c r="U306" s="78"/>
    </row>
    <row r="307" spans="2:21" ht="13.5" thickBot="1">
      <c r="B307" s="82" t="s">
        <v>3</v>
      </c>
      <c r="C307" s="81" t="e">
        <f>CONFIDENCE(0.05,C306,C304)</f>
        <v>#DIV/0!</v>
      </c>
      <c r="D307" s="80" t="e">
        <f>CONFIDENCE(0.05,D306,D304)</f>
        <v>#DIV/0!</v>
      </c>
      <c r="O307" s="82" t="s">
        <v>3</v>
      </c>
      <c r="P307" s="81" t="e">
        <f>CONFIDENCE(0.05,P306,P304)</f>
        <v>#DIV/0!</v>
      </c>
      <c r="Q307" s="80" t="e">
        <f>CONFIDENCE(0.05,Q306,Q304)</f>
        <v>#DIV/0!</v>
      </c>
      <c r="R307" s="79"/>
      <c r="S307" s="79"/>
      <c r="T307" s="78"/>
      <c r="U307" s="78"/>
    </row>
    <row r="309" spans="2:21" ht="13.5" thickBot="1"/>
    <row r="310" spans="2:21" ht="13.5" thickBot="1">
      <c r="B310" s="347"/>
      <c r="C310" s="348"/>
      <c r="D310" s="363" t="s">
        <v>15</v>
      </c>
      <c r="G310" s="346" t="s">
        <v>228</v>
      </c>
      <c r="H310" s="346"/>
      <c r="O310" s="347"/>
      <c r="P310" s="348"/>
      <c r="Q310" s="363" t="s">
        <v>15</v>
      </c>
      <c r="R310" s="79"/>
      <c r="S310" s="79"/>
      <c r="T310" s="346" t="s">
        <v>190</v>
      </c>
      <c r="U310" s="346"/>
    </row>
    <row r="311" spans="2:21" ht="13.5" thickBot="1">
      <c r="B311" s="349"/>
      <c r="C311" s="350"/>
      <c r="D311" s="364"/>
      <c r="G311" s="112">
        <v>1</v>
      </c>
      <c r="H311" s="112">
        <v>2</v>
      </c>
      <c r="O311" s="349"/>
      <c r="P311" s="350"/>
      <c r="Q311" s="364"/>
      <c r="R311" s="79"/>
      <c r="S311" s="79"/>
      <c r="T311" s="112">
        <v>1</v>
      </c>
      <c r="U311" s="112">
        <v>2</v>
      </c>
    </row>
    <row r="312" spans="2:21" ht="13.5" customHeight="1" thickBot="1">
      <c r="B312" s="355" t="s">
        <v>16</v>
      </c>
      <c r="C312" s="348"/>
      <c r="D312" s="111" t="s">
        <v>160</v>
      </c>
      <c r="F312" s="110" t="s">
        <v>1</v>
      </c>
      <c r="G312" s="109" t="e">
        <f t="shared" ref="G312:H314" si="18">C337</f>
        <v>#DIV/0!</v>
      </c>
      <c r="H312" s="109" t="e">
        <f t="shared" si="18"/>
        <v>#DIV/0!</v>
      </c>
      <c r="O312" s="432" t="s">
        <v>225</v>
      </c>
      <c r="P312" s="433"/>
      <c r="Q312" s="111" t="s">
        <v>160</v>
      </c>
      <c r="R312" s="79"/>
      <c r="S312" s="110" t="s">
        <v>1</v>
      </c>
      <c r="T312" s="109" t="e">
        <f t="shared" ref="T312:U314" si="19">P337</f>
        <v>#DIV/0!</v>
      </c>
      <c r="U312" s="109" t="e">
        <f t="shared" si="19"/>
        <v>#DIV/0!</v>
      </c>
    </row>
    <row r="313" spans="2:21">
      <c r="B313" s="373" t="s">
        <v>6</v>
      </c>
      <c r="C313" s="356" t="s">
        <v>27</v>
      </c>
      <c r="D313" s="357"/>
      <c r="F313" s="102" t="s">
        <v>7</v>
      </c>
      <c r="G313" s="108" t="e">
        <f t="shared" si="18"/>
        <v>#DIV/0!</v>
      </c>
      <c r="H313" s="108" t="e">
        <f t="shared" si="18"/>
        <v>#DIV/0!</v>
      </c>
      <c r="O313" s="373" t="s">
        <v>6</v>
      </c>
      <c r="P313" s="356" t="s">
        <v>27</v>
      </c>
      <c r="Q313" s="357"/>
      <c r="R313" s="79"/>
      <c r="S313" s="102" t="s">
        <v>7</v>
      </c>
      <c r="T313" s="108" t="e">
        <f t="shared" si="19"/>
        <v>#DIV/0!</v>
      </c>
      <c r="U313" s="108" t="e">
        <f t="shared" si="19"/>
        <v>#DIV/0!</v>
      </c>
    </row>
    <row r="314" spans="2:21" ht="13.5" thickBot="1">
      <c r="B314" s="374"/>
      <c r="C314" s="107">
        <v>1</v>
      </c>
      <c r="D314" s="106">
        <v>2</v>
      </c>
      <c r="F314" s="102" t="s">
        <v>3</v>
      </c>
      <c r="G314" s="105" t="e">
        <f t="shared" si="18"/>
        <v>#DIV/0!</v>
      </c>
      <c r="H314" s="105" t="e">
        <f t="shared" si="18"/>
        <v>#DIV/0!</v>
      </c>
      <c r="O314" s="374"/>
      <c r="P314" s="107">
        <v>1</v>
      </c>
      <c r="Q314" s="106">
        <v>2</v>
      </c>
      <c r="R314" s="79"/>
      <c r="S314" s="102" t="s">
        <v>3</v>
      </c>
      <c r="T314" s="105" t="e">
        <f t="shared" si="19"/>
        <v>#DIV/0!</v>
      </c>
      <c r="U314" s="105" t="e">
        <f t="shared" si="19"/>
        <v>#DIV/0!</v>
      </c>
    </row>
    <row r="315" spans="2:21">
      <c r="B315" s="199">
        <v>1</v>
      </c>
      <c r="C315" s="464" t="s">
        <v>57</v>
      </c>
      <c r="D315" s="401"/>
      <c r="F315" s="102" t="s">
        <v>8</v>
      </c>
      <c r="G315" s="101">
        <f>MAX(C315:C335)</f>
        <v>0</v>
      </c>
      <c r="H315" s="101">
        <f>MAX(D315:D335)</f>
        <v>0</v>
      </c>
      <c r="O315" s="199">
        <v>1</v>
      </c>
      <c r="P315" s="464" t="s">
        <v>57</v>
      </c>
      <c r="Q315" s="401"/>
      <c r="R315" s="79"/>
      <c r="S315" s="102" t="s">
        <v>8</v>
      </c>
      <c r="T315" s="101">
        <f>MAX(P315:P335)</f>
        <v>0</v>
      </c>
      <c r="U315" s="101">
        <f>MAX(Q315:Q335)</f>
        <v>0</v>
      </c>
    </row>
    <row r="316" spans="2:21">
      <c r="B316" s="194">
        <v>2</v>
      </c>
      <c r="C316" s="465" t="s">
        <v>57</v>
      </c>
      <c r="D316" s="399"/>
      <c r="F316" s="102" t="s">
        <v>9</v>
      </c>
      <c r="G316" s="101">
        <f>MIN(C315:C335)</f>
        <v>0</v>
      </c>
      <c r="H316" s="101">
        <f>MIN(D315:D335)</f>
        <v>0</v>
      </c>
      <c r="O316" s="194">
        <v>2</v>
      </c>
      <c r="P316" s="465" t="s">
        <v>57</v>
      </c>
      <c r="Q316" s="399"/>
      <c r="R316" s="79"/>
      <c r="S316" s="102" t="s">
        <v>9</v>
      </c>
      <c r="T316" s="101">
        <f>MIN(P315:P335)</f>
        <v>0</v>
      </c>
      <c r="U316" s="101">
        <f>MIN(Q315:Q335)</f>
        <v>0</v>
      </c>
    </row>
    <row r="317" spans="2:21" ht="13.5" thickBot="1">
      <c r="B317" s="194">
        <v>5</v>
      </c>
      <c r="C317" s="465" t="s">
        <v>57</v>
      </c>
      <c r="D317" s="399"/>
      <c r="F317" s="98" t="s">
        <v>10</v>
      </c>
      <c r="G317" s="97">
        <f>G315-G316</f>
        <v>0</v>
      </c>
      <c r="H317" s="97">
        <f>H315-H316</f>
        <v>0</v>
      </c>
      <c r="O317" s="194">
        <v>5</v>
      </c>
      <c r="P317" s="465" t="s">
        <v>57</v>
      </c>
      <c r="Q317" s="399"/>
      <c r="R317" s="79"/>
      <c r="S317" s="98" t="s">
        <v>10</v>
      </c>
      <c r="T317" s="97">
        <f>T315-T316</f>
        <v>0</v>
      </c>
      <c r="U317" s="97">
        <f>U315-U316</f>
        <v>0</v>
      </c>
    </row>
    <row r="318" spans="2:21">
      <c r="B318" s="194">
        <v>7</v>
      </c>
      <c r="C318" s="465" t="s">
        <v>57</v>
      </c>
      <c r="D318" s="399"/>
      <c r="O318" s="194">
        <v>7</v>
      </c>
      <c r="P318" s="465" t="s">
        <v>57</v>
      </c>
      <c r="Q318" s="399"/>
      <c r="R318" s="79"/>
      <c r="S318" s="79"/>
      <c r="T318" s="78"/>
      <c r="U318" s="78"/>
    </row>
    <row r="319" spans="2:21">
      <c r="B319" s="194">
        <v>8</v>
      </c>
      <c r="C319" s="465" t="s">
        <v>57</v>
      </c>
      <c r="D319" s="399"/>
      <c r="O319" s="194">
        <v>8</v>
      </c>
      <c r="P319" s="465" t="s">
        <v>57</v>
      </c>
      <c r="Q319" s="399"/>
      <c r="R319" s="79"/>
      <c r="S319" s="79"/>
      <c r="T319" s="78"/>
      <c r="U319" s="78"/>
    </row>
    <row r="320" spans="2:21">
      <c r="B320" s="194">
        <v>9</v>
      </c>
      <c r="C320" s="465" t="s">
        <v>57</v>
      </c>
      <c r="D320" s="399"/>
      <c r="O320" s="194">
        <v>9</v>
      </c>
      <c r="P320" s="465" t="s">
        <v>57</v>
      </c>
      <c r="Q320" s="399"/>
      <c r="R320" s="79"/>
      <c r="S320" s="79"/>
      <c r="T320" s="78"/>
      <c r="U320" s="78"/>
    </row>
    <row r="321" spans="2:21">
      <c r="B321" s="194">
        <v>12</v>
      </c>
      <c r="C321" s="465" t="s">
        <v>57</v>
      </c>
      <c r="D321" s="399"/>
      <c r="F321" s="102"/>
      <c r="G321" s="101"/>
      <c r="H321" s="101"/>
      <c r="O321" s="194">
        <v>12</v>
      </c>
      <c r="P321" s="465" t="s">
        <v>57</v>
      </c>
      <c r="Q321" s="399"/>
      <c r="R321" s="79"/>
      <c r="S321" s="102"/>
      <c r="T321" s="101"/>
      <c r="U321" s="101"/>
    </row>
    <row r="322" spans="2:21">
      <c r="B322" s="194">
        <v>13</v>
      </c>
      <c r="C322" s="465" t="s">
        <v>57</v>
      </c>
      <c r="D322" s="399"/>
      <c r="F322" s="102"/>
      <c r="G322" s="101"/>
      <c r="H322" s="101"/>
      <c r="O322" s="194">
        <v>13</v>
      </c>
      <c r="P322" s="465" t="s">
        <v>57</v>
      </c>
      <c r="Q322" s="399"/>
      <c r="R322" s="79"/>
      <c r="S322" s="102"/>
      <c r="T322" s="101"/>
      <c r="U322" s="101"/>
    </row>
    <row r="323" spans="2:21">
      <c r="B323" s="194">
        <v>14</v>
      </c>
      <c r="C323" s="465" t="s">
        <v>57</v>
      </c>
      <c r="D323" s="399"/>
      <c r="F323" s="102"/>
      <c r="G323" s="101"/>
      <c r="H323" s="101"/>
      <c r="O323" s="194">
        <v>14</v>
      </c>
      <c r="P323" s="465" t="s">
        <v>57</v>
      </c>
      <c r="Q323" s="399"/>
      <c r="R323" s="79"/>
      <c r="S323" s="102"/>
      <c r="T323" s="101"/>
      <c r="U323" s="101"/>
    </row>
    <row r="324" spans="2:21">
      <c r="B324" s="194">
        <v>15</v>
      </c>
      <c r="C324" s="465" t="s">
        <v>57</v>
      </c>
      <c r="D324" s="399"/>
      <c r="F324" s="102"/>
      <c r="G324" s="101"/>
      <c r="H324" s="101"/>
      <c r="O324" s="194">
        <v>15</v>
      </c>
      <c r="P324" s="465" t="s">
        <v>57</v>
      </c>
      <c r="Q324" s="399"/>
      <c r="R324" s="79"/>
      <c r="S324" s="102"/>
      <c r="T324" s="101"/>
      <c r="U324" s="101"/>
    </row>
    <row r="325" spans="2:21">
      <c r="B325" s="194">
        <v>16</v>
      </c>
      <c r="C325" s="465" t="s">
        <v>57</v>
      </c>
      <c r="D325" s="399"/>
      <c r="F325" s="102"/>
      <c r="G325" s="101"/>
      <c r="H325" s="101"/>
      <c r="O325" s="194">
        <v>16</v>
      </c>
      <c r="P325" s="465" t="s">
        <v>57</v>
      </c>
      <c r="Q325" s="399"/>
      <c r="R325" s="79"/>
      <c r="S325" s="102"/>
      <c r="T325" s="101"/>
      <c r="U325" s="101"/>
    </row>
    <row r="326" spans="2:21">
      <c r="B326" s="194">
        <v>19</v>
      </c>
      <c r="C326" s="465" t="s">
        <v>57</v>
      </c>
      <c r="D326" s="399"/>
      <c r="F326" s="102"/>
      <c r="G326" s="101"/>
      <c r="H326" s="101"/>
      <c r="O326" s="194">
        <v>19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194">
        <v>20</v>
      </c>
      <c r="C327" s="465" t="s">
        <v>57</v>
      </c>
      <c r="D327" s="399"/>
      <c r="F327" s="102"/>
      <c r="G327" s="101"/>
      <c r="H327" s="101"/>
      <c r="O327" s="194">
        <v>20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92">
        <v>21</v>
      </c>
      <c r="C328" s="465" t="s">
        <v>57</v>
      </c>
      <c r="D328" s="399"/>
      <c r="F328" s="102"/>
      <c r="G328" s="101"/>
      <c r="H328" s="101"/>
      <c r="O328" s="92">
        <v>21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92">
        <v>22</v>
      </c>
      <c r="C329" s="465" t="s">
        <v>57</v>
      </c>
      <c r="D329" s="399"/>
      <c r="F329" s="102"/>
      <c r="G329" s="101"/>
      <c r="H329" s="101"/>
      <c r="O329" s="92">
        <v>22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92">
        <v>23</v>
      </c>
      <c r="C330" s="465" t="s">
        <v>57</v>
      </c>
      <c r="D330" s="399"/>
      <c r="F330" s="102"/>
      <c r="G330" s="101"/>
      <c r="H330" s="101"/>
      <c r="O330" s="92">
        <v>23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92">
        <v>26</v>
      </c>
      <c r="C331" s="465" t="s">
        <v>57</v>
      </c>
      <c r="D331" s="399"/>
      <c r="F331" s="102"/>
      <c r="G331" s="101"/>
      <c r="H331" s="101"/>
      <c r="O331" s="92">
        <v>26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92">
        <v>27</v>
      </c>
      <c r="C332" s="465" t="s">
        <v>57</v>
      </c>
      <c r="D332" s="399"/>
      <c r="F332" s="102"/>
      <c r="G332" s="101"/>
      <c r="H332" s="101"/>
      <c r="O332" s="92">
        <v>27</v>
      </c>
      <c r="P332" s="465" t="s">
        <v>57</v>
      </c>
      <c r="Q332" s="399"/>
      <c r="R332" s="79"/>
      <c r="S332" s="102"/>
      <c r="T332" s="101"/>
      <c r="U332" s="101"/>
    </row>
    <row r="333" spans="2:21">
      <c r="B333" s="92">
        <v>28</v>
      </c>
      <c r="C333" s="465" t="s">
        <v>57</v>
      </c>
      <c r="D333" s="399"/>
      <c r="F333" s="102"/>
      <c r="G333" s="101"/>
      <c r="H333" s="101"/>
      <c r="O333" s="92">
        <v>28</v>
      </c>
      <c r="P333" s="465" t="s">
        <v>57</v>
      </c>
      <c r="Q333" s="399"/>
      <c r="R333" s="79"/>
      <c r="S333" s="102"/>
      <c r="T333" s="101"/>
      <c r="U333" s="101"/>
    </row>
    <row r="334" spans="2:21">
      <c r="B334" s="92">
        <v>29</v>
      </c>
      <c r="C334" s="465" t="s">
        <v>57</v>
      </c>
      <c r="D334" s="399"/>
      <c r="F334" s="102"/>
      <c r="G334" s="101"/>
      <c r="H334" s="101"/>
      <c r="O334" s="92">
        <v>29</v>
      </c>
      <c r="P334" s="465" t="s">
        <v>57</v>
      </c>
      <c r="Q334" s="399"/>
      <c r="R334" s="79"/>
      <c r="S334" s="102"/>
      <c r="T334" s="101"/>
      <c r="U334" s="101"/>
    </row>
    <row r="335" spans="2:21" ht="13.5" thickBot="1">
      <c r="B335" s="92">
        <v>30</v>
      </c>
      <c r="C335" s="462" t="s">
        <v>57</v>
      </c>
      <c r="D335" s="463"/>
      <c r="F335" s="102"/>
      <c r="G335" s="101"/>
      <c r="H335" s="101"/>
      <c r="O335" s="92">
        <v>30</v>
      </c>
      <c r="P335" s="462" t="s">
        <v>57</v>
      </c>
      <c r="Q335" s="463"/>
      <c r="R335" s="79"/>
      <c r="S335" s="102"/>
      <c r="T335" s="101"/>
      <c r="U335" s="101"/>
    </row>
    <row r="336" spans="2:21" ht="13.5" thickBot="1">
      <c r="B336" s="181" t="s">
        <v>0</v>
      </c>
      <c r="C336" s="90">
        <f>COUNTIF(C315:C335,"&gt;0")</f>
        <v>0</v>
      </c>
      <c r="D336" s="89">
        <f>COUNTIF(D315:D335,"&gt;0")</f>
        <v>0</v>
      </c>
      <c r="O336" s="181" t="s">
        <v>0</v>
      </c>
      <c r="P336" s="90">
        <f>COUNTIF(P315:P335,"&gt;0")</f>
        <v>0</v>
      </c>
      <c r="Q336" s="89">
        <f>COUNTIF(Q315:Q335,"&gt;0")</f>
        <v>0</v>
      </c>
      <c r="R336" s="79"/>
      <c r="S336" s="79"/>
      <c r="T336" s="78"/>
      <c r="U336" s="78"/>
    </row>
    <row r="337" spans="2:21">
      <c r="B337" s="88" t="s">
        <v>1</v>
      </c>
      <c r="C337" s="87" t="e">
        <f>AVERAGE(C315:C335)</f>
        <v>#DIV/0!</v>
      </c>
      <c r="D337" s="86" t="e">
        <f>AVERAGE(D315:D335)</f>
        <v>#DIV/0!</v>
      </c>
      <c r="O337" s="88" t="s">
        <v>1</v>
      </c>
      <c r="P337" s="87" t="e">
        <f>AVERAGE(P315:P335)</f>
        <v>#DIV/0!</v>
      </c>
      <c r="Q337" s="86" t="e">
        <f>AVERAGE(Q315:Q335)</f>
        <v>#DIV/0!</v>
      </c>
      <c r="R337" s="79"/>
      <c r="S337" s="79"/>
      <c r="T337" s="78"/>
      <c r="U337" s="78"/>
    </row>
    <row r="338" spans="2:21">
      <c r="B338" s="85" t="s">
        <v>2</v>
      </c>
      <c r="C338" s="84" t="e">
        <f>STDEV(C315:C335)</f>
        <v>#DIV/0!</v>
      </c>
      <c r="D338" s="83" t="e">
        <f>STDEV(D315:D335)</f>
        <v>#DIV/0!</v>
      </c>
      <c r="O338" s="85" t="s">
        <v>2</v>
      </c>
      <c r="P338" s="84" t="e">
        <f>STDEV(P315:P335)</f>
        <v>#DIV/0!</v>
      </c>
      <c r="Q338" s="83" t="e">
        <f>STDEV(Q315:Q335)</f>
        <v>#DIV/0!</v>
      </c>
      <c r="R338" s="79"/>
      <c r="S338" s="79"/>
      <c r="T338" s="78"/>
      <c r="U338" s="78"/>
    </row>
    <row r="339" spans="2:21" ht="13.5" thickBot="1">
      <c r="B339" s="82" t="s">
        <v>3</v>
      </c>
      <c r="C339" s="81" t="e">
        <f>CONFIDENCE(0.05,C338,C336)</f>
        <v>#DIV/0!</v>
      </c>
      <c r="D339" s="80" t="e">
        <f>CONFIDENCE(0.05,D338,D336)</f>
        <v>#DIV/0!</v>
      </c>
      <c r="O339" s="82" t="s">
        <v>3</v>
      </c>
      <c r="P339" s="81" t="e">
        <f>CONFIDENCE(0.05,P338,P336)</f>
        <v>#DIV/0!</v>
      </c>
      <c r="Q339" s="80" t="e">
        <f>CONFIDENCE(0.05,Q338,Q336)</f>
        <v>#DIV/0!</v>
      </c>
      <c r="R339" s="79"/>
      <c r="S339" s="79"/>
      <c r="T339" s="78"/>
      <c r="U339" s="78"/>
    </row>
    <row r="341" spans="2:21" ht="13.5" thickBot="1"/>
    <row r="342" spans="2:21" ht="13.5" thickBot="1">
      <c r="B342" s="347"/>
      <c r="C342" s="348"/>
      <c r="D342" s="363" t="s">
        <v>15</v>
      </c>
      <c r="G342" s="346" t="s">
        <v>227</v>
      </c>
      <c r="H342" s="346"/>
      <c r="O342" s="347"/>
      <c r="P342" s="348"/>
      <c r="Q342" s="363" t="s">
        <v>15</v>
      </c>
      <c r="R342" s="79"/>
      <c r="S342" s="79"/>
      <c r="T342" s="346" t="s">
        <v>188</v>
      </c>
      <c r="U342" s="346"/>
    </row>
    <row r="343" spans="2:21" ht="13.5" thickBot="1">
      <c r="B343" s="349"/>
      <c r="C343" s="350"/>
      <c r="D343" s="364"/>
      <c r="G343" s="112">
        <v>1</v>
      </c>
      <c r="H343" s="112">
        <v>2</v>
      </c>
      <c r="O343" s="349"/>
      <c r="P343" s="350"/>
      <c r="Q343" s="364"/>
      <c r="R343" s="79"/>
      <c r="S343" s="79"/>
      <c r="T343" s="112">
        <v>1</v>
      </c>
      <c r="U343" s="112">
        <v>2</v>
      </c>
    </row>
    <row r="344" spans="2:21" ht="13.5" customHeight="1" thickBot="1">
      <c r="B344" s="355" t="s">
        <v>16</v>
      </c>
      <c r="C344" s="348"/>
      <c r="D344" s="111" t="s">
        <v>158</v>
      </c>
      <c r="F344" s="110" t="s">
        <v>1</v>
      </c>
      <c r="G344" s="109" t="e">
        <f t="shared" ref="G344:H346" si="20">C369</f>
        <v>#DIV/0!</v>
      </c>
      <c r="H344" s="109" t="e">
        <f t="shared" si="20"/>
        <v>#DIV/0!</v>
      </c>
      <c r="O344" s="432" t="s">
        <v>225</v>
      </c>
      <c r="P344" s="433"/>
      <c r="Q344" s="111" t="s">
        <v>158</v>
      </c>
      <c r="R344" s="79"/>
      <c r="S344" s="110" t="s">
        <v>1</v>
      </c>
      <c r="T344" s="109" t="e">
        <f t="shared" ref="T344:U346" si="21">P369</f>
        <v>#DIV/0!</v>
      </c>
      <c r="U344" s="109" t="e">
        <f t="shared" si="21"/>
        <v>#DIV/0!</v>
      </c>
    </row>
    <row r="345" spans="2:21">
      <c r="B345" s="373" t="s">
        <v>6</v>
      </c>
      <c r="C345" s="356" t="s">
        <v>27</v>
      </c>
      <c r="D345" s="357"/>
      <c r="F345" s="102" t="s">
        <v>7</v>
      </c>
      <c r="G345" s="108" t="e">
        <f t="shared" si="20"/>
        <v>#DIV/0!</v>
      </c>
      <c r="H345" s="108" t="e">
        <f t="shared" si="20"/>
        <v>#DIV/0!</v>
      </c>
      <c r="O345" s="373" t="s">
        <v>6</v>
      </c>
      <c r="P345" s="356" t="s">
        <v>27</v>
      </c>
      <c r="Q345" s="357"/>
      <c r="R345" s="79"/>
      <c r="S345" s="102" t="s">
        <v>7</v>
      </c>
      <c r="T345" s="108" t="e">
        <f t="shared" si="21"/>
        <v>#DIV/0!</v>
      </c>
      <c r="U345" s="108" t="e">
        <f t="shared" si="21"/>
        <v>#DIV/0!</v>
      </c>
    </row>
    <row r="346" spans="2:21" ht="13.5" thickBot="1">
      <c r="B346" s="374"/>
      <c r="C346" s="107">
        <v>1</v>
      </c>
      <c r="D346" s="106">
        <v>2</v>
      </c>
      <c r="F346" s="102" t="s">
        <v>3</v>
      </c>
      <c r="G346" s="105" t="e">
        <f t="shared" si="20"/>
        <v>#DIV/0!</v>
      </c>
      <c r="H346" s="105" t="e">
        <f t="shared" si="20"/>
        <v>#DIV/0!</v>
      </c>
      <c r="O346" s="374"/>
      <c r="P346" s="107">
        <v>1</v>
      </c>
      <c r="Q346" s="106">
        <v>2</v>
      </c>
      <c r="R346" s="79"/>
      <c r="S346" s="102" t="s">
        <v>3</v>
      </c>
      <c r="T346" s="105" t="e">
        <f t="shared" si="21"/>
        <v>#DIV/0!</v>
      </c>
      <c r="U346" s="105" t="e">
        <f t="shared" si="21"/>
        <v>#DIV/0!</v>
      </c>
    </row>
    <row r="347" spans="2:21">
      <c r="B347" s="199">
        <v>2</v>
      </c>
      <c r="C347" s="464" t="s">
        <v>57</v>
      </c>
      <c r="D347" s="401"/>
      <c r="F347" s="102" t="s">
        <v>8</v>
      </c>
      <c r="G347" s="101">
        <f>MAX(C347:C367)</f>
        <v>0</v>
      </c>
      <c r="H347" s="101">
        <f>MAX(D347:D367)</f>
        <v>0</v>
      </c>
      <c r="O347" s="199">
        <v>2</v>
      </c>
      <c r="P347" s="464" t="s">
        <v>57</v>
      </c>
      <c r="Q347" s="401"/>
      <c r="R347" s="79"/>
      <c r="S347" s="102" t="s">
        <v>8</v>
      </c>
      <c r="T347" s="101">
        <f>MAX(P347:P367)</f>
        <v>0</v>
      </c>
      <c r="U347" s="101">
        <f>MAX(Q347:Q367)</f>
        <v>0</v>
      </c>
    </row>
    <row r="348" spans="2:21">
      <c r="B348" s="194">
        <v>3</v>
      </c>
      <c r="C348" s="465" t="s">
        <v>57</v>
      </c>
      <c r="D348" s="399"/>
      <c r="F348" s="102" t="s">
        <v>9</v>
      </c>
      <c r="G348" s="101">
        <f>MIN(C347:C367)</f>
        <v>0</v>
      </c>
      <c r="H348" s="101">
        <f>MIN(D347:D367)</f>
        <v>0</v>
      </c>
      <c r="O348" s="194">
        <v>3</v>
      </c>
      <c r="P348" s="465" t="s">
        <v>57</v>
      </c>
      <c r="Q348" s="399"/>
      <c r="R348" s="79"/>
      <c r="S348" s="102" t="s">
        <v>9</v>
      </c>
      <c r="T348" s="101">
        <f>MIN(P347:P367)</f>
        <v>0</v>
      </c>
      <c r="U348" s="101">
        <f>MIN(Q347:Q367)</f>
        <v>0</v>
      </c>
    </row>
    <row r="349" spans="2:21" ht="13.5" thickBot="1">
      <c r="B349" s="194">
        <v>4</v>
      </c>
      <c r="C349" s="465" t="s">
        <v>57</v>
      </c>
      <c r="D349" s="399"/>
      <c r="F349" s="98" t="s">
        <v>10</v>
      </c>
      <c r="G349" s="97">
        <f>G347-G348</f>
        <v>0</v>
      </c>
      <c r="H349" s="97">
        <f>H347-H348</f>
        <v>0</v>
      </c>
      <c r="O349" s="194">
        <v>4</v>
      </c>
      <c r="P349" s="465" t="s">
        <v>57</v>
      </c>
      <c r="Q349" s="399"/>
      <c r="R349" s="79"/>
      <c r="S349" s="98" t="s">
        <v>10</v>
      </c>
      <c r="T349" s="97">
        <f>T347-T348</f>
        <v>0</v>
      </c>
      <c r="U349" s="97">
        <f>U347-U348</f>
        <v>0</v>
      </c>
    </row>
    <row r="350" spans="2:21">
      <c r="B350" s="194">
        <v>5</v>
      </c>
      <c r="C350" s="465" t="s">
        <v>57</v>
      </c>
      <c r="D350" s="399"/>
      <c r="O350" s="194">
        <v>5</v>
      </c>
      <c r="P350" s="465" t="s">
        <v>57</v>
      </c>
      <c r="Q350" s="399"/>
      <c r="R350" s="79"/>
      <c r="S350" s="79"/>
      <c r="T350" s="78"/>
      <c r="U350" s="78"/>
    </row>
    <row r="351" spans="2:21">
      <c r="B351" s="194">
        <v>6</v>
      </c>
      <c r="C351" s="465" t="s">
        <v>57</v>
      </c>
      <c r="D351" s="399"/>
      <c r="O351" s="194">
        <v>6</v>
      </c>
      <c r="P351" s="465" t="s">
        <v>57</v>
      </c>
      <c r="Q351" s="399"/>
      <c r="R351" s="79"/>
      <c r="S351" s="79"/>
      <c r="T351" s="78"/>
      <c r="U351" s="78"/>
    </row>
    <row r="352" spans="2:21">
      <c r="B352" s="194">
        <v>9</v>
      </c>
      <c r="C352" s="465" t="s">
        <v>57</v>
      </c>
      <c r="D352" s="399"/>
      <c r="O352" s="194">
        <v>9</v>
      </c>
      <c r="P352" s="465" t="s">
        <v>57</v>
      </c>
      <c r="Q352" s="399"/>
      <c r="R352" s="79"/>
      <c r="S352" s="79"/>
      <c r="T352" s="78"/>
      <c r="U352" s="78"/>
    </row>
    <row r="353" spans="2:21">
      <c r="B353" s="194">
        <v>10</v>
      </c>
      <c r="C353" s="465" t="s">
        <v>57</v>
      </c>
      <c r="D353" s="399"/>
      <c r="F353" s="102"/>
      <c r="G353" s="101"/>
      <c r="H353" s="101"/>
      <c r="O353" s="194">
        <v>10</v>
      </c>
      <c r="P353" s="465" t="s">
        <v>57</v>
      </c>
      <c r="Q353" s="399"/>
      <c r="R353" s="79"/>
      <c r="S353" s="102"/>
      <c r="T353" s="101"/>
      <c r="U353" s="101"/>
    </row>
    <row r="354" spans="2:21">
      <c r="B354" s="194">
        <v>11</v>
      </c>
      <c r="C354" s="465" t="s">
        <v>57</v>
      </c>
      <c r="D354" s="399"/>
      <c r="F354" s="102"/>
      <c r="G354" s="101"/>
      <c r="H354" s="101"/>
      <c r="O354" s="194">
        <v>11</v>
      </c>
      <c r="P354" s="465" t="s">
        <v>57</v>
      </c>
      <c r="Q354" s="399"/>
      <c r="R354" s="79"/>
      <c r="S354" s="102"/>
      <c r="T354" s="101"/>
      <c r="U354" s="101"/>
    </row>
    <row r="355" spans="2:21">
      <c r="B355" s="194">
        <v>12</v>
      </c>
      <c r="C355" s="465" t="s">
        <v>57</v>
      </c>
      <c r="D355" s="399"/>
      <c r="F355" s="102"/>
      <c r="G355" s="101"/>
      <c r="H355" s="101"/>
      <c r="O355" s="194">
        <v>12</v>
      </c>
      <c r="P355" s="465" t="s">
        <v>57</v>
      </c>
      <c r="Q355" s="399"/>
      <c r="R355" s="79"/>
      <c r="S355" s="102"/>
      <c r="T355" s="101"/>
      <c r="U355" s="101"/>
    </row>
    <row r="356" spans="2:21">
      <c r="B356" s="194">
        <v>13</v>
      </c>
      <c r="C356" s="465" t="s">
        <v>57</v>
      </c>
      <c r="D356" s="399"/>
      <c r="F356" s="102"/>
      <c r="G356" s="101"/>
      <c r="H356" s="101"/>
      <c r="O356" s="194">
        <v>13</v>
      </c>
      <c r="P356" s="465" t="s">
        <v>57</v>
      </c>
      <c r="Q356" s="399"/>
      <c r="R356" s="79"/>
      <c r="S356" s="102"/>
      <c r="T356" s="101"/>
      <c r="U356" s="101"/>
    </row>
    <row r="357" spans="2:21">
      <c r="B357" s="194">
        <v>16</v>
      </c>
      <c r="C357" s="465" t="s">
        <v>57</v>
      </c>
      <c r="D357" s="399"/>
      <c r="F357" s="102"/>
      <c r="G357" s="101"/>
      <c r="H357" s="101"/>
      <c r="O357" s="194">
        <v>16</v>
      </c>
      <c r="P357" s="465" t="s">
        <v>57</v>
      </c>
      <c r="Q357" s="399"/>
      <c r="R357" s="79"/>
      <c r="S357" s="102"/>
      <c r="T357" s="101"/>
      <c r="U357" s="101"/>
    </row>
    <row r="358" spans="2:21">
      <c r="B358" s="194">
        <v>17</v>
      </c>
      <c r="C358" s="465" t="s">
        <v>57</v>
      </c>
      <c r="D358" s="399"/>
      <c r="F358" s="102"/>
      <c r="G358" s="101"/>
      <c r="H358" s="101"/>
      <c r="O358" s="194">
        <v>17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194">
        <v>18</v>
      </c>
      <c r="C359" s="465" t="s">
        <v>57</v>
      </c>
      <c r="D359" s="399"/>
      <c r="F359" s="102"/>
      <c r="G359" s="101"/>
      <c r="H359" s="101"/>
      <c r="O359" s="194">
        <v>18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92">
        <v>19</v>
      </c>
      <c r="C360" s="465" t="s">
        <v>57</v>
      </c>
      <c r="D360" s="399"/>
      <c r="F360" s="102"/>
      <c r="G360" s="101"/>
      <c r="H360" s="101"/>
      <c r="O360" s="92">
        <v>19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92">
        <v>20</v>
      </c>
      <c r="C361" s="465" t="s">
        <v>57</v>
      </c>
      <c r="D361" s="399"/>
      <c r="F361" s="102"/>
      <c r="G361" s="101"/>
      <c r="H361" s="101"/>
      <c r="O361" s="92">
        <v>20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92">
        <v>23</v>
      </c>
      <c r="C362" s="465" t="s">
        <v>57</v>
      </c>
      <c r="D362" s="399"/>
      <c r="F362" s="102"/>
      <c r="G362" s="101"/>
      <c r="H362" s="101"/>
      <c r="O362" s="92">
        <v>23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92">
        <v>24</v>
      </c>
      <c r="C363" s="465" t="s">
        <v>57</v>
      </c>
      <c r="D363" s="399"/>
      <c r="F363" s="102"/>
      <c r="G363" s="101"/>
      <c r="H363" s="101"/>
      <c r="O363" s="92">
        <v>24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92">
        <v>25</v>
      </c>
      <c r="C364" s="465" t="s">
        <v>57</v>
      </c>
      <c r="D364" s="399"/>
      <c r="F364" s="102"/>
      <c r="G364" s="101"/>
      <c r="H364" s="101"/>
      <c r="O364" s="92">
        <v>25</v>
      </c>
      <c r="P364" s="465" t="s">
        <v>57</v>
      </c>
      <c r="Q364" s="399"/>
      <c r="R364" s="79"/>
      <c r="S364" s="102"/>
      <c r="T364" s="101"/>
      <c r="U364" s="101"/>
    </row>
    <row r="365" spans="2:21">
      <c r="B365" s="92">
        <v>26</v>
      </c>
      <c r="C365" s="465" t="s">
        <v>57</v>
      </c>
      <c r="D365" s="399"/>
      <c r="F365" s="102"/>
      <c r="G365" s="101"/>
      <c r="H365" s="101"/>
      <c r="O365" s="92">
        <v>26</v>
      </c>
      <c r="P365" s="465" t="s">
        <v>57</v>
      </c>
      <c r="Q365" s="399"/>
      <c r="R365" s="79"/>
      <c r="S365" s="102"/>
      <c r="T365" s="101"/>
      <c r="U365" s="101"/>
    </row>
    <row r="366" spans="2:21">
      <c r="B366" s="92">
        <v>27</v>
      </c>
      <c r="C366" s="465" t="s">
        <v>57</v>
      </c>
      <c r="D366" s="399"/>
      <c r="F366" s="102"/>
      <c r="G366" s="101"/>
      <c r="H366" s="101"/>
      <c r="O366" s="92">
        <v>27</v>
      </c>
      <c r="P366" s="465" t="s">
        <v>57</v>
      </c>
      <c r="Q366" s="399"/>
      <c r="R366" s="79"/>
      <c r="S366" s="102"/>
      <c r="T366" s="101"/>
      <c r="U366" s="101"/>
    </row>
    <row r="367" spans="2:21" ht="13.5" thickBot="1">
      <c r="B367" s="92">
        <v>30</v>
      </c>
      <c r="C367" s="462" t="s">
        <v>57</v>
      </c>
      <c r="D367" s="463"/>
      <c r="F367" s="102"/>
      <c r="G367" s="101"/>
      <c r="H367" s="101"/>
      <c r="O367" s="92">
        <v>30</v>
      </c>
      <c r="P367" s="462" t="s">
        <v>57</v>
      </c>
      <c r="Q367" s="463"/>
      <c r="R367" s="79"/>
      <c r="S367" s="102"/>
      <c r="T367" s="101"/>
      <c r="U367" s="101"/>
    </row>
    <row r="368" spans="2:21" ht="13.5" thickBot="1">
      <c r="B368" s="181" t="s">
        <v>0</v>
      </c>
      <c r="C368" s="90">
        <f>COUNTIF(C347:C367,"&gt;0")</f>
        <v>0</v>
      </c>
      <c r="D368" s="89">
        <f>COUNTIF(D347:D367,"&gt;0")</f>
        <v>0</v>
      </c>
      <c r="O368" s="181" t="s">
        <v>0</v>
      </c>
      <c r="P368" s="90">
        <f>COUNTIF(P347:P367,"&gt;0")</f>
        <v>0</v>
      </c>
      <c r="Q368" s="89">
        <f>COUNTIF(Q347:Q367,"&gt;0")</f>
        <v>0</v>
      </c>
      <c r="R368" s="79"/>
      <c r="S368" s="79"/>
      <c r="T368" s="78"/>
      <c r="U368" s="78"/>
    </row>
    <row r="369" spans="2:21">
      <c r="B369" s="88" t="s">
        <v>1</v>
      </c>
      <c r="C369" s="87" t="e">
        <f>AVERAGE(C347:C367)</f>
        <v>#DIV/0!</v>
      </c>
      <c r="D369" s="86" t="e">
        <f>AVERAGE(D347:D367)</f>
        <v>#DIV/0!</v>
      </c>
      <c r="O369" s="88" t="s">
        <v>1</v>
      </c>
      <c r="P369" s="87" t="e">
        <f>AVERAGE(P347:P367)</f>
        <v>#DIV/0!</v>
      </c>
      <c r="Q369" s="86" t="e">
        <f>AVERAGE(Q347:Q367)</f>
        <v>#DIV/0!</v>
      </c>
      <c r="R369" s="79"/>
      <c r="S369" s="79"/>
      <c r="T369" s="78"/>
      <c r="U369" s="78"/>
    </row>
    <row r="370" spans="2:21">
      <c r="B370" s="85" t="s">
        <v>2</v>
      </c>
      <c r="C370" s="84" t="e">
        <f>STDEV(C347:C367)</f>
        <v>#DIV/0!</v>
      </c>
      <c r="D370" s="83" t="e">
        <f>STDEV(D347:D367)</f>
        <v>#DIV/0!</v>
      </c>
      <c r="O370" s="85" t="s">
        <v>2</v>
      </c>
      <c r="P370" s="84" t="e">
        <f>STDEV(P347:P367)</f>
        <v>#DIV/0!</v>
      </c>
      <c r="Q370" s="83" t="e">
        <f>STDEV(Q347:Q367)</f>
        <v>#DIV/0!</v>
      </c>
      <c r="R370" s="79"/>
      <c r="S370" s="79"/>
      <c r="T370" s="78"/>
      <c r="U370" s="78"/>
    </row>
    <row r="371" spans="2:21" ht="13.5" thickBot="1">
      <c r="B371" s="82" t="s">
        <v>3</v>
      </c>
      <c r="C371" s="81" t="e">
        <f>CONFIDENCE(0.05,C370,C368)</f>
        <v>#DIV/0!</v>
      </c>
      <c r="D371" s="80" t="e">
        <f>CONFIDENCE(0.05,D370,D368)</f>
        <v>#DIV/0!</v>
      </c>
      <c r="O371" s="82" t="s">
        <v>3</v>
      </c>
      <c r="P371" s="81" t="e">
        <f>CONFIDENCE(0.05,P370,P368)</f>
        <v>#DIV/0!</v>
      </c>
      <c r="Q371" s="80" t="e">
        <f>CONFIDENCE(0.05,Q370,Q368)</f>
        <v>#DIV/0!</v>
      </c>
      <c r="R371" s="79"/>
      <c r="S371" s="79"/>
      <c r="T371" s="78"/>
      <c r="U371" s="78"/>
    </row>
    <row r="373" spans="2:21" ht="13.5" thickBot="1"/>
    <row r="374" spans="2:21" ht="13.5" thickBot="1">
      <c r="B374" s="347"/>
      <c r="C374" s="348"/>
      <c r="D374" s="363" t="s">
        <v>15</v>
      </c>
      <c r="G374" s="346" t="s">
        <v>226</v>
      </c>
      <c r="H374" s="346"/>
      <c r="O374" s="347"/>
      <c r="P374" s="348"/>
      <c r="Q374" s="363" t="s">
        <v>15</v>
      </c>
      <c r="R374" s="79"/>
      <c r="S374" s="79"/>
      <c r="T374" s="346" t="s">
        <v>186</v>
      </c>
      <c r="U374" s="346"/>
    </row>
    <row r="375" spans="2:21" ht="13.5" thickBot="1">
      <c r="B375" s="349"/>
      <c r="C375" s="350"/>
      <c r="D375" s="364"/>
      <c r="G375" s="112">
        <v>1</v>
      </c>
      <c r="H375" s="112">
        <v>2</v>
      </c>
      <c r="O375" s="349"/>
      <c r="P375" s="350"/>
      <c r="Q375" s="364"/>
      <c r="R375" s="79"/>
      <c r="S375" s="79"/>
      <c r="T375" s="112">
        <v>1</v>
      </c>
      <c r="U375" s="112">
        <v>2</v>
      </c>
    </row>
    <row r="376" spans="2:21" ht="13.5" customHeight="1" thickBot="1">
      <c r="B376" s="355" t="s">
        <v>16</v>
      </c>
      <c r="C376" s="348"/>
      <c r="D376" s="111" t="s">
        <v>155</v>
      </c>
      <c r="F376" s="110" t="s">
        <v>1</v>
      </c>
      <c r="G376" s="109" t="e">
        <f t="shared" ref="G376:H378" si="22">C399</f>
        <v>#DIV/0!</v>
      </c>
      <c r="H376" s="109" t="e">
        <f t="shared" si="22"/>
        <v>#DIV/0!</v>
      </c>
      <c r="O376" s="432" t="s">
        <v>225</v>
      </c>
      <c r="P376" s="433"/>
      <c r="Q376" s="111" t="s">
        <v>155</v>
      </c>
      <c r="R376" s="79"/>
      <c r="S376" s="110" t="s">
        <v>1</v>
      </c>
      <c r="T376" s="109" t="e">
        <f t="shared" ref="T376:U378" si="23">P399</f>
        <v>#DIV/0!</v>
      </c>
      <c r="U376" s="109" t="e">
        <f t="shared" si="23"/>
        <v>#DIV/0!</v>
      </c>
    </row>
    <row r="377" spans="2:21">
      <c r="B377" s="373" t="s">
        <v>6</v>
      </c>
      <c r="C377" s="356" t="s">
        <v>27</v>
      </c>
      <c r="D377" s="357"/>
      <c r="F377" s="102" t="s">
        <v>7</v>
      </c>
      <c r="G377" s="108" t="e">
        <f t="shared" si="22"/>
        <v>#DIV/0!</v>
      </c>
      <c r="H377" s="108" t="e">
        <f t="shared" si="22"/>
        <v>#DIV/0!</v>
      </c>
      <c r="O377" s="373" t="s">
        <v>6</v>
      </c>
      <c r="P377" s="356" t="s">
        <v>27</v>
      </c>
      <c r="Q377" s="357"/>
      <c r="R377" s="79"/>
      <c r="S377" s="102" t="s">
        <v>7</v>
      </c>
      <c r="T377" s="108" t="e">
        <f t="shared" si="23"/>
        <v>#DIV/0!</v>
      </c>
      <c r="U377" s="108" t="e">
        <f t="shared" si="23"/>
        <v>#DIV/0!</v>
      </c>
    </row>
    <row r="378" spans="2:21" ht="13.5" thickBot="1">
      <c r="B378" s="374"/>
      <c r="C378" s="107">
        <v>1</v>
      </c>
      <c r="D378" s="106">
        <v>2</v>
      </c>
      <c r="F378" s="102" t="s">
        <v>3</v>
      </c>
      <c r="G378" s="105" t="e">
        <f t="shared" si="22"/>
        <v>#DIV/0!</v>
      </c>
      <c r="H378" s="105" t="e">
        <f t="shared" si="22"/>
        <v>#DIV/0!</v>
      </c>
      <c r="O378" s="374"/>
      <c r="P378" s="107">
        <v>1</v>
      </c>
      <c r="Q378" s="106">
        <v>2</v>
      </c>
      <c r="R378" s="79"/>
      <c r="S378" s="102" t="s">
        <v>3</v>
      </c>
      <c r="T378" s="105" t="e">
        <f t="shared" si="23"/>
        <v>#DIV/0!</v>
      </c>
      <c r="U378" s="105" t="e">
        <f t="shared" si="23"/>
        <v>#DIV/0!</v>
      </c>
    </row>
    <row r="379" spans="2:21">
      <c r="B379" s="199">
        <v>1</v>
      </c>
      <c r="C379" s="464" t="s">
        <v>57</v>
      </c>
      <c r="D379" s="401"/>
      <c r="F379" s="102" t="s">
        <v>8</v>
      </c>
      <c r="G379" s="101">
        <f>MAX(C379:C397)</f>
        <v>0</v>
      </c>
      <c r="H379" s="101">
        <f>MAX(D379:D397)</f>
        <v>0</v>
      </c>
      <c r="O379" s="199">
        <v>1</v>
      </c>
      <c r="P379" s="464" t="s">
        <v>57</v>
      </c>
      <c r="Q379" s="401"/>
      <c r="R379" s="79"/>
      <c r="S379" s="102" t="s">
        <v>8</v>
      </c>
      <c r="T379" s="101">
        <f>MAX(P379:P397)</f>
        <v>0</v>
      </c>
      <c r="U379" s="101">
        <f>MAX(Q379:Q397)</f>
        <v>0</v>
      </c>
    </row>
    <row r="380" spans="2:21">
      <c r="B380" s="194">
        <v>2</v>
      </c>
      <c r="C380" s="465" t="s">
        <v>57</v>
      </c>
      <c r="D380" s="399"/>
      <c r="F380" s="102" t="s">
        <v>9</v>
      </c>
      <c r="G380" s="101">
        <f>MIN(C379:C397)</f>
        <v>0</v>
      </c>
      <c r="H380" s="101">
        <f>MIN(D379:D397)</f>
        <v>0</v>
      </c>
      <c r="O380" s="194">
        <v>2</v>
      </c>
      <c r="P380" s="465" t="s">
        <v>57</v>
      </c>
      <c r="Q380" s="399"/>
      <c r="R380" s="79"/>
      <c r="S380" s="102" t="s">
        <v>9</v>
      </c>
      <c r="T380" s="101">
        <f>MIN(P379:P397)</f>
        <v>0</v>
      </c>
      <c r="U380" s="101">
        <f>MIN(Q379:Q397)</f>
        <v>0</v>
      </c>
    </row>
    <row r="381" spans="2:21" ht="13.5" thickBot="1">
      <c r="B381" s="194">
        <v>3</v>
      </c>
      <c r="C381" s="465" t="s">
        <v>57</v>
      </c>
      <c r="D381" s="399"/>
      <c r="F381" s="98" t="s">
        <v>10</v>
      </c>
      <c r="G381" s="97">
        <f>G379-G380</f>
        <v>0</v>
      </c>
      <c r="H381" s="97">
        <f>H379-H380</f>
        <v>0</v>
      </c>
      <c r="O381" s="194">
        <v>3</v>
      </c>
      <c r="P381" s="465" t="s">
        <v>57</v>
      </c>
      <c r="Q381" s="399"/>
      <c r="R381" s="79"/>
      <c r="S381" s="98" t="s">
        <v>10</v>
      </c>
      <c r="T381" s="97">
        <f>T379-T380</f>
        <v>0</v>
      </c>
      <c r="U381" s="97">
        <f>U379-U380</f>
        <v>0</v>
      </c>
    </row>
    <row r="382" spans="2:21">
      <c r="B382" s="194">
        <v>4</v>
      </c>
      <c r="C382" s="465" t="s">
        <v>57</v>
      </c>
      <c r="D382" s="399"/>
      <c r="O382" s="194">
        <v>4</v>
      </c>
      <c r="P382" s="465" t="s">
        <v>57</v>
      </c>
      <c r="Q382" s="399"/>
      <c r="R382" s="79"/>
      <c r="S382" s="79"/>
      <c r="T382" s="78"/>
      <c r="U382" s="78"/>
    </row>
    <row r="383" spans="2:21">
      <c r="B383" s="194">
        <v>7</v>
      </c>
      <c r="C383" s="465" t="s">
        <v>57</v>
      </c>
      <c r="D383" s="399"/>
      <c r="O383" s="194">
        <v>7</v>
      </c>
      <c r="P383" s="465" t="s">
        <v>57</v>
      </c>
      <c r="Q383" s="399"/>
      <c r="R383" s="79"/>
      <c r="S383" s="79"/>
      <c r="T383" s="78"/>
      <c r="U383" s="78"/>
    </row>
    <row r="384" spans="2:21">
      <c r="B384" s="194">
        <v>9</v>
      </c>
      <c r="C384" s="465" t="s">
        <v>57</v>
      </c>
      <c r="D384" s="399"/>
      <c r="O384" s="194">
        <v>9</v>
      </c>
      <c r="P384" s="465" t="s">
        <v>57</v>
      </c>
      <c r="Q384" s="399"/>
      <c r="R384" s="79"/>
      <c r="S384" s="79"/>
      <c r="T384" s="78"/>
      <c r="U384" s="78"/>
    </row>
    <row r="385" spans="2:21">
      <c r="B385" s="194">
        <v>10</v>
      </c>
      <c r="C385" s="465" t="s">
        <v>57</v>
      </c>
      <c r="D385" s="399"/>
      <c r="F385" s="102"/>
      <c r="G385" s="101"/>
      <c r="H385" s="101"/>
      <c r="O385" s="194">
        <v>10</v>
      </c>
      <c r="P385" s="465" t="s">
        <v>57</v>
      </c>
      <c r="Q385" s="399"/>
      <c r="R385" s="79"/>
      <c r="S385" s="102"/>
      <c r="T385" s="101"/>
      <c r="U385" s="101"/>
    </row>
    <row r="386" spans="2:21">
      <c r="B386" s="194">
        <v>11</v>
      </c>
      <c r="C386" s="465" t="s">
        <v>57</v>
      </c>
      <c r="D386" s="399"/>
      <c r="F386" s="102"/>
      <c r="G386" s="101"/>
      <c r="H386" s="101"/>
      <c r="O386" s="194">
        <v>11</v>
      </c>
      <c r="P386" s="465" t="s">
        <v>57</v>
      </c>
      <c r="Q386" s="399"/>
      <c r="R386" s="79"/>
      <c r="S386" s="102"/>
      <c r="T386" s="101"/>
      <c r="U386" s="101"/>
    </row>
    <row r="387" spans="2:21">
      <c r="B387" s="194">
        <v>14</v>
      </c>
      <c r="C387" s="465" t="s">
        <v>57</v>
      </c>
      <c r="D387" s="399"/>
      <c r="F387" s="102"/>
      <c r="G387" s="101"/>
      <c r="H387" s="101"/>
      <c r="O387" s="194">
        <v>14</v>
      </c>
      <c r="P387" s="465" t="s">
        <v>57</v>
      </c>
      <c r="Q387" s="399"/>
      <c r="R387" s="79"/>
      <c r="S387" s="102"/>
      <c r="T387" s="101"/>
      <c r="U387" s="101"/>
    </row>
    <row r="388" spans="2:21">
      <c r="B388" s="194">
        <v>15</v>
      </c>
      <c r="C388" s="465" t="s">
        <v>57</v>
      </c>
      <c r="D388" s="399"/>
      <c r="F388" s="102"/>
      <c r="G388" s="101"/>
      <c r="H388" s="101"/>
      <c r="O388" s="194">
        <v>15</v>
      </c>
      <c r="P388" s="465" t="s">
        <v>57</v>
      </c>
      <c r="Q388" s="399"/>
      <c r="R388" s="79"/>
      <c r="S388" s="102"/>
      <c r="T388" s="101"/>
      <c r="U388" s="101"/>
    </row>
    <row r="389" spans="2:21">
      <c r="B389" s="194">
        <v>16</v>
      </c>
      <c r="C389" s="465" t="s">
        <v>57</v>
      </c>
      <c r="D389" s="399"/>
      <c r="F389" s="102"/>
      <c r="G389" s="101"/>
      <c r="H389" s="101"/>
      <c r="O389" s="194">
        <v>16</v>
      </c>
      <c r="P389" s="465" t="s">
        <v>57</v>
      </c>
      <c r="Q389" s="399"/>
      <c r="R389" s="79"/>
      <c r="S389" s="102"/>
      <c r="T389" s="101"/>
      <c r="U389" s="101"/>
    </row>
    <row r="390" spans="2:21">
      <c r="B390" s="194">
        <v>17</v>
      </c>
      <c r="C390" s="465" t="s">
        <v>57</v>
      </c>
      <c r="D390" s="399"/>
      <c r="F390" s="102"/>
      <c r="G390" s="101"/>
      <c r="H390" s="101"/>
      <c r="O390" s="194">
        <v>17</v>
      </c>
      <c r="P390" s="465" t="s">
        <v>57</v>
      </c>
      <c r="Q390" s="399"/>
      <c r="R390" s="79"/>
      <c r="S390" s="102"/>
      <c r="T390" s="101"/>
      <c r="U390" s="101"/>
    </row>
    <row r="391" spans="2:21">
      <c r="B391" s="194">
        <v>18</v>
      </c>
      <c r="C391" s="465" t="s">
        <v>57</v>
      </c>
      <c r="D391" s="399"/>
      <c r="F391" s="102"/>
      <c r="G391" s="101"/>
      <c r="H391" s="101"/>
      <c r="O391" s="194">
        <v>18</v>
      </c>
      <c r="P391" s="465" t="s">
        <v>57</v>
      </c>
      <c r="Q391" s="399"/>
      <c r="R391" s="79"/>
      <c r="S391" s="102"/>
      <c r="T391" s="101"/>
      <c r="U391" s="101"/>
    </row>
    <row r="392" spans="2:21">
      <c r="B392" s="92">
        <v>21</v>
      </c>
      <c r="C392" s="465" t="s">
        <v>57</v>
      </c>
      <c r="D392" s="399"/>
      <c r="F392" s="102"/>
      <c r="G392" s="101"/>
      <c r="H392" s="101"/>
      <c r="O392" s="92">
        <v>21</v>
      </c>
      <c r="P392" s="465" t="s">
        <v>57</v>
      </c>
      <c r="Q392" s="399"/>
      <c r="R392" s="79"/>
      <c r="S392" s="102"/>
      <c r="T392" s="101"/>
      <c r="U392" s="101"/>
    </row>
    <row r="393" spans="2:21">
      <c r="B393" s="92">
        <v>22</v>
      </c>
      <c r="C393" s="465" t="s">
        <v>57</v>
      </c>
      <c r="D393" s="399"/>
      <c r="F393" s="102"/>
      <c r="G393" s="101"/>
      <c r="H393" s="101"/>
      <c r="O393" s="92">
        <v>22</v>
      </c>
      <c r="P393" s="465" t="s">
        <v>57</v>
      </c>
      <c r="Q393" s="399"/>
      <c r="R393" s="79"/>
      <c r="S393" s="102"/>
      <c r="T393" s="101"/>
      <c r="U393" s="101"/>
    </row>
    <row r="394" spans="2:21">
      <c r="B394" s="92">
        <v>23</v>
      </c>
      <c r="C394" s="465" t="s">
        <v>57</v>
      </c>
      <c r="D394" s="399"/>
      <c r="F394" s="102"/>
      <c r="G394" s="101"/>
      <c r="H394" s="101"/>
      <c r="O394" s="92">
        <v>23</v>
      </c>
      <c r="P394" s="465" t="s">
        <v>57</v>
      </c>
      <c r="Q394" s="399"/>
      <c r="R394" s="79"/>
      <c r="S394" s="102"/>
      <c r="T394" s="101"/>
      <c r="U394" s="101"/>
    </row>
    <row r="395" spans="2:21">
      <c r="B395" s="92">
        <v>28</v>
      </c>
      <c r="C395" s="465" t="s">
        <v>57</v>
      </c>
      <c r="D395" s="399"/>
      <c r="F395" s="102"/>
      <c r="G395" s="101"/>
      <c r="H395" s="101"/>
      <c r="O395" s="92">
        <v>28</v>
      </c>
      <c r="P395" s="465" t="s">
        <v>57</v>
      </c>
      <c r="Q395" s="399"/>
      <c r="R395" s="79"/>
      <c r="S395" s="102"/>
      <c r="T395" s="101"/>
      <c r="U395" s="101"/>
    </row>
    <row r="396" spans="2:21">
      <c r="B396" s="92">
        <v>29</v>
      </c>
      <c r="C396" s="465" t="s">
        <v>57</v>
      </c>
      <c r="D396" s="399"/>
      <c r="F396" s="102"/>
      <c r="G396" s="101"/>
      <c r="H396" s="101"/>
      <c r="O396" s="92">
        <v>29</v>
      </c>
      <c r="P396" s="465" t="s">
        <v>57</v>
      </c>
      <c r="Q396" s="399"/>
      <c r="R396" s="79"/>
      <c r="S396" s="102"/>
      <c r="T396" s="101"/>
      <c r="U396" s="101"/>
    </row>
    <row r="397" spans="2:21" ht="13.5" thickBot="1">
      <c r="B397" s="92">
        <v>30</v>
      </c>
      <c r="C397" s="462" t="s">
        <v>57</v>
      </c>
      <c r="D397" s="463"/>
      <c r="F397" s="102"/>
      <c r="G397" s="101"/>
      <c r="H397" s="101"/>
      <c r="O397" s="92">
        <v>30</v>
      </c>
      <c r="P397" s="462" t="s">
        <v>57</v>
      </c>
      <c r="Q397" s="463"/>
      <c r="R397" s="79"/>
      <c r="S397" s="102"/>
      <c r="T397" s="101"/>
      <c r="U397" s="101"/>
    </row>
    <row r="398" spans="2:21" ht="13.5" thickBot="1">
      <c r="B398" s="181" t="s">
        <v>0</v>
      </c>
      <c r="C398" s="90">
        <f>COUNTIF(C379:C397,"&gt;0")</f>
        <v>0</v>
      </c>
      <c r="D398" s="89">
        <f>COUNTIF(D379:D397,"&gt;0")</f>
        <v>0</v>
      </c>
      <c r="O398" s="181" t="s">
        <v>0</v>
      </c>
      <c r="P398" s="114">
        <f>COUNTIF(P379:P397,"&gt;0")</f>
        <v>0</v>
      </c>
      <c r="Q398" s="113">
        <f>COUNTIF(Q379:Q397,"&gt;0")</f>
        <v>0</v>
      </c>
      <c r="R398" s="79"/>
      <c r="S398" s="79"/>
      <c r="T398" s="78"/>
      <c r="U398" s="78"/>
    </row>
    <row r="399" spans="2:21">
      <c r="B399" s="88" t="s">
        <v>1</v>
      </c>
      <c r="C399" s="87" t="e">
        <f>AVERAGE(C379:C397)</f>
        <v>#DIV/0!</v>
      </c>
      <c r="D399" s="86" t="e">
        <f>AVERAGE(D379:D397)</f>
        <v>#DIV/0!</v>
      </c>
      <c r="O399" s="88" t="s">
        <v>1</v>
      </c>
      <c r="P399" s="87" t="e">
        <f>AVERAGE(P379:P397)</f>
        <v>#DIV/0!</v>
      </c>
      <c r="Q399" s="86" t="e">
        <f>AVERAGE(Q379:Q397)</f>
        <v>#DIV/0!</v>
      </c>
      <c r="R399" s="79"/>
      <c r="S399" s="79"/>
      <c r="T399" s="78"/>
      <c r="U399" s="78"/>
    </row>
    <row r="400" spans="2:21">
      <c r="B400" s="85" t="s">
        <v>2</v>
      </c>
      <c r="C400" s="84" t="e">
        <f>STDEV(C379:C397)</f>
        <v>#DIV/0!</v>
      </c>
      <c r="D400" s="83" t="e">
        <f>STDEV(D379:D397)</f>
        <v>#DIV/0!</v>
      </c>
      <c r="O400" s="85" t="s">
        <v>2</v>
      </c>
      <c r="P400" s="84" t="e">
        <f>STDEV(P379:P397)</f>
        <v>#DIV/0!</v>
      </c>
      <c r="Q400" s="83" t="e">
        <f>STDEV(Q379:Q397)</f>
        <v>#DIV/0!</v>
      </c>
      <c r="R400" s="79"/>
      <c r="S400" s="79"/>
      <c r="T400" s="78"/>
      <c r="U400" s="78"/>
    </row>
    <row r="401" spans="2:21" ht="13.5" thickBot="1">
      <c r="B401" s="82" t="s">
        <v>3</v>
      </c>
      <c r="C401" s="81" t="e">
        <f>CONFIDENCE(0.05,C400,C398)</f>
        <v>#DIV/0!</v>
      </c>
      <c r="D401" s="80" t="e">
        <f>CONFIDENCE(0.05,D400,D398)</f>
        <v>#DIV/0!</v>
      </c>
      <c r="O401" s="82" t="s">
        <v>3</v>
      </c>
      <c r="P401" s="81" t="e">
        <f>CONFIDENCE(0.05,P400,P398)</f>
        <v>#DIV/0!</v>
      </c>
      <c r="Q401" s="80" t="e">
        <f>CONFIDENCE(0.05,Q400,Q398)</f>
        <v>#DIV/0!</v>
      </c>
      <c r="R401" s="79"/>
      <c r="S401" s="79"/>
      <c r="T401" s="78"/>
      <c r="U401" s="78"/>
    </row>
  </sheetData>
  <mergeCells count="592">
    <mergeCell ref="C335:D335"/>
    <mergeCell ref="P335:Q335"/>
    <mergeCell ref="C324:D324"/>
    <mergeCell ref="P324:Q324"/>
    <mergeCell ref="C325:D325"/>
    <mergeCell ref="P325:Q325"/>
    <mergeCell ref="C326:D326"/>
    <mergeCell ref="P326:Q326"/>
    <mergeCell ref="C327:D327"/>
    <mergeCell ref="P327:Q327"/>
    <mergeCell ref="C328:D328"/>
    <mergeCell ref="P328:Q328"/>
    <mergeCell ref="C329:D329"/>
    <mergeCell ref="P329:Q329"/>
    <mergeCell ref="C330:D330"/>
    <mergeCell ref="P330:Q330"/>
    <mergeCell ref="C334:D334"/>
    <mergeCell ref="P334:Q334"/>
    <mergeCell ref="C331:D331"/>
    <mergeCell ref="P331:Q331"/>
    <mergeCell ref="C332:D332"/>
    <mergeCell ref="P332:Q332"/>
    <mergeCell ref="C333:D333"/>
    <mergeCell ref="P333:Q333"/>
    <mergeCell ref="C323:D323"/>
    <mergeCell ref="P323:Q323"/>
    <mergeCell ref="B312:C312"/>
    <mergeCell ref="O312:P312"/>
    <mergeCell ref="B313:B314"/>
    <mergeCell ref="C313:D313"/>
    <mergeCell ref="O313:O314"/>
    <mergeCell ref="P313:Q313"/>
    <mergeCell ref="C315:D315"/>
    <mergeCell ref="P315:Q315"/>
    <mergeCell ref="C316:D316"/>
    <mergeCell ref="P316:Q316"/>
    <mergeCell ref="C317:D317"/>
    <mergeCell ref="P317:Q317"/>
    <mergeCell ref="C318:D318"/>
    <mergeCell ref="P318:Q318"/>
    <mergeCell ref="C319:D319"/>
    <mergeCell ref="P319:Q319"/>
    <mergeCell ref="C320:D320"/>
    <mergeCell ref="P320:Q320"/>
    <mergeCell ref="C321:D321"/>
    <mergeCell ref="P321:Q321"/>
    <mergeCell ref="C322:D322"/>
    <mergeCell ref="P322:Q322"/>
    <mergeCell ref="T310:U310"/>
    <mergeCell ref="C295:D295"/>
    <mergeCell ref="P295:Q295"/>
    <mergeCell ref="C296:D296"/>
    <mergeCell ref="P296:Q296"/>
    <mergeCell ref="C297:D297"/>
    <mergeCell ref="P297:Q297"/>
    <mergeCell ref="C298:D298"/>
    <mergeCell ref="P298:Q298"/>
    <mergeCell ref="C299:D299"/>
    <mergeCell ref="P299:Q299"/>
    <mergeCell ref="C300:D300"/>
    <mergeCell ref="P300:Q300"/>
    <mergeCell ref="C301:D301"/>
    <mergeCell ref="P301:Q301"/>
    <mergeCell ref="C302:D302"/>
    <mergeCell ref="P302:Q302"/>
    <mergeCell ref="C303:D303"/>
    <mergeCell ref="P303:Q303"/>
    <mergeCell ref="B310:C311"/>
    <mergeCell ref="D310:D311"/>
    <mergeCell ref="G310:H310"/>
    <mergeCell ref="O310:P311"/>
    <mergeCell ref="Q310:Q311"/>
    <mergeCell ref="C294:D294"/>
    <mergeCell ref="P294:Q294"/>
    <mergeCell ref="C288:D288"/>
    <mergeCell ref="P288:Q288"/>
    <mergeCell ref="C283:D283"/>
    <mergeCell ref="P283:Q283"/>
    <mergeCell ref="C284:D284"/>
    <mergeCell ref="P284:Q284"/>
    <mergeCell ref="C285:D285"/>
    <mergeCell ref="P285:Q285"/>
    <mergeCell ref="C289:D289"/>
    <mergeCell ref="P289:Q289"/>
    <mergeCell ref="C290:D290"/>
    <mergeCell ref="P290:Q290"/>
    <mergeCell ref="C291:D291"/>
    <mergeCell ref="P291:Q291"/>
    <mergeCell ref="C292:D292"/>
    <mergeCell ref="P292:Q292"/>
    <mergeCell ref="C293:D293"/>
    <mergeCell ref="P293:Q293"/>
    <mergeCell ref="C286:D286"/>
    <mergeCell ref="P286:Q286"/>
    <mergeCell ref="D278:D279"/>
    <mergeCell ref="G278:H278"/>
    <mergeCell ref="C287:D287"/>
    <mergeCell ref="P287:Q287"/>
    <mergeCell ref="P269:Q269"/>
    <mergeCell ref="B280:C280"/>
    <mergeCell ref="O280:P280"/>
    <mergeCell ref="B281:B282"/>
    <mergeCell ref="C281:D281"/>
    <mergeCell ref="O281:O282"/>
    <mergeCell ref="P281:Q281"/>
    <mergeCell ref="B278:C279"/>
    <mergeCell ref="P264:Q264"/>
    <mergeCell ref="C265:D265"/>
    <mergeCell ref="P265:Q265"/>
    <mergeCell ref="T278:U278"/>
    <mergeCell ref="C270:D270"/>
    <mergeCell ref="P270:Q270"/>
    <mergeCell ref="C271:D271"/>
    <mergeCell ref="P271:Q271"/>
    <mergeCell ref="C267:D267"/>
    <mergeCell ref="P267:Q267"/>
    <mergeCell ref="C268:D268"/>
    <mergeCell ref="P268:Q268"/>
    <mergeCell ref="C269:D269"/>
    <mergeCell ref="O278:P279"/>
    <mergeCell ref="Q278:Q279"/>
    <mergeCell ref="P250:Q250"/>
    <mergeCell ref="C251:D251"/>
    <mergeCell ref="P251:Q251"/>
    <mergeCell ref="C266:D266"/>
    <mergeCell ref="P266:Q266"/>
    <mergeCell ref="C255:D255"/>
    <mergeCell ref="P255:Q255"/>
    <mergeCell ref="C256:D256"/>
    <mergeCell ref="P256:Q256"/>
    <mergeCell ref="C257:D257"/>
    <mergeCell ref="P257:Q257"/>
    <mergeCell ref="C258:D258"/>
    <mergeCell ref="P258:Q258"/>
    <mergeCell ref="C259:D259"/>
    <mergeCell ref="P259:Q259"/>
    <mergeCell ref="C260:D260"/>
    <mergeCell ref="P260:Q260"/>
    <mergeCell ref="C261:D261"/>
    <mergeCell ref="P261:Q261"/>
    <mergeCell ref="C262:D262"/>
    <mergeCell ref="P262:Q262"/>
    <mergeCell ref="C263:D263"/>
    <mergeCell ref="P263:Q263"/>
    <mergeCell ref="C264:D264"/>
    <mergeCell ref="C198:D198"/>
    <mergeCell ref="C199:D199"/>
    <mergeCell ref="P196:Q196"/>
    <mergeCell ref="C192:D192"/>
    <mergeCell ref="C193:D193"/>
    <mergeCell ref="P192:Q192"/>
    <mergeCell ref="P193:Q193"/>
    <mergeCell ref="C194:D194"/>
    <mergeCell ref="P194:Q194"/>
    <mergeCell ref="C196:D196"/>
    <mergeCell ref="P198:Q198"/>
    <mergeCell ref="C195:D195"/>
    <mergeCell ref="C183:D183"/>
    <mergeCell ref="C184:D184"/>
    <mergeCell ref="C197:D197"/>
    <mergeCell ref="P197:Q197"/>
    <mergeCell ref="P183:Q183"/>
    <mergeCell ref="P184:Q184"/>
    <mergeCell ref="P185:Q185"/>
    <mergeCell ref="P186:Q186"/>
    <mergeCell ref="P187:Q187"/>
    <mergeCell ref="P195:Q195"/>
    <mergeCell ref="C190:D190"/>
    <mergeCell ref="C191:D191"/>
    <mergeCell ref="P190:Q190"/>
    <mergeCell ref="P191:Q191"/>
    <mergeCell ref="P188:Q188"/>
    <mergeCell ref="C185:D185"/>
    <mergeCell ref="C186:D186"/>
    <mergeCell ref="C187:D187"/>
    <mergeCell ref="C188:D188"/>
    <mergeCell ref="C189:D189"/>
    <mergeCell ref="P189:Q189"/>
    <mergeCell ref="B181:B182"/>
    <mergeCell ref="C181:D181"/>
    <mergeCell ref="O181:O182"/>
    <mergeCell ref="P181:Q181"/>
    <mergeCell ref="B178:C179"/>
    <mergeCell ref="D178:D179"/>
    <mergeCell ref="G178:H178"/>
    <mergeCell ref="O178:P179"/>
    <mergeCell ref="Q178:Q179"/>
    <mergeCell ref="B180:C180"/>
    <mergeCell ref="O180:P180"/>
    <mergeCell ref="C155:D155"/>
    <mergeCell ref="P155:Q155"/>
    <mergeCell ref="C158:D158"/>
    <mergeCell ref="P158:Q158"/>
    <mergeCell ref="O151:O152"/>
    <mergeCell ref="P151:Q151"/>
    <mergeCell ref="C156:D156"/>
    <mergeCell ref="C160:D160"/>
    <mergeCell ref="P153:Q153"/>
    <mergeCell ref="T148:U148"/>
    <mergeCell ref="P163:Q163"/>
    <mergeCell ref="C141:D141"/>
    <mergeCell ref="C159:D159"/>
    <mergeCell ref="P159:Q159"/>
    <mergeCell ref="C157:D157"/>
    <mergeCell ref="P156:Q156"/>
    <mergeCell ref="P157:Q157"/>
    <mergeCell ref="C153:D153"/>
    <mergeCell ref="C154:D154"/>
    <mergeCell ref="T178:U178"/>
    <mergeCell ref="C163:D163"/>
    <mergeCell ref="C164:D164"/>
    <mergeCell ref="C165:D165"/>
    <mergeCell ref="C166:D166"/>
    <mergeCell ref="C167:D167"/>
    <mergeCell ref="P164:Q164"/>
    <mergeCell ref="P165:Q165"/>
    <mergeCell ref="P166:Q166"/>
    <mergeCell ref="C140:D140"/>
    <mergeCell ref="P135:Q135"/>
    <mergeCell ref="P136:Q136"/>
    <mergeCell ref="P137:Q137"/>
    <mergeCell ref="P138:Q138"/>
    <mergeCell ref="P139:Q139"/>
    <mergeCell ref="P167:Q167"/>
    <mergeCell ref="C138:D138"/>
    <mergeCell ref="P140:Q140"/>
    <mergeCell ref="P141:Q141"/>
    <mergeCell ref="B148:C149"/>
    <mergeCell ref="D148:D149"/>
    <mergeCell ref="G148:H148"/>
    <mergeCell ref="O148:P149"/>
    <mergeCell ref="Q148:Q149"/>
    <mergeCell ref="C139:D139"/>
    <mergeCell ref="P154:Q154"/>
    <mergeCell ref="C133:D133"/>
    <mergeCell ref="C134:D134"/>
    <mergeCell ref="C135:D135"/>
    <mergeCell ref="C136:D136"/>
    <mergeCell ref="C137:D137"/>
    <mergeCell ref="P126:Q126"/>
    <mergeCell ref="C129:D129"/>
    <mergeCell ref="C127:D127"/>
    <mergeCell ref="C128:D128"/>
    <mergeCell ref="P127:Q127"/>
    <mergeCell ref="P128:Q128"/>
    <mergeCell ref="C130:D130"/>
    <mergeCell ref="P129:Q129"/>
    <mergeCell ref="P130:Q130"/>
    <mergeCell ref="C122:D122"/>
    <mergeCell ref="C123:D123"/>
    <mergeCell ref="C124:D124"/>
    <mergeCell ref="C125:D125"/>
    <mergeCell ref="C126:D126"/>
    <mergeCell ref="P122:Q122"/>
    <mergeCell ref="P125:Q125"/>
    <mergeCell ref="C109:D109"/>
    <mergeCell ref="P109:Q109"/>
    <mergeCell ref="C106:D106"/>
    <mergeCell ref="P106:Q106"/>
    <mergeCell ref="C110:D110"/>
    <mergeCell ref="P110:Q110"/>
    <mergeCell ref="P107:Q107"/>
    <mergeCell ref="P124:Q124"/>
    <mergeCell ref="P104:Q104"/>
    <mergeCell ref="B117:C118"/>
    <mergeCell ref="D117:D118"/>
    <mergeCell ref="G117:H117"/>
    <mergeCell ref="O117:P118"/>
    <mergeCell ref="Q117:Q118"/>
    <mergeCell ref="C101:D101"/>
    <mergeCell ref="P101:Q101"/>
    <mergeCell ref="C102:D102"/>
    <mergeCell ref="P102:Q102"/>
    <mergeCell ref="C103:D103"/>
    <mergeCell ref="P103:Q103"/>
    <mergeCell ref="Q28:Q29"/>
    <mergeCell ref="C71:D71"/>
    <mergeCell ref="P71:Q71"/>
    <mergeCell ref="C69:D69"/>
    <mergeCell ref="P69:Q69"/>
    <mergeCell ref="C70:D70"/>
    <mergeCell ref="P70:Q70"/>
    <mergeCell ref="Q59:Q60"/>
    <mergeCell ref="C95:D95"/>
    <mergeCell ref="P95:Q95"/>
    <mergeCell ref="C74:D74"/>
    <mergeCell ref="C75:D75"/>
    <mergeCell ref="P74:Q74"/>
    <mergeCell ref="P75:Q75"/>
    <mergeCell ref="C76:D76"/>
    <mergeCell ref="P76:Q76"/>
    <mergeCell ref="C91:D91"/>
    <mergeCell ref="P91:Q91"/>
    <mergeCell ref="C93:D93"/>
    <mergeCell ref="P93:Q93"/>
    <mergeCell ref="C94:D94"/>
    <mergeCell ref="P94:Q94"/>
    <mergeCell ref="P62:Q62"/>
    <mergeCell ref="T59:U59"/>
    <mergeCell ref="B61:C61"/>
    <mergeCell ref="O61:P61"/>
    <mergeCell ref="B59:C60"/>
    <mergeCell ref="D59:D60"/>
    <mergeCell ref="G59:H59"/>
    <mergeCell ref="C16:D16"/>
    <mergeCell ref="C17:D17"/>
    <mergeCell ref="C18:D18"/>
    <mergeCell ref="C20:D20"/>
    <mergeCell ref="C21:D21"/>
    <mergeCell ref="T28:U28"/>
    <mergeCell ref="O59:P60"/>
    <mergeCell ref="O30:P30"/>
    <mergeCell ref="O31:O32"/>
    <mergeCell ref="P31:Q31"/>
    <mergeCell ref="B30:C30"/>
    <mergeCell ref="B31:B32"/>
    <mergeCell ref="C31:D31"/>
    <mergeCell ref="G28:H28"/>
    <mergeCell ref="B28:C29"/>
    <mergeCell ref="D28:D29"/>
    <mergeCell ref="O28:P29"/>
    <mergeCell ref="B2:C3"/>
    <mergeCell ref="D2:D3"/>
    <mergeCell ref="B4:C4"/>
    <mergeCell ref="B5:B6"/>
    <mergeCell ref="C5:D5"/>
    <mergeCell ref="G2:H2"/>
    <mergeCell ref="B62:B63"/>
    <mergeCell ref="C62:D62"/>
    <mergeCell ref="O62:O63"/>
    <mergeCell ref="C10:D10"/>
    <mergeCell ref="C7:D7"/>
    <mergeCell ref="C11:D11"/>
    <mergeCell ref="C12:D12"/>
    <mergeCell ref="C13:D13"/>
    <mergeCell ref="C14:D14"/>
    <mergeCell ref="C15:D15"/>
    <mergeCell ref="C68:D68"/>
    <mergeCell ref="P68:Q68"/>
    <mergeCell ref="C64:D64"/>
    <mergeCell ref="P64:Q64"/>
    <mergeCell ref="C90:D90"/>
    <mergeCell ref="P90:Q90"/>
    <mergeCell ref="B86:C86"/>
    <mergeCell ref="O86:P86"/>
    <mergeCell ref="B87:B88"/>
    <mergeCell ref="C87:D87"/>
    <mergeCell ref="O87:O88"/>
    <mergeCell ref="P87:Q87"/>
    <mergeCell ref="B84:C85"/>
    <mergeCell ref="D84:D85"/>
    <mergeCell ref="G84:H84"/>
    <mergeCell ref="O84:P85"/>
    <mergeCell ref="Q84:Q85"/>
    <mergeCell ref="C66:D66"/>
    <mergeCell ref="P66:Q66"/>
    <mergeCell ref="C67:D67"/>
    <mergeCell ref="P67:Q67"/>
    <mergeCell ref="P161:Q161"/>
    <mergeCell ref="P162:Q162"/>
    <mergeCell ref="C168:D168"/>
    <mergeCell ref="C169:D169"/>
    <mergeCell ref="C170:D170"/>
    <mergeCell ref="T84:U84"/>
    <mergeCell ref="B119:C119"/>
    <mergeCell ref="O119:P119"/>
    <mergeCell ref="B120:B121"/>
    <mergeCell ref="C120:D120"/>
    <mergeCell ref="O120:O121"/>
    <mergeCell ref="P120:Q120"/>
    <mergeCell ref="P123:Q123"/>
    <mergeCell ref="T117:U117"/>
    <mergeCell ref="C99:D99"/>
    <mergeCell ref="P99:Q99"/>
    <mergeCell ref="C100:D100"/>
    <mergeCell ref="P100:Q100"/>
    <mergeCell ref="C107:D107"/>
    <mergeCell ref="C96:D96"/>
    <mergeCell ref="P96:Q96"/>
    <mergeCell ref="C97:D97"/>
    <mergeCell ref="P97:Q97"/>
    <mergeCell ref="C104:D104"/>
    <mergeCell ref="T210:U210"/>
    <mergeCell ref="O212:P212"/>
    <mergeCell ref="B213:B214"/>
    <mergeCell ref="C213:D213"/>
    <mergeCell ref="O213:O214"/>
    <mergeCell ref="P213:Q213"/>
    <mergeCell ref="C131:D131"/>
    <mergeCell ref="C132:D132"/>
    <mergeCell ref="P131:Q131"/>
    <mergeCell ref="P132:Q132"/>
    <mergeCell ref="P133:Q133"/>
    <mergeCell ref="P134:Q134"/>
    <mergeCell ref="C171:D171"/>
    <mergeCell ref="P168:Q168"/>
    <mergeCell ref="P169:Q169"/>
    <mergeCell ref="P170:Q170"/>
    <mergeCell ref="P171:Q171"/>
    <mergeCell ref="B150:C150"/>
    <mergeCell ref="O150:P150"/>
    <mergeCell ref="B151:B152"/>
    <mergeCell ref="C151:D151"/>
    <mergeCell ref="C161:D161"/>
    <mergeCell ref="C162:D162"/>
    <mergeCell ref="P160:Q160"/>
    <mergeCell ref="B210:C211"/>
    <mergeCell ref="D210:D211"/>
    <mergeCell ref="G210:H210"/>
    <mergeCell ref="O210:P211"/>
    <mergeCell ref="Q210:Q211"/>
    <mergeCell ref="B212:C212"/>
    <mergeCell ref="P199:Q199"/>
    <mergeCell ref="P200:Q200"/>
    <mergeCell ref="P201:Q201"/>
    <mergeCell ref="P202:Q202"/>
    <mergeCell ref="P203:Q203"/>
    <mergeCell ref="C200:D200"/>
    <mergeCell ref="C201:D201"/>
    <mergeCell ref="C202:D202"/>
    <mergeCell ref="C203:D203"/>
    <mergeCell ref="C215:D215"/>
    <mergeCell ref="P215:Q215"/>
    <mergeCell ref="C216:D216"/>
    <mergeCell ref="P216:Q216"/>
    <mergeCell ref="C217:D217"/>
    <mergeCell ref="P217:Q217"/>
    <mergeCell ref="C218:D218"/>
    <mergeCell ref="P218:Q218"/>
    <mergeCell ref="C219:D219"/>
    <mergeCell ref="P219:Q219"/>
    <mergeCell ref="C228:D228"/>
    <mergeCell ref="P228:Q228"/>
    <mergeCell ref="C229:D229"/>
    <mergeCell ref="P229:Q229"/>
    <mergeCell ref="C220:D220"/>
    <mergeCell ref="P220:Q220"/>
    <mergeCell ref="C221:D221"/>
    <mergeCell ref="P221:Q221"/>
    <mergeCell ref="C222:D222"/>
    <mergeCell ref="P222:Q222"/>
    <mergeCell ref="C225:D225"/>
    <mergeCell ref="P225:Q225"/>
    <mergeCell ref="C226:D226"/>
    <mergeCell ref="P226:Q226"/>
    <mergeCell ref="C227:D227"/>
    <mergeCell ref="P227:Q227"/>
    <mergeCell ref="C223:D223"/>
    <mergeCell ref="P223:Q223"/>
    <mergeCell ref="C224:D224"/>
    <mergeCell ref="P224:Q224"/>
    <mergeCell ref="T342:U342"/>
    <mergeCell ref="B344:C344"/>
    <mergeCell ref="O344:P344"/>
    <mergeCell ref="C236:D236"/>
    <mergeCell ref="P236:Q236"/>
    <mergeCell ref="C237:D237"/>
    <mergeCell ref="P237:Q237"/>
    <mergeCell ref="T244:U244"/>
    <mergeCell ref="B244:C245"/>
    <mergeCell ref="D244:D245"/>
    <mergeCell ref="G244:H244"/>
    <mergeCell ref="O244:P245"/>
    <mergeCell ref="Q244:Q245"/>
    <mergeCell ref="C252:D252"/>
    <mergeCell ref="P252:Q252"/>
    <mergeCell ref="B246:C246"/>
    <mergeCell ref="O246:P246"/>
    <mergeCell ref="B247:B248"/>
    <mergeCell ref="C247:D247"/>
    <mergeCell ref="O247:O248"/>
    <mergeCell ref="P247:Q247"/>
    <mergeCell ref="C253:D253"/>
    <mergeCell ref="P253:Q253"/>
    <mergeCell ref="C254:D254"/>
    <mergeCell ref="B342:C343"/>
    <mergeCell ref="D342:D343"/>
    <mergeCell ref="G342:H342"/>
    <mergeCell ref="O342:P343"/>
    <mergeCell ref="Q342:Q343"/>
    <mergeCell ref="C350:D350"/>
    <mergeCell ref="B345:B346"/>
    <mergeCell ref="C345:D345"/>
    <mergeCell ref="C230:D230"/>
    <mergeCell ref="P230:Q230"/>
    <mergeCell ref="C231:D231"/>
    <mergeCell ref="P231:Q231"/>
    <mergeCell ref="C232:D232"/>
    <mergeCell ref="P232:Q232"/>
    <mergeCell ref="C233:D233"/>
    <mergeCell ref="P233:Q233"/>
    <mergeCell ref="C234:D234"/>
    <mergeCell ref="P234:Q234"/>
    <mergeCell ref="C235:D235"/>
    <mergeCell ref="P235:Q235"/>
    <mergeCell ref="P254:Q254"/>
    <mergeCell ref="C249:D249"/>
    <mergeCell ref="P249:Q249"/>
    <mergeCell ref="C250:D250"/>
    <mergeCell ref="O345:O346"/>
    <mergeCell ref="P345:Q345"/>
    <mergeCell ref="P350:Q350"/>
    <mergeCell ref="C355:D355"/>
    <mergeCell ref="P355:Q355"/>
    <mergeCell ref="C356:D356"/>
    <mergeCell ref="P356:Q356"/>
    <mergeCell ref="C347:D347"/>
    <mergeCell ref="P347:Q347"/>
    <mergeCell ref="C348:D348"/>
    <mergeCell ref="C351:D351"/>
    <mergeCell ref="P351:Q351"/>
    <mergeCell ref="P348:Q348"/>
    <mergeCell ref="C349:D349"/>
    <mergeCell ref="P349:Q349"/>
    <mergeCell ref="C360:D360"/>
    <mergeCell ref="P360:Q360"/>
    <mergeCell ref="C361:D361"/>
    <mergeCell ref="P361:Q361"/>
    <mergeCell ref="C352:D352"/>
    <mergeCell ref="P352:Q352"/>
    <mergeCell ref="C353:D353"/>
    <mergeCell ref="P353:Q353"/>
    <mergeCell ref="C354:D354"/>
    <mergeCell ref="P354:Q354"/>
    <mergeCell ref="C365:D365"/>
    <mergeCell ref="P365:Q365"/>
    <mergeCell ref="C366:D366"/>
    <mergeCell ref="P366:Q366"/>
    <mergeCell ref="C357:D357"/>
    <mergeCell ref="P357:Q357"/>
    <mergeCell ref="C358:D358"/>
    <mergeCell ref="P358:Q358"/>
    <mergeCell ref="C359:D359"/>
    <mergeCell ref="P359:Q359"/>
    <mergeCell ref="Q374:Q375"/>
    <mergeCell ref="T374:U374"/>
    <mergeCell ref="B376:C376"/>
    <mergeCell ref="O376:P376"/>
    <mergeCell ref="C362:D362"/>
    <mergeCell ref="P362:Q362"/>
    <mergeCell ref="C363:D363"/>
    <mergeCell ref="P363:Q363"/>
    <mergeCell ref="C364:D364"/>
    <mergeCell ref="P364:Q364"/>
    <mergeCell ref="C380:D380"/>
    <mergeCell ref="P380:Q380"/>
    <mergeCell ref="C381:D381"/>
    <mergeCell ref="P381:Q381"/>
    <mergeCell ref="C367:D367"/>
    <mergeCell ref="P367:Q367"/>
    <mergeCell ref="B374:C375"/>
    <mergeCell ref="C392:D392"/>
    <mergeCell ref="P392:Q392"/>
    <mergeCell ref="B377:B378"/>
    <mergeCell ref="C377:D377"/>
    <mergeCell ref="O377:O378"/>
    <mergeCell ref="P377:Q377"/>
    <mergeCell ref="C379:D379"/>
    <mergeCell ref="P379:Q379"/>
    <mergeCell ref="D374:D375"/>
    <mergeCell ref="G374:H374"/>
    <mergeCell ref="O374:P375"/>
    <mergeCell ref="C385:D385"/>
    <mergeCell ref="P385:Q385"/>
    <mergeCell ref="C386:D386"/>
    <mergeCell ref="P386:Q386"/>
    <mergeCell ref="C382:D382"/>
    <mergeCell ref="P382:Q382"/>
    <mergeCell ref="C383:D383"/>
    <mergeCell ref="C391:D391"/>
    <mergeCell ref="P391:Q391"/>
    <mergeCell ref="C387:D387"/>
    <mergeCell ref="P387:Q387"/>
    <mergeCell ref="C388:D388"/>
    <mergeCell ref="P388:Q388"/>
    <mergeCell ref="C389:D389"/>
    <mergeCell ref="P389:Q389"/>
    <mergeCell ref="P383:Q383"/>
    <mergeCell ref="C384:D384"/>
    <mergeCell ref="P384:Q384"/>
    <mergeCell ref="C390:D390"/>
    <mergeCell ref="P390:Q390"/>
    <mergeCell ref="C397:D397"/>
    <mergeCell ref="P397:Q397"/>
    <mergeCell ref="C394:D394"/>
    <mergeCell ref="P394:Q394"/>
    <mergeCell ref="C395:D395"/>
    <mergeCell ref="P395:Q395"/>
    <mergeCell ref="C396:D396"/>
    <mergeCell ref="P396:Q396"/>
    <mergeCell ref="C393:D393"/>
    <mergeCell ref="P393:Q39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9"/>
  <sheetViews>
    <sheetView topLeftCell="A391" zoomScale="87" zoomScaleNormal="87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5" width="9.140625" style="77"/>
    <col min="16" max="17" width="13.140625" style="77" customWidth="1"/>
    <col min="18" max="18" width="2.85546875" style="77" customWidth="1"/>
    <col min="19" max="19" width="9.140625" style="77"/>
    <col min="20" max="20" width="10.7109375" style="77" customWidth="1"/>
    <col min="21" max="21" width="10.14062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106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17</v>
      </c>
      <c r="C4" s="348"/>
      <c r="D4" s="111" t="s">
        <v>52</v>
      </c>
      <c r="F4" s="110" t="s">
        <v>1</v>
      </c>
      <c r="G4" s="108">
        <f t="shared" ref="G4:H6" si="0">C21</f>
        <v>28.4</v>
      </c>
      <c r="H4" s="108">
        <f t="shared" si="0"/>
        <v>23.8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 t="e">
        <f t="shared" si="0"/>
        <v>#DIV/0!</v>
      </c>
      <c r="H5" s="108" t="e">
        <f t="shared" si="0"/>
        <v>#DIV/0!</v>
      </c>
    </row>
    <row r="6" spans="2:8">
      <c r="B6" s="374"/>
      <c r="C6" s="107">
        <v>1</v>
      </c>
      <c r="D6" s="106">
        <v>2</v>
      </c>
      <c r="F6" s="102" t="s">
        <v>3</v>
      </c>
      <c r="G6" s="105" t="e">
        <f t="shared" si="0"/>
        <v>#DIV/0!</v>
      </c>
      <c r="H6" s="105" t="e">
        <f t="shared" si="0"/>
        <v>#DIV/0!</v>
      </c>
    </row>
    <row r="7" spans="2:8">
      <c r="B7" s="92">
        <v>7</v>
      </c>
      <c r="C7" s="100" t="s">
        <v>51</v>
      </c>
      <c r="D7" s="99"/>
      <c r="F7" s="102" t="s">
        <v>8</v>
      </c>
      <c r="G7" s="101">
        <f>MAX(C7:C19)</f>
        <v>28.4</v>
      </c>
      <c r="H7" s="101">
        <f>MAX(D7:D19)</f>
        <v>23.8</v>
      </c>
    </row>
    <row r="8" spans="2:8">
      <c r="B8" s="92">
        <v>10</v>
      </c>
      <c r="C8" s="100" t="s">
        <v>51</v>
      </c>
      <c r="D8" s="99"/>
      <c r="F8" s="102" t="s">
        <v>9</v>
      </c>
      <c r="G8" s="101">
        <f>MIN(C7:C19)</f>
        <v>28.4</v>
      </c>
      <c r="H8" s="101">
        <f>MIN(D7:D19)</f>
        <v>23.8</v>
      </c>
    </row>
    <row r="9" spans="2:8" ht="13.5" thickBot="1">
      <c r="B9" s="92">
        <v>11</v>
      </c>
      <c r="C9" s="100" t="s">
        <v>51</v>
      </c>
      <c r="D9" s="99"/>
      <c r="F9" s="98" t="s">
        <v>10</v>
      </c>
      <c r="G9" s="97">
        <f>G7-G8</f>
        <v>0</v>
      </c>
      <c r="H9" s="97">
        <f>H7-H8</f>
        <v>0</v>
      </c>
    </row>
    <row r="10" spans="2:8">
      <c r="B10" s="92">
        <v>12</v>
      </c>
      <c r="C10" s="100" t="s">
        <v>51</v>
      </c>
      <c r="D10" s="99"/>
    </row>
    <row r="11" spans="2:8">
      <c r="B11" s="92">
        <v>13</v>
      </c>
      <c r="C11" s="100" t="s">
        <v>51</v>
      </c>
      <c r="D11" s="99"/>
    </row>
    <row r="12" spans="2:8">
      <c r="B12" s="92">
        <v>14</v>
      </c>
      <c r="C12" s="100" t="s">
        <v>51</v>
      </c>
      <c r="D12" s="99"/>
    </row>
    <row r="13" spans="2:8">
      <c r="B13" s="92">
        <v>17</v>
      </c>
      <c r="C13" s="243"/>
      <c r="D13" s="242"/>
    </row>
    <row r="14" spans="2:8">
      <c r="B14" s="92">
        <v>19</v>
      </c>
      <c r="C14" s="418" t="s">
        <v>92</v>
      </c>
      <c r="D14" s="387"/>
    </row>
    <row r="15" spans="2:8">
      <c r="B15" s="92">
        <v>20</v>
      </c>
      <c r="C15" s="418" t="s">
        <v>92</v>
      </c>
      <c r="D15" s="387"/>
    </row>
    <row r="16" spans="2:8">
      <c r="B16" s="92">
        <v>21</v>
      </c>
      <c r="C16" s="243"/>
      <c r="D16" s="242"/>
    </row>
    <row r="17" spans="2:21">
      <c r="B17" s="92">
        <v>24</v>
      </c>
      <c r="C17" s="100">
        <v>28.4</v>
      </c>
      <c r="D17" s="99">
        <v>23.8</v>
      </c>
    </row>
    <row r="18" spans="2:21" ht="12.75" customHeight="1">
      <c r="B18" s="92">
        <v>25</v>
      </c>
      <c r="C18" s="360" t="s">
        <v>51</v>
      </c>
      <c r="D18" s="359"/>
    </row>
    <row r="19" spans="2:21" ht="12.75" customHeight="1" thickBot="1">
      <c r="B19" s="92">
        <v>26</v>
      </c>
      <c r="C19" s="360" t="s">
        <v>51</v>
      </c>
      <c r="D19" s="359"/>
    </row>
    <row r="20" spans="2:21" ht="13.5" thickBot="1">
      <c r="B20" s="135" t="s">
        <v>0</v>
      </c>
      <c r="C20" s="140">
        <f>COUNTIF(C7:C19,"&gt;0")</f>
        <v>1</v>
      </c>
      <c r="D20" s="140">
        <f>COUNTIF(D7:D19,"&gt;0")</f>
        <v>1</v>
      </c>
    </row>
    <row r="21" spans="2:21">
      <c r="B21" s="88" t="s">
        <v>1</v>
      </c>
      <c r="C21" s="87">
        <f>AVERAGE(C7:C19)</f>
        <v>28.4</v>
      </c>
      <c r="D21" s="87">
        <f>AVERAGE(D7:D19)</f>
        <v>23.8</v>
      </c>
    </row>
    <row r="22" spans="2:21">
      <c r="B22" s="85" t="s">
        <v>2</v>
      </c>
      <c r="C22" s="84" t="e">
        <f>STDEV(C7:C19)</f>
        <v>#DIV/0!</v>
      </c>
      <c r="D22" s="84" t="e">
        <f>STDEV(D7:D19)</f>
        <v>#DIV/0!</v>
      </c>
    </row>
    <row r="23" spans="2:21" ht="13.5" thickBot="1">
      <c r="B23" s="82" t="s">
        <v>3</v>
      </c>
      <c r="C23" s="81" t="e">
        <f>CONFIDENCE(0.05,C22,C20)</f>
        <v>#DIV/0!</v>
      </c>
      <c r="D23" s="80" t="e">
        <f>CONFIDENCE(0.05,D22,D20)</f>
        <v>#DIV/0!</v>
      </c>
    </row>
    <row r="25" spans="2:21" ht="13.5" thickBot="1"/>
    <row r="26" spans="2:21" ht="13.5" thickBot="1">
      <c r="B26" s="347"/>
      <c r="C26" s="348"/>
      <c r="D26" s="363" t="s">
        <v>15</v>
      </c>
      <c r="G26" s="346" t="s">
        <v>251</v>
      </c>
      <c r="H26" s="346"/>
      <c r="O26" s="347"/>
      <c r="P26" s="348"/>
      <c r="Q26" s="363" t="s">
        <v>15</v>
      </c>
      <c r="R26" s="79"/>
      <c r="S26" s="79"/>
      <c r="T26" s="346" t="s">
        <v>211</v>
      </c>
      <c r="U26" s="346"/>
    </row>
    <row r="27" spans="2:21" ht="13.5" thickBot="1">
      <c r="B27" s="349"/>
      <c r="C27" s="350"/>
      <c r="D27" s="364"/>
      <c r="G27" s="112">
        <v>1</v>
      </c>
      <c r="H27" s="112">
        <v>2</v>
      </c>
      <c r="O27" s="349"/>
      <c r="P27" s="350"/>
      <c r="Q27" s="364"/>
      <c r="R27" s="79"/>
      <c r="S27" s="79"/>
      <c r="T27" s="112">
        <v>1</v>
      </c>
      <c r="U27" s="112">
        <v>2</v>
      </c>
    </row>
    <row r="28" spans="2:21" ht="13.5" thickBot="1">
      <c r="B28" s="355" t="s">
        <v>17</v>
      </c>
      <c r="C28" s="348"/>
      <c r="D28" s="111" t="s">
        <v>183</v>
      </c>
      <c r="F28" s="110" t="s">
        <v>1</v>
      </c>
      <c r="G28" s="108">
        <f t="shared" ref="G28:H30" si="1">C52</f>
        <v>26.145454545454548</v>
      </c>
      <c r="H28" s="108">
        <f t="shared" si="1"/>
        <v>23.214285714285715</v>
      </c>
      <c r="O28" s="432" t="s">
        <v>250</v>
      </c>
      <c r="P28" s="433"/>
      <c r="Q28" s="111" t="s">
        <v>183</v>
      </c>
      <c r="R28" s="79"/>
      <c r="S28" s="110" t="s">
        <v>1</v>
      </c>
      <c r="T28" s="108">
        <f t="shared" ref="T28:U30" si="2">P52</f>
        <v>15.81818181818182</v>
      </c>
      <c r="U28" s="108">
        <f t="shared" si="2"/>
        <v>15.914285714285711</v>
      </c>
    </row>
    <row r="29" spans="2:21">
      <c r="B29" s="373" t="s">
        <v>6</v>
      </c>
      <c r="C29" s="356" t="s">
        <v>27</v>
      </c>
      <c r="D29" s="357"/>
      <c r="F29" s="102" t="s">
        <v>7</v>
      </c>
      <c r="G29" s="108">
        <f t="shared" si="1"/>
        <v>1.0103104833303835</v>
      </c>
      <c r="H29" s="108">
        <f t="shared" si="1"/>
        <v>1.4530755559944473</v>
      </c>
      <c r="O29" s="373" t="s">
        <v>6</v>
      </c>
      <c r="P29" s="356" t="s">
        <v>27</v>
      </c>
      <c r="Q29" s="357"/>
      <c r="R29" s="79"/>
      <c r="S29" s="102" t="s">
        <v>7</v>
      </c>
      <c r="T29" s="108">
        <f t="shared" si="2"/>
        <v>1.2616007148208039</v>
      </c>
      <c r="U29" s="108">
        <f t="shared" si="2"/>
        <v>1.4599412904047104</v>
      </c>
    </row>
    <row r="30" spans="2:21" ht="13.5" thickBot="1">
      <c r="B30" s="374"/>
      <c r="C30" s="107">
        <v>1</v>
      </c>
      <c r="D30" s="106">
        <v>2</v>
      </c>
      <c r="F30" s="102" t="s">
        <v>3</v>
      </c>
      <c r="G30" s="105">
        <f t="shared" si="1"/>
        <v>0.59704437061709847</v>
      </c>
      <c r="H30" s="105">
        <f t="shared" si="1"/>
        <v>1.0764336559730059</v>
      </c>
      <c r="O30" s="374"/>
      <c r="P30" s="107">
        <v>1</v>
      </c>
      <c r="Q30" s="106">
        <v>2</v>
      </c>
      <c r="R30" s="79"/>
      <c r="S30" s="102" t="s">
        <v>3</v>
      </c>
      <c r="T30" s="105">
        <f t="shared" si="2"/>
        <v>0.74554467876777719</v>
      </c>
      <c r="U30" s="105">
        <f t="shared" si="2"/>
        <v>1.0815197697416195</v>
      </c>
    </row>
    <row r="31" spans="2:21">
      <c r="B31" s="88">
        <v>2</v>
      </c>
      <c r="C31" s="240" t="s">
        <v>210</v>
      </c>
      <c r="D31" s="239"/>
      <c r="F31" s="102" t="s">
        <v>8</v>
      </c>
      <c r="G31" s="101">
        <f>MAX(C31:C50)</f>
        <v>28.8</v>
      </c>
      <c r="H31" s="101">
        <f>MAX(D31:D50)</f>
        <v>25.8</v>
      </c>
      <c r="O31" s="88">
        <v>2</v>
      </c>
      <c r="P31" s="240" t="s">
        <v>210</v>
      </c>
      <c r="Q31" s="239"/>
      <c r="R31" s="79"/>
      <c r="S31" s="102" t="s">
        <v>8</v>
      </c>
      <c r="T31" s="101">
        <f>MAX(P31:P50)</f>
        <v>17.7</v>
      </c>
      <c r="U31" s="101">
        <f>MAX(Q31:Q50)</f>
        <v>17.7</v>
      </c>
    </row>
    <row r="32" spans="2:21">
      <c r="B32" s="85">
        <v>5</v>
      </c>
      <c r="C32" s="237" t="s">
        <v>210</v>
      </c>
      <c r="D32" s="236"/>
      <c r="F32" s="102" t="s">
        <v>9</v>
      </c>
      <c r="G32" s="101">
        <f>MIN(C31:C50)</f>
        <v>25.3</v>
      </c>
      <c r="H32" s="101">
        <f>MIN(D31:D50)</f>
        <v>21.3</v>
      </c>
      <c r="O32" s="85">
        <v>5</v>
      </c>
      <c r="P32" s="237" t="s">
        <v>210</v>
      </c>
      <c r="Q32" s="236"/>
      <c r="R32" s="79"/>
      <c r="S32" s="102" t="s">
        <v>9</v>
      </c>
      <c r="T32" s="101">
        <f>MIN(P31:P50)</f>
        <v>13.8</v>
      </c>
      <c r="U32" s="101">
        <f>MIN(Q31:Q50)</f>
        <v>13.7</v>
      </c>
    </row>
    <row r="33" spans="2:21" ht="13.5" thickBot="1">
      <c r="B33" s="85">
        <v>6</v>
      </c>
      <c r="C33" s="137">
        <v>25.8</v>
      </c>
      <c r="D33" s="136">
        <v>23.4</v>
      </c>
      <c r="F33" s="98" t="s">
        <v>10</v>
      </c>
      <c r="G33" s="97">
        <f>G31-G32</f>
        <v>3.5</v>
      </c>
      <c r="H33" s="97">
        <f>H31-H32</f>
        <v>4.5</v>
      </c>
      <c r="O33" s="85">
        <v>6</v>
      </c>
      <c r="P33" s="137">
        <v>17.5</v>
      </c>
      <c r="Q33" s="136">
        <v>17.7</v>
      </c>
      <c r="R33" s="79"/>
      <c r="S33" s="98" t="s">
        <v>10</v>
      </c>
      <c r="T33" s="97">
        <f>T31-T32</f>
        <v>3.8999999999999986</v>
      </c>
      <c r="U33" s="97">
        <f>U31-U32</f>
        <v>4</v>
      </c>
    </row>
    <row r="34" spans="2:21">
      <c r="B34" s="85">
        <v>7</v>
      </c>
      <c r="C34" s="237" t="s">
        <v>51</v>
      </c>
      <c r="D34" s="236"/>
      <c r="O34" s="85">
        <v>7</v>
      </c>
      <c r="P34" s="237" t="s">
        <v>51</v>
      </c>
      <c r="Q34" s="236"/>
      <c r="R34" s="79"/>
      <c r="S34" s="79"/>
      <c r="T34" s="78"/>
      <c r="U34" s="78"/>
    </row>
    <row r="35" spans="2:21">
      <c r="B35" s="85">
        <v>8</v>
      </c>
      <c r="C35" s="137">
        <v>26</v>
      </c>
      <c r="D35" s="136">
        <v>21.3</v>
      </c>
      <c r="O35" s="85">
        <v>8</v>
      </c>
      <c r="P35" s="137">
        <v>17.7</v>
      </c>
      <c r="Q35" s="136">
        <v>16.399999999999999</v>
      </c>
      <c r="R35" s="79"/>
      <c r="S35" s="79"/>
      <c r="T35" s="78"/>
      <c r="U35" s="78"/>
    </row>
    <row r="36" spans="2:21">
      <c r="B36" s="85">
        <v>9</v>
      </c>
      <c r="C36" s="137">
        <v>26.5</v>
      </c>
      <c r="D36" s="236" t="s">
        <v>51</v>
      </c>
      <c r="O36" s="85">
        <v>9</v>
      </c>
      <c r="P36" s="137">
        <v>14.6</v>
      </c>
      <c r="Q36" s="238" t="s">
        <v>51</v>
      </c>
      <c r="R36" s="79"/>
      <c r="S36" s="79"/>
      <c r="T36" s="78"/>
      <c r="U36" s="78"/>
    </row>
    <row r="37" spans="2:21">
      <c r="B37" s="85">
        <v>12</v>
      </c>
      <c r="C37" s="137">
        <v>25.3</v>
      </c>
      <c r="D37" s="236" t="s">
        <v>51</v>
      </c>
      <c r="O37" s="85">
        <v>12</v>
      </c>
      <c r="P37" s="137">
        <v>16.8</v>
      </c>
      <c r="Q37" s="238" t="s">
        <v>51</v>
      </c>
      <c r="R37" s="79"/>
      <c r="S37" s="79"/>
      <c r="T37" s="78"/>
      <c r="U37" s="78"/>
    </row>
    <row r="38" spans="2:21">
      <c r="B38" s="85">
        <v>13</v>
      </c>
      <c r="C38" s="237" t="s">
        <v>51</v>
      </c>
      <c r="D38" s="236"/>
      <c r="O38" s="85">
        <v>13</v>
      </c>
      <c r="P38" s="237" t="s">
        <v>51</v>
      </c>
      <c r="Q38" s="236"/>
      <c r="R38" s="79"/>
      <c r="S38" s="79"/>
      <c r="T38" s="78"/>
      <c r="U38" s="78"/>
    </row>
    <row r="39" spans="2:21">
      <c r="B39" s="85">
        <v>14</v>
      </c>
      <c r="C39" s="137">
        <v>26.6</v>
      </c>
      <c r="D39" s="136">
        <v>24.1</v>
      </c>
      <c r="O39" s="85">
        <v>14</v>
      </c>
      <c r="P39" s="137">
        <v>14.9</v>
      </c>
      <c r="Q39" s="136">
        <v>14.4</v>
      </c>
      <c r="R39" s="79"/>
      <c r="S39" s="79"/>
      <c r="T39" s="78"/>
      <c r="U39" s="78"/>
    </row>
    <row r="40" spans="2:21">
      <c r="B40" s="85">
        <v>15</v>
      </c>
      <c r="C40" s="137">
        <v>25.4</v>
      </c>
      <c r="D40" s="136">
        <v>22.4</v>
      </c>
      <c r="O40" s="85">
        <v>15</v>
      </c>
      <c r="P40" s="137">
        <v>13.8</v>
      </c>
      <c r="Q40" s="136">
        <v>13.7</v>
      </c>
      <c r="R40" s="79"/>
      <c r="S40" s="79"/>
      <c r="T40" s="78"/>
      <c r="U40" s="78"/>
    </row>
    <row r="41" spans="2:21">
      <c r="B41" s="85">
        <v>16</v>
      </c>
      <c r="C41" s="137">
        <v>25.3</v>
      </c>
      <c r="D41" s="136">
        <v>22.3</v>
      </c>
      <c r="O41" s="85">
        <v>16</v>
      </c>
      <c r="P41" s="137">
        <v>16.2</v>
      </c>
      <c r="Q41" s="136">
        <v>15.6</v>
      </c>
      <c r="R41" s="79"/>
      <c r="S41" s="79"/>
      <c r="T41" s="78"/>
      <c r="U41" s="78"/>
    </row>
    <row r="42" spans="2:21">
      <c r="B42" s="85">
        <v>19</v>
      </c>
      <c r="C42" s="137">
        <v>25.6</v>
      </c>
      <c r="D42" s="236" t="s">
        <v>51</v>
      </c>
      <c r="O42" s="85">
        <v>19</v>
      </c>
      <c r="P42" s="137">
        <v>16.2</v>
      </c>
      <c r="Q42" s="236" t="s">
        <v>51</v>
      </c>
      <c r="R42" s="79"/>
      <c r="S42" s="79"/>
      <c r="T42" s="78"/>
      <c r="U42" s="78"/>
    </row>
    <row r="43" spans="2:21">
      <c r="B43" s="85">
        <v>20</v>
      </c>
      <c r="C43" s="137">
        <v>25.7</v>
      </c>
      <c r="D43" s="236" t="s">
        <v>51</v>
      </c>
      <c r="O43" s="85">
        <v>20</v>
      </c>
      <c r="P43" s="137">
        <v>14.6</v>
      </c>
      <c r="Q43" s="236" t="s">
        <v>51</v>
      </c>
      <c r="R43" s="79"/>
      <c r="S43" s="79"/>
      <c r="T43" s="78"/>
      <c r="U43" s="78"/>
    </row>
    <row r="44" spans="2:21">
      <c r="B44" s="85">
        <v>21</v>
      </c>
      <c r="C44" s="237" t="s">
        <v>210</v>
      </c>
      <c r="D44" s="236"/>
      <c r="O44" s="85">
        <v>21</v>
      </c>
      <c r="P44" s="237" t="s">
        <v>210</v>
      </c>
      <c r="Q44" s="236"/>
      <c r="R44" s="79"/>
      <c r="S44" s="79"/>
      <c r="T44" s="78"/>
      <c r="U44" s="78"/>
    </row>
    <row r="45" spans="2:21">
      <c r="B45" s="85">
        <v>22</v>
      </c>
      <c r="C45" s="237" t="s">
        <v>209</v>
      </c>
      <c r="D45" s="236"/>
      <c r="O45" s="85">
        <v>22</v>
      </c>
      <c r="P45" s="237" t="s">
        <v>209</v>
      </c>
      <c r="Q45" s="236"/>
      <c r="R45" s="79"/>
      <c r="S45" s="79"/>
      <c r="T45" s="78"/>
      <c r="U45" s="78"/>
    </row>
    <row r="46" spans="2:21">
      <c r="B46" s="92">
        <v>23</v>
      </c>
      <c r="C46" s="137">
        <v>28.8</v>
      </c>
      <c r="D46" s="136">
        <v>25.8</v>
      </c>
      <c r="O46" s="92">
        <v>23</v>
      </c>
      <c r="P46" s="137">
        <v>16.3</v>
      </c>
      <c r="Q46" s="136">
        <v>17.3</v>
      </c>
      <c r="R46" s="79"/>
      <c r="S46" s="79"/>
      <c r="T46" s="78"/>
      <c r="U46" s="78"/>
    </row>
    <row r="47" spans="2:21">
      <c r="B47" s="92">
        <v>26</v>
      </c>
      <c r="C47" s="237" t="s">
        <v>51</v>
      </c>
      <c r="D47" s="236"/>
      <c r="O47" s="92">
        <v>26</v>
      </c>
      <c r="P47" s="237" t="s">
        <v>51</v>
      </c>
      <c r="Q47" s="236"/>
      <c r="R47" s="79"/>
      <c r="S47" s="79"/>
      <c r="T47" s="78"/>
      <c r="U47" s="78"/>
    </row>
    <row r="48" spans="2:21">
      <c r="B48" s="92">
        <v>27</v>
      </c>
      <c r="C48" s="237" t="s">
        <v>51</v>
      </c>
      <c r="D48" s="236"/>
      <c r="O48" s="92">
        <v>27</v>
      </c>
      <c r="P48" s="237" t="s">
        <v>51</v>
      </c>
      <c r="Q48" s="236"/>
      <c r="R48" s="79"/>
      <c r="S48" s="79"/>
      <c r="T48" s="78"/>
      <c r="U48" s="78"/>
    </row>
    <row r="49" spans="2:22">
      <c r="B49" s="92">
        <v>28</v>
      </c>
      <c r="C49" s="237" t="s">
        <v>51</v>
      </c>
      <c r="D49" s="236"/>
      <c r="O49" s="92">
        <v>28</v>
      </c>
      <c r="P49" s="237" t="s">
        <v>51</v>
      </c>
      <c r="Q49" s="236"/>
      <c r="R49" s="79"/>
      <c r="S49" s="79"/>
      <c r="T49" s="78"/>
      <c r="U49" s="78"/>
    </row>
    <row r="50" spans="2:22" ht="13.5" thickBot="1">
      <c r="B50" s="92">
        <v>29</v>
      </c>
      <c r="C50" s="137">
        <v>26.6</v>
      </c>
      <c r="D50" s="136">
        <v>23.2</v>
      </c>
      <c r="O50" s="92">
        <v>29</v>
      </c>
      <c r="P50" s="137">
        <v>15.4</v>
      </c>
      <c r="Q50" s="136">
        <v>16.3</v>
      </c>
      <c r="R50" s="79"/>
      <c r="S50" s="79"/>
      <c r="T50" s="78"/>
      <c r="U50" s="78"/>
    </row>
    <row r="51" spans="2:22" ht="13.5" thickBot="1">
      <c r="B51" s="135" t="s">
        <v>0</v>
      </c>
      <c r="C51" s="140">
        <f>COUNTIF(C31:C50,"&gt;0")</f>
        <v>11</v>
      </c>
      <c r="D51" s="139">
        <f>COUNTIF(D31:D50,"&gt;0")</f>
        <v>7</v>
      </c>
      <c r="O51" s="135" t="s">
        <v>0</v>
      </c>
      <c r="P51" s="140">
        <f>COUNTIF(P31:P50,"&gt;0")</f>
        <v>11</v>
      </c>
      <c r="Q51" s="139">
        <f>COUNTIF(Q31:Q50,"&gt;0")</f>
        <v>7</v>
      </c>
      <c r="R51" s="79"/>
      <c r="S51" s="79"/>
      <c r="T51" s="78"/>
      <c r="U51" s="78"/>
    </row>
    <row r="52" spans="2:22">
      <c r="B52" s="88" t="s">
        <v>1</v>
      </c>
      <c r="C52" s="87">
        <f>AVERAGE(C31:C50)</f>
        <v>26.145454545454548</v>
      </c>
      <c r="D52" s="86">
        <f>AVERAGE(D31:D50)</f>
        <v>23.214285714285715</v>
      </c>
      <c r="O52" s="88" t="s">
        <v>1</v>
      </c>
      <c r="P52" s="87">
        <f>AVERAGE(P31:P50)</f>
        <v>15.81818181818182</v>
      </c>
      <c r="Q52" s="86">
        <f>AVERAGE(Q31:Q50)</f>
        <v>15.914285714285711</v>
      </c>
      <c r="R52" s="79"/>
      <c r="S52" s="79"/>
      <c r="T52" s="78"/>
      <c r="U52" s="78"/>
    </row>
    <row r="53" spans="2:22">
      <c r="B53" s="85" t="s">
        <v>2</v>
      </c>
      <c r="C53" s="84">
        <f>STDEV(C31:C50)</f>
        <v>1.0103104833303835</v>
      </c>
      <c r="D53" s="83">
        <f>STDEV(D31:D50)</f>
        <v>1.4530755559944473</v>
      </c>
      <c r="O53" s="85" t="s">
        <v>2</v>
      </c>
      <c r="P53" s="84">
        <f>STDEV(P31:P50)</f>
        <v>1.2616007148208039</v>
      </c>
      <c r="Q53" s="83">
        <f>STDEV(Q31:Q50)</f>
        <v>1.4599412904047104</v>
      </c>
      <c r="R53" s="79"/>
      <c r="S53" s="79"/>
      <c r="T53" s="78"/>
      <c r="U53" s="78"/>
    </row>
    <row r="54" spans="2:22" ht="13.5" thickBot="1">
      <c r="B54" s="82" t="s">
        <v>3</v>
      </c>
      <c r="C54" s="81">
        <f>CONFIDENCE(0.05,C53,C51)</f>
        <v>0.59704437061709847</v>
      </c>
      <c r="D54" s="80">
        <f>CONFIDENCE(0.05,D53,D51)</f>
        <v>1.0764336559730059</v>
      </c>
      <c r="O54" s="82" t="s">
        <v>3</v>
      </c>
      <c r="P54" s="81">
        <f>CONFIDENCE(0.05,P53,P51)</f>
        <v>0.74554467876777719</v>
      </c>
      <c r="Q54" s="80">
        <f>CONFIDENCE(0.05,Q53,Q51)</f>
        <v>1.0815197697416195</v>
      </c>
      <c r="R54" s="79"/>
      <c r="S54" s="79"/>
      <c r="T54" s="78"/>
      <c r="U54" s="78"/>
    </row>
    <row r="56" spans="2:22" ht="13.5" thickBot="1"/>
    <row r="57" spans="2:22" ht="13.5" thickBot="1">
      <c r="B57" s="347"/>
      <c r="C57" s="348"/>
      <c r="D57" s="363" t="s">
        <v>15</v>
      </c>
      <c r="G57" s="346" t="s">
        <v>249</v>
      </c>
      <c r="H57" s="346"/>
      <c r="O57" s="347"/>
      <c r="P57" s="348"/>
      <c r="Q57" s="363" t="s">
        <v>15</v>
      </c>
      <c r="R57" s="79"/>
      <c r="S57" s="79"/>
      <c r="T57" s="346" t="s">
        <v>208</v>
      </c>
      <c r="U57" s="346"/>
    </row>
    <row r="58" spans="2:22" ht="13.5" thickBot="1">
      <c r="B58" s="349"/>
      <c r="C58" s="350"/>
      <c r="D58" s="364"/>
      <c r="G58" s="112">
        <v>1</v>
      </c>
      <c r="H58" s="112">
        <v>2</v>
      </c>
      <c r="O58" s="349"/>
      <c r="P58" s="350"/>
      <c r="Q58" s="364"/>
      <c r="R58" s="79"/>
      <c r="S58" s="79"/>
      <c r="T58" s="112">
        <v>1</v>
      </c>
      <c r="U58" s="112">
        <v>2</v>
      </c>
    </row>
    <row r="59" spans="2:22" ht="13.5" thickBot="1">
      <c r="B59" s="355" t="s">
        <v>17</v>
      </c>
      <c r="C59" s="348"/>
      <c r="D59" s="111" t="s">
        <v>181</v>
      </c>
      <c r="F59" s="110" t="s">
        <v>1</v>
      </c>
      <c r="G59" s="108">
        <f>C77</f>
        <v>26.349999999999998</v>
      </c>
      <c r="H59" s="108">
        <f>D77</f>
        <v>24.2</v>
      </c>
      <c r="O59" s="432" t="s">
        <v>238</v>
      </c>
      <c r="P59" s="433"/>
      <c r="Q59" s="111" t="s">
        <v>181</v>
      </c>
      <c r="R59" s="79"/>
      <c r="S59" s="110" t="s">
        <v>1</v>
      </c>
      <c r="T59" s="108">
        <f t="shared" ref="T59:U61" si="3">P77</f>
        <v>16.524999999999999</v>
      </c>
      <c r="U59" s="108">
        <f t="shared" si="3"/>
        <v>15.6</v>
      </c>
      <c r="V59" s="231"/>
    </row>
    <row r="60" spans="2:22">
      <c r="B60" s="373" t="s">
        <v>6</v>
      </c>
      <c r="C60" s="356" t="s">
        <v>27</v>
      </c>
      <c r="D60" s="357"/>
      <c r="F60" s="102" t="s">
        <v>7</v>
      </c>
      <c r="G60" s="108">
        <f>C78</f>
        <v>0.70474581706219896</v>
      </c>
      <c r="H60" s="233" t="s">
        <v>207</v>
      </c>
      <c r="O60" s="373" t="s">
        <v>6</v>
      </c>
      <c r="P60" s="356" t="s">
        <v>27</v>
      </c>
      <c r="Q60" s="357"/>
      <c r="R60" s="79"/>
      <c r="S60" s="102" t="s">
        <v>7</v>
      </c>
      <c r="T60" s="108">
        <f t="shared" si="3"/>
        <v>1.3200378782444082</v>
      </c>
      <c r="U60" s="108" t="e">
        <f t="shared" si="3"/>
        <v>#DIV/0!</v>
      </c>
    </row>
    <row r="61" spans="2:22" ht="13.5" thickBot="1">
      <c r="B61" s="374"/>
      <c r="C61" s="107">
        <v>1</v>
      </c>
      <c r="D61" s="106">
        <v>2</v>
      </c>
      <c r="F61" s="102" t="s">
        <v>3</v>
      </c>
      <c r="G61" s="105">
        <f>C79</f>
        <v>0.6906382098485816</v>
      </c>
      <c r="H61" s="232" t="s">
        <v>207</v>
      </c>
      <c r="O61" s="374"/>
      <c r="P61" s="107">
        <v>1</v>
      </c>
      <c r="Q61" s="106">
        <v>2</v>
      </c>
      <c r="R61" s="79"/>
      <c r="S61" s="102" t="s">
        <v>3</v>
      </c>
      <c r="T61" s="105">
        <f t="shared" si="3"/>
        <v>1.2936133497938542</v>
      </c>
      <c r="U61" s="105" t="e">
        <f t="shared" si="3"/>
        <v>#DIV/0!</v>
      </c>
    </row>
    <row r="62" spans="2:22">
      <c r="B62" s="88">
        <v>2</v>
      </c>
      <c r="C62" s="456" t="s">
        <v>137</v>
      </c>
      <c r="D62" s="457"/>
      <c r="F62" s="102" t="s">
        <v>8</v>
      </c>
      <c r="G62" s="101">
        <f>MAX(C62:C75)</f>
        <v>27.3</v>
      </c>
      <c r="H62" s="101">
        <f>MAX(D62:D75)</f>
        <v>24.2</v>
      </c>
      <c r="O62" s="88">
        <v>2</v>
      </c>
      <c r="P62" s="456" t="s">
        <v>137</v>
      </c>
      <c r="Q62" s="457"/>
      <c r="R62" s="79"/>
      <c r="S62" s="102" t="s">
        <v>8</v>
      </c>
      <c r="T62" s="101">
        <f>MAX(P62:P75)</f>
        <v>18.399999999999999</v>
      </c>
      <c r="U62" s="101">
        <f>MAX(Q62:Q75)</f>
        <v>15.6</v>
      </c>
    </row>
    <row r="63" spans="2:22">
      <c r="B63" s="85">
        <v>3</v>
      </c>
      <c r="C63" s="100">
        <v>26.2</v>
      </c>
      <c r="D63" s="99" t="s">
        <v>51</v>
      </c>
      <c r="F63" s="102" t="s">
        <v>9</v>
      </c>
      <c r="G63" s="101">
        <f>MIN(C62:C75)</f>
        <v>25.6</v>
      </c>
      <c r="H63" s="101">
        <f>MIN(D62:D75)</f>
        <v>24.2</v>
      </c>
      <c r="O63" s="85">
        <v>3</v>
      </c>
      <c r="P63" s="100">
        <v>15.6</v>
      </c>
      <c r="Q63" s="99" t="s">
        <v>51</v>
      </c>
      <c r="R63" s="79"/>
      <c r="S63" s="102" t="s">
        <v>9</v>
      </c>
      <c r="T63" s="101">
        <f>MIN(P62:P75)</f>
        <v>15.6</v>
      </c>
      <c r="U63" s="101">
        <f>MIN(Q62:Q75)</f>
        <v>15.6</v>
      </c>
    </row>
    <row r="64" spans="2:22" ht="13.5" thickBot="1">
      <c r="B64" s="85">
        <v>4</v>
      </c>
      <c r="C64" s="418" t="s">
        <v>51</v>
      </c>
      <c r="D64" s="419"/>
      <c r="F64" s="98" t="s">
        <v>10</v>
      </c>
      <c r="G64" s="97">
        <f>G62-G63</f>
        <v>1.6999999999999993</v>
      </c>
      <c r="H64" s="97">
        <f>H62-H63</f>
        <v>0</v>
      </c>
      <c r="O64" s="85">
        <v>4</v>
      </c>
      <c r="P64" s="418" t="s">
        <v>51</v>
      </c>
      <c r="Q64" s="419"/>
      <c r="R64" s="79"/>
      <c r="S64" s="98" t="s">
        <v>10</v>
      </c>
      <c r="T64" s="97">
        <f>T62-T63</f>
        <v>2.7999999999999989</v>
      </c>
      <c r="U64" s="97">
        <f>U62-U63</f>
        <v>0</v>
      </c>
    </row>
    <row r="65" spans="2:21">
      <c r="B65" s="85">
        <v>5</v>
      </c>
      <c r="C65" s="418" t="s">
        <v>51</v>
      </c>
      <c r="D65" s="419"/>
      <c r="O65" s="85">
        <v>5</v>
      </c>
      <c r="P65" s="418" t="s">
        <v>51</v>
      </c>
      <c r="Q65" s="419"/>
      <c r="R65" s="79"/>
      <c r="S65" s="79"/>
      <c r="T65" s="78"/>
      <c r="U65" s="78"/>
    </row>
    <row r="66" spans="2:21">
      <c r="B66" s="85">
        <v>9</v>
      </c>
      <c r="C66" s="418" t="s">
        <v>51</v>
      </c>
      <c r="D66" s="419"/>
      <c r="O66" s="85">
        <v>9</v>
      </c>
      <c r="P66" s="418" t="s">
        <v>51</v>
      </c>
      <c r="Q66" s="419"/>
      <c r="R66" s="79"/>
      <c r="S66" s="79"/>
      <c r="T66" s="78"/>
      <c r="U66" s="78"/>
    </row>
    <row r="67" spans="2:21">
      <c r="B67" s="85">
        <v>10</v>
      </c>
      <c r="C67" s="418" t="s">
        <v>51</v>
      </c>
      <c r="D67" s="419"/>
      <c r="O67" s="85">
        <v>10</v>
      </c>
      <c r="P67" s="418" t="s">
        <v>51</v>
      </c>
      <c r="Q67" s="419"/>
      <c r="R67" s="79"/>
      <c r="S67" s="79"/>
      <c r="T67" s="78"/>
      <c r="U67" s="78"/>
    </row>
    <row r="68" spans="2:21">
      <c r="B68" s="85">
        <v>11</v>
      </c>
      <c r="C68" s="418" t="s">
        <v>51</v>
      </c>
      <c r="D68" s="419"/>
      <c r="O68" s="85">
        <v>11</v>
      </c>
      <c r="P68" s="418" t="s">
        <v>51</v>
      </c>
      <c r="Q68" s="419"/>
      <c r="R68" s="79"/>
      <c r="S68" s="79"/>
      <c r="T68" s="78"/>
      <c r="U68" s="78"/>
    </row>
    <row r="69" spans="2:21">
      <c r="B69" s="85">
        <v>12</v>
      </c>
      <c r="C69" s="418" t="s">
        <v>51</v>
      </c>
      <c r="D69" s="419"/>
      <c r="O69" s="85">
        <v>12</v>
      </c>
      <c r="P69" s="418" t="s">
        <v>51</v>
      </c>
      <c r="Q69" s="419"/>
      <c r="R69" s="79"/>
      <c r="S69" s="79"/>
      <c r="T69" s="78"/>
      <c r="U69" s="78"/>
    </row>
    <row r="70" spans="2:21">
      <c r="B70" s="85">
        <v>13</v>
      </c>
      <c r="C70" s="100">
        <v>26.3</v>
      </c>
      <c r="D70" s="99">
        <v>24.2</v>
      </c>
      <c r="O70" s="85">
        <v>13</v>
      </c>
      <c r="P70" s="100">
        <v>15.6</v>
      </c>
      <c r="Q70" s="99">
        <v>15.6</v>
      </c>
      <c r="R70" s="79"/>
      <c r="S70" s="79"/>
      <c r="T70" s="78"/>
      <c r="U70" s="78"/>
    </row>
    <row r="71" spans="2:21">
      <c r="B71" s="85">
        <v>18</v>
      </c>
      <c r="C71" s="100">
        <v>25.6</v>
      </c>
      <c r="D71" s="99" t="s">
        <v>51</v>
      </c>
      <c r="O71" s="85">
        <v>18</v>
      </c>
      <c r="P71" s="100">
        <v>18.399999999999999</v>
      </c>
      <c r="Q71" s="99" t="s">
        <v>51</v>
      </c>
      <c r="R71" s="79"/>
      <c r="S71" s="79"/>
      <c r="T71" s="78"/>
      <c r="U71" s="78"/>
    </row>
    <row r="72" spans="2:21">
      <c r="B72" s="85">
        <v>19</v>
      </c>
      <c r="C72" s="454" t="s">
        <v>92</v>
      </c>
      <c r="D72" s="455"/>
      <c r="O72" s="85">
        <v>19</v>
      </c>
      <c r="P72" s="454" t="s">
        <v>92</v>
      </c>
      <c r="Q72" s="455"/>
      <c r="R72" s="79"/>
      <c r="S72" s="79"/>
      <c r="T72" s="78"/>
      <c r="U72" s="78"/>
    </row>
    <row r="73" spans="2:21">
      <c r="B73" s="85">
        <v>20</v>
      </c>
      <c r="C73" s="454" t="s">
        <v>92</v>
      </c>
      <c r="D73" s="455"/>
      <c r="O73" s="85">
        <v>20</v>
      </c>
      <c r="P73" s="454" t="s">
        <v>92</v>
      </c>
      <c r="Q73" s="455"/>
      <c r="R73" s="79"/>
      <c r="S73" s="79"/>
      <c r="T73" s="78"/>
      <c r="U73" s="78"/>
    </row>
    <row r="74" spans="2:21">
      <c r="B74" s="92">
        <v>23</v>
      </c>
      <c r="C74" s="418" t="s">
        <v>51</v>
      </c>
      <c r="D74" s="419"/>
      <c r="O74" s="92">
        <v>23</v>
      </c>
      <c r="P74" s="418" t="s">
        <v>51</v>
      </c>
      <c r="Q74" s="419"/>
      <c r="R74" s="79"/>
      <c r="S74" s="79"/>
      <c r="T74" s="78"/>
      <c r="U74" s="78"/>
    </row>
    <row r="75" spans="2:21" ht="13.5" thickBot="1">
      <c r="B75" s="92">
        <v>25</v>
      </c>
      <c r="C75" s="218">
        <v>27.3</v>
      </c>
      <c r="D75" s="217"/>
      <c r="O75" s="92">
        <v>25</v>
      </c>
      <c r="P75" s="218">
        <v>16.5</v>
      </c>
      <c r="Q75" s="217"/>
      <c r="R75" s="79"/>
      <c r="S75" s="79"/>
      <c r="T75" s="78"/>
      <c r="U75" s="78"/>
    </row>
    <row r="76" spans="2:21" ht="13.5" thickBot="1">
      <c r="B76" s="135" t="s">
        <v>0</v>
      </c>
      <c r="C76" s="140">
        <f>COUNTIF(C62:C75,"&gt;0")</f>
        <v>4</v>
      </c>
      <c r="D76" s="139">
        <f>COUNTIF(D62:D75,"&gt;0")</f>
        <v>1</v>
      </c>
      <c r="O76" s="135" t="s">
        <v>0</v>
      </c>
      <c r="P76" s="140">
        <f>COUNTIF(P62:P75,"&gt;0")</f>
        <v>4</v>
      </c>
      <c r="Q76" s="139">
        <f>COUNTIF(Q62:Q75,"&gt;0")</f>
        <v>1</v>
      </c>
      <c r="R76" s="79"/>
      <c r="S76" s="79"/>
      <c r="T76" s="78"/>
      <c r="U76" s="78"/>
    </row>
    <row r="77" spans="2:21">
      <c r="B77" s="88" t="s">
        <v>1</v>
      </c>
      <c r="C77" s="87">
        <f>AVERAGE(C62:C75)</f>
        <v>26.349999999999998</v>
      </c>
      <c r="D77" s="86">
        <f>AVERAGE(D62:D75)</f>
        <v>24.2</v>
      </c>
      <c r="O77" s="88" t="s">
        <v>1</v>
      </c>
      <c r="P77" s="87">
        <f>AVERAGE(P62:P75)</f>
        <v>16.524999999999999</v>
      </c>
      <c r="Q77" s="86">
        <f>AVERAGE(Q62:Q75)</f>
        <v>15.6</v>
      </c>
      <c r="R77" s="79"/>
      <c r="S77" s="79"/>
      <c r="T77" s="78"/>
      <c r="U77" s="78"/>
    </row>
    <row r="78" spans="2:21">
      <c r="B78" s="85" t="s">
        <v>2</v>
      </c>
      <c r="C78" s="84">
        <f>STDEV(C62:C75)</f>
        <v>0.70474581706219896</v>
      </c>
      <c r="D78" s="83" t="e">
        <f>STDEV(D62:D75)</f>
        <v>#DIV/0!</v>
      </c>
      <c r="O78" s="85" t="s">
        <v>2</v>
      </c>
      <c r="P78" s="84">
        <f>STDEV(P62:P75)</f>
        <v>1.3200378782444082</v>
      </c>
      <c r="Q78" s="83" t="e">
        <f>STDEV(Q62:Q75)</f>
        <v>#DIV/0!</v>
      </c>
      <c r="R78" s="79"/>
      <c r="S78" s="79"/>
      <c r="T78" s="78"/>
      <c r="U78" s="78"/>
    </row>
    <row r="79" spans="2:21" ht="13.5" thickBot="1">
      <c r="B79" s="82" t="s">
        <v>3</v>
      </c>
      <c r="C79" s="81">
        <f>CONFIDENCE(0.05,C78,C76)</f>
        <v>0.6906382098485816</v>
      </c>
      <c r="D79" s="80" t="e">
        <f>CONFIDENCE(0.05,D78,D76)</f>
        <v>#DIV/0!</v>
      </c>
      <c r="O79" s="82" t="s">
        <v>3</v>
      </c>
      <c r="P79" s="81">
        <f>CONFIDENCE(0.05,P78,P76)</f>
        <v>1.2936133497938542</v>
      </c>
      <c r="Q79" s="80" t="e">
        <f>CONFIDENCE(0.05,Q78,Q76)</f>
        <v>#DIV/0!</v>
      </c>
      <c r="R79" s="79"/>
      <c r="S79" s="79"/>
      <c r="T79" s="78"/>
      <c r="U79" s="78"/>
    </row>
    <row r="81" spans="2:21" ht="13.5" thickBot="1"/>
    <row r="82" spans="2:21" ht="13.5" thickBot="1">
      <c r="B82" s="347"/>
      <c r="C82" s="348"/>
      <c r="D82" s="363" t="s">
        <v>15</v>
      </c>
      <c r="G82" s="346" t="s">
        <v>248</v>
      </c>
      <c r="H82" s="346"/>
      <c r="O82" s="347"/>
      <c r="P82" s="348"/>
      <c r="Q82" s="363" t="s">
        <v>15</v>
      </c>
      <c r="R82" s="79"/>
      <c r="S82" s="79"/>
      <c r="T82" s="346" t="s">
        <v>205</v>
      </c>
      <c r="U82" s="346"/>
    </row>
    <row r="83" spans="2:21" ht="13.5" thickBot="1">
      <c r="B83" s="349"/>
      <c r="C83" s="350"/>
      <c r="D83" s="364"/>
      <c r="G83" s="112">
        <v>1</v>
      </c>
      <c r="H83" s="112">
        <v>2</v>
      </c>
      <c r="O83" s="349"/>
      <c r="P83" s="350"/>
      <c r="Q83" s="364"/>
      <c r="R83" s="79"/>
      <c r="S83" s="79"/>
      <c r="T83" s="112">
        <v>1</v>
      </c>
      <c r="U83" s="112">
        <v>2</v>
      </c>
    </row>
    <row r="84" spans="2:21" ht="13.5" customHeight="1" thickBot="1">
      <c r="B84" s="355" t="s">
        <v>17</v>
      </c>
      <c r="C84" s="348"/>
      <c r="D84" s="111" t="s">
        <v>179</v>
      </c>
      <c r="F84" s="110" t="s">
        <v>1</v>
      </c>
      <c r="G84" s="109">
        <f t="shared" ref="G84:H86" si="4">C110</f>
        <v>27.120000000000005</v>
      </c>
      <c r="H84" s="109">
        <f t="shared" si="4"/>
        <v>24.6</v>
      </c>
      <c r="O84" s="432" t="s">
        <v>238</v>
      </c>
      <c r="P84" s="433"/>
      <c r="Q84" s="111" t="s">
        <v>179</v>
      </c>
      <c r="R84" s="79"/>
      <c r="S84" s="110" t="s">
        <v>1</v>
      </c>
      <c r="T84" s="109">
        <f t="shared" ref="T84:U86" si="5">P110</f>
        <v>18.48</v>
      </c>
      <c r="U84" s="109">
        <f t="shared" si="5"/>
        <v>19.05</v>
      </c>
    </row>
    <row r="85" spans="2:21">
      <c r="B85" s="373" t="s">
        <v>6</v>
      </c>
      <c r="C85" s="356" t="s">
        <v>27</v>
      </c>
      <c r="D85" s="357"/>
      <c r="F85" s="102" t="s">
        <v>7</v>
      </c>
      <c r="G85" s="108">
        <f t="shared" si="4"/>
        <v>0.89833178725902829</v>
      </c>
      <c r="H85" s="108">
        <f t="shared" si="4"/>
        <v>1.4142135623730951</v>
      </c>
      <c r="O85" s="373" t="s">
        <v>6</v>
      </c>
      <c r="P85" s="356" t="s">
        <v>27</v>
      </c>
      <c r="Q85" s="357"/>
      <c r="R85" s="79"/>
      <c r="S85" s="102" t="s">
        <v>7</v>
      </c>
      <c r="T85" s="108">
        <f t="shared" si="5"/>
        <v>1.4272350892547443</v>
      </c>
      <c r="U85" s="108">
        <f t="shared" si="5"/>
        <v>1.7677669529663689</v>
      </c>
    </row>
    <row r="86" spans="2:21" ht="13.5" thickBot="1">
      <c r="B86" s="374"/>
      <c r="C86" s="107">
        <v>1</v>
      </c>
      <c r="D86" s="106">
        <v>2</v>
      </c>
      <c r="F86" s="102" t="s">
        <v>3</v>
      </c>
      <c r="G86" s="105">
        <f t="shared" si="4"/>
        <v>0.78740806044898448</v>
      </c>
      <c r="H86" s="105">
        <f t="shared" si="4"/>
        <v>1.9599639845400536</v>
      </c>
      <c r="O86" s="374"/>
      <c r="P86" s="107">
        <v>1</v>
      </c>
      <c r="Q86" s="106">
        <v>2</v>
      </c>
      <c r="R86" s="79"/>
      <c r="S86" s="102" t="s">
        <v>3</v>
      </c>
      <c r="T86" s="105">
        <f t="shared" si="5"/>
        <v>1.2510037264336122</v>
      </c>
      <c r="U86" s="105">
        <f t="shared" si="5"/>
        <v>2.4499549806750669</v>
      </c>
    </row>
    <row r="87" spans="2:21">
      <c r="B87" s="228">
        <v>2</v>
      </c>
      <c r="C87" s="212">
        <v>26.4</v>
      </c>
      <c r="D87" s="230">
        <v>23.6</v>
      </c>
      <c r="F87" s="102" t="s">
        <v>8</v>
      </c>
      <c r="G87" s="101">
        <f>MAX(C87:C108)</f>
        <v>28.2</v>
      </c>
      <c r="H87" s="101">
        <f>MAX(D87:D108)</f>
        <v>25.6</v>
      </c>
      <c r="O87" s="228">
        <v>2</v>
      </c>
      <c r="P87" s="212">
        <v>17</v>
      </c>
      <c r="Q87" s="230">
        <v>17.8</v>
      </c>
      <c r="R87" s="79"/>
      <c r="S87" s="102" t="s">
        <v>8</v>
      </c>
      <c r="T87" s="101">
        <f>MAX(P87:P108)</f>
        <v>20.7</v>
      </c>
      <c r="U87" s="101">
        <f>MAX(Q87:Q108)</f>
        <v>20.3</v>
      </c>
    </row>
    <row r="88" spans="2:21">
      <c r="B88" s="229">
        <v>3</v>
      </c>
      <c r="C88" s="454" t="s">
        <v>51</v>
      </c>
      <c r="D88" s="387"/>
      <c r="F88" s="102" t="s">
        <v>9</v>
      </c>
      <c r="G88" s="101">
        <f>MIN(C87:C108)</f>
        <v>26.4</v>
      </c>
      <c r="H88" s="101">
        <f>MIN(D87:D108)</f>
        <v>23.6</v>
      </c>
      <c r="O88" s="229">
        <v>3</v>
      </c>
      <c r="P88" s="454" t="s">
        <v>51</v>
      </c>
      <c r="Q88" s="387"/>
      <c r="R88" s="79"/>
      <c r="S88" s="102" t="s">
        <v>9</v>
      </c>
      <c r="T88" s="101">
        <f>MIN(P87:P108)</f>
        <v>17</v>
      </c>
      <c r="U88" s="101">
        <f>MIN(Q87:Q108)</f>
        <v>17.8</v>
      </c>
    </row>
    <row r="89" spans="2:21" ht="13.5" thickBot="1">
      <c r="B89" s="229">
        <v>4</v>
      </c>
      <c r="C89" s="454" t="s">
        <v>51</v>
      </c>
      <c r="D89" s="387"/>
      <c r="F89" s="98" t="s">
        <v>10</v>
      </c>
      <c r="G89" s="97">
        <f>G87-G88</f>
        <v>1.8000000000000007</v>
      </c>
      <c r="H89" s="97">
        <f>H87-H88</f>
        <v>2</v>
      </c>
      <c r="O89" s="229">
        <v>4</v>
      </c>
      <c r="P89" s="454" t="s">
        <v>51</v>
      </c>
      <c r="Q89" s="387"/>
      <c r="R89" s="79"/>
      <c r="S89" s="98" t="s">
        <v>10</v>
      </c>
      <c r="T89" s="97">
        <f>T87-T88</f>
        <v>3.6999999999999993</v>
      </c>
      <c r="U89" s="97">
        <f>U87-U88</f>
        <v>2.5</v>
      </c>
    </row>
    <row r="90" spans="2:21">
      <c r="B90" s="229">
        <v>5</v>
      </c>
      <c r="C90" s="100">
        <v>26.5</v>
      </c>
      <c r="D90" s="211" t="s">
        <v>51</v>
      </c>
      <c r="F90" s="102"/>
      <c r="G90" s="101"/>
      <c r="H90" s="101"/>
      <c r="O90" s="229">
        <v>5</v>
      </c>
      <c r="P90" s="100">
        <v>18.2</v>
      </c>
      <c r="Q90" s="211" t="s">
        <v>51</v>
      </c>
      <c r="R90" s="79"/>
      <c r="S90" s="102"/>
      <c r="T90" s="101"/>
      <c r="U90" s="101"/>
    </row>
    <row r="91" spans="2:21">
      <c r="B91" s="229">
        <v>6</v>
      </c>
      <c r="C91" s="454" t="s">
        <v>178</v>
      </c>
      <c r="D91" s="387"/>
      <c r="F91" s="102"/>
      <c r="G91" s="101"/>
      <c r="H91" s="101"/>
      <c r="O91" s="229">
        <v>6</v>
      </c>
      <c r="P91" s="454" t="s">
        <v>178</v>
      </c>
      <c r="Q91" s="387"/>
      <c r="R91" s="79"/>
      <c r="S91" s="102"/>
      <c r="T91" s="101"/>
      <c r="U91" s="101"/>
    </row>
    <row r="92" spans="2:21">
      <c r="B92" s="229">
        <v>9</v>
      </c>
      <c r="C92" s="454" t="s">
        <v>51</v>
      </c>
      <c r="D92" s="387"/>
      <c r="F92" s="102"/>
      <c r="G92" s="101"/>
      <c r="H92" s="101"/>
      <c r="O92" s="229">
        <v>9</v>
      </c>
      <c r="P92" s="454" t="s">
        <v>51</v>
      </c>
      <c r="Q92" s="387"/>
      <c r="R92" s="79"/>
      <c r="S92" s="102"/>
      <c r="T92" s="101"/>
      <c r="U92" s="101"/>
    </row>
    <row r="93" spans="2:21">
      <c r="B93" s="229">
        <v>10</v>
      </c>
      <c r="C93" s="454" t="s">
        <v>51</v>
      </c>
      <c r="D93" s="387"/>
      <c r="F93" s="102"/>
      <c r="G93" s="101"/>
      <c r="H93" s="101"/>
      <c r="O93" s="229">
        <v>10</v>
      </c>
      <c r="P93" s="454" t="s">
        <v>51</v>
      </c>
      <c r="Q93" s="387"/>
      <c r="R93" s="79"/>
      <c r="S93" s="102"/>
      <c r="T93" s="101"/>
      <c r="U93" s="101"/>
    </row>
    <row r="94" spans="2:21">
      <c r="B94" s="229">
        <v>11</v>
      </c>
      <c r="C94" s="454" t="s">
        <v>137</v>
      </c>
      <c r="D94" s="387"/>
      <c r="F94" s="102"/>
      <c r="G94" s="101"/>
      <c r="H94" s="101"/>
      <c r="O94" s="229">
        <v>11</v>
      </c>
      <c r="P94" s="454" t="s">
        <v>137</v>
      </c>
      <c r="Q94" s="387"/>
      <c r="R94" s="79"/>
      <c r="S94" s="102"/>
      <c r="T94" s="101"/>
      <c r="U94" s="101"/>
    </row>
    <row r="95" spans="2:21">
      <c r="B95" s="229">
        <v>12</v>
      </c>
      <c r="C95" s="454" t="s">
        <v>51</v>
      </c>
      <c r="D95" s="387"/>
      <c r="F95" s="102"/>
      <c r="G95" s="101"/>
      <c r="H95" s="101"/>
      <c r="O95" s="229">
        <v>12</v>
      </c>
      <c r="P95" s="454" t="s">
        <v>51</v>
      </c>
      <c r="Q95" s="387"/>
      <c r="R95" s="79"/>
      <c r="S95" s="102"/>
      <c r="T95" s="101"/>
      <c r="U95" s="101"/>
    </row>
    <row r="96" spans="2:21">
      <c r="B96" s="229">
        <v>13</v>
      </c>
      <c r="C96" s="100">
        <v>26.5</v>
      </c>
      <c r="D96" s="211" t="s">
        <v>51</v>
      </c>
      <c r="F96" s="102"/>
      <c r="G96" s="101"/>
      <c r="H96" s="101"/>
      <c r="O96" s="229">
        <v>13</v>
      </c>
      <c r="P96" s="100">
        <v>17.600000000000001</v>
      </c>
      <c r="Q96" s="211" t="s">
        <v>51</v>
      </c>
      <c r="R96" s="79"/>
      <c r="S96" s="102"/>
      <c r="T96" s="101"/>
      <c r="U96" s="101"/>
    </row>
    <row r="97" spans="2:21">
      <c r="B97" s="229">
        <v>16</v>
      </c>
      <c r="C97" s="454" t="s">
        <v>137</v>
      </c>
      <c r="D97" s="387"/>
      <c r="F97" s="102"/>
      <c r="G97" s="101"/>
      <c r="H97" s="101"/>
      <c r="O97" s="229">
        <v>16</v>
      </c>
      <c r="P97" s="454" t="s">
        <v>137</v>
      </c>
      <c r="Q97" s="387"/>
      <c r="R97" s="79"/>
      <c r="S97" s="102"/>
      <c r="T97" s="101"/>
      <c r="U97" s="101"/>
    </row>
    <row r="98" spans="2:21">
      <c r="B98" s="229">
        <v>17</v>
      </c>
      <c r="C98" s="454" t="s">
        <v>51</v>
      </c>
      <c r="D98" s="387"/>
      <c r="F98" s="102"/>
      <c r="G98" s="101"/>
      <c r="H98" s="101"/>
      <c r="O98" s="229">
        <v>17</v>
      </c>
      <c r="P98" s="454" t="s">
        <v>51</v>
      </c>
      <c r="Q98" s="387"/>
      <c r="R98" s="79"/>
      <c r="S98" s="102"/>
      <c r="T98" s="101"/>
      <c r="U98" s="101"/>
    </row>
    <row r="99" spans="2:21">
      <c r="B99" s="229">
        <v>18</v>
      </c>
      <c r="C99" s="460" t="s">
        <v>177</v>
      </c>
      <c r="D99" s="461"/>
      <c r="F99" s="102"/>
      <c r="G99" s="101"/>
      <c r="H99" s="101"/>
      <c r="O99" s="229">
        <v>18</v>
      </c>
      <c r="P99" s="460" t="s">
        <v>177</v>
      </c>
      <c r="Q99" s="461"/>
      <c r="R99" s="79"/>
      <c r="S99" s="102"/>
      <c r="T99" s="101"/>
      <c r="U99" s="101"/>
    </row>
    <row r="100" spans="2:21">
      <c r="B100" s="125">
        <v>19</v>
      </c>
      <c r="C100" s="460" t="s">
        <v>176</v>
      </c>
      <c r="D100" s="461"/>
      <c r="F100" s="102"/>
      <c r="G100" s="101"/>
      <c r="H100" s="101"/>
      <c r="O100" s="125">
        <v>19</v>
      </c>
      <c r="P100" s="460" t="s">
        <v>176</v>
      </c>
      <c r="Q100" s="461"/>
      <c r="R100" s="79"/>
      <c r="S100" s="102"/>
      <c r="T100" s="101"/>
      <c r="U100" s="101"/>
    </row>
    <row r="101" spans="2:21">
      <c r="B101" s="125">
        <v>20</v>
      </c>
      <c r="C101" s="460" t="s">
        <v>154</v>
      </c>
      <c r="D101" s="461"/>
      <c r="F101" s="102"/>
      <c r="G101" s="101"/>
      <c r="H101" s="101"/>
      <c r="O101" s="125">
        <v>20</v>
      </c>
      <c r="P101" s="460" t="s">
        <v>154</v>
      </c>
      <c r="Q101" s="461"/>
      <c r="R101" s="79"/>
      <c r="S101" s="102"/>
      <c r="T101" s="101"/>
      <c r="U101" s="101"/>
    </row>
    <row r="102" spans="2:21">
      <c r="B102" s="125">
        <v>23</v>
      </c>
      <c r="C102" s="454" t="s">
        <v>51</v>
      </c>
      <c r="D102" s="387"/>
      <c r="F102" s="102"/>
      <c r="G102" s="101"/>
      <c r="H102" s="101"/>
      <c r="O102" s="125">
        <v>23</v>
      </c>
      <c r="P102" s="454" t="s">
        <v>51</v>
      </c>
      <c r="Q102" s="387"/>
      <c r="R102" s="79"/>
      <c r="S102" s="102"/>
      <c r="T102" s="101"/>
      <c r="U102" s="101"/>
    </row>
    <row r="103" spans="2:21">
      <c r="B103" s="125">
        <v>24</v>
      </c>
      <c r="C103" s="100">
        <v>28.2</v>
      </c>
      <c r="D103" s="215" t="s">
        <v>51</v>
      </c>
      <c r="F103" s="102"/>
      <c r="G103" s="101"/>
      <c r="H103" s="101"/>
      <c r="O103" s="125">
        <v>24</v>
      </c>
      <c r="P103" s="100">
        <v>18.899999999999999</v>
      </c>
      <c r="Q103" s="215" t="s">
        <v>51</v>
      </c>
      <c r="R103" s="79"/>
      <c r="S103" s="102"/>
      <c r="T103" s="101"/>
      <c r="U103" s="101"/>
    </row>
    <row r="104" spans="2:21">
      <c r="B104" s="125">
        <v>25</v>
      </c>
      <c r="C104" s="454" t="s">
        <v>51</v>
      </c>
      <c r="D104" s="455"/>
      <c r="F104" s="102"/>
      <c r="G104" s="101"/>
      <c r="H104" s="101"/>
      <c r="O104" s="125">
        <v>25</v>
      </c>
      <c r="P104" s="454" t="s">
        <v>51</v>
      </c>
      <c r="Q104" s="455"/>
      <c r="R104" s="79"/>
      <c r="S104" s="102"/>
      <c r="T104" s="101"/>
      <c r="U104" s="101"/>
    </row>
    <row r="105" spans="2:21">
      <c r="B105" s="125">
        <v>26</v>
      </c>
      <c r="C105" s="454" t="s">
        <v>51</v>
      </c>
      <c r="D105" s="455"/>
      <c r="F105" s="102"/>
      <c r="G105" s="101"/>
      <c r="H105" s="101"/>
      <c r="O105" s="125">
        <v>26</v>
      </c>
      <c r="P105" s="454" t="s">
        <v>51</v>
      </c>
      <c r="Q105" s="455"/>
      <c r="R105" s="79"/>
      <c r="S105" s="102"/>
      <c r="T105" s="101"/>
      <c r="U105" s="101"/>
    </row>
    <row r="106" spans="2:21">
      <c r="B106" s="125">
        <v>27</v>
      </c>
      <c r="C106" s="100">
        <v>28</v>
      </c>
      <c r="D106" s="99">
        <v>25.6</v>
      </c>
      <c r="F106" s="102"/>
      <c r="G106" s="101"/>
      <c r="H106" s="101"/>
      <c r="O106" s="125">
        <v>27</v>
      </c>
      <c r="P106" s="100">
        <v>20.7</v>
      </c>
      <c r="Q106" s="99">
        <v>20.3</v>
      </c>
      <c r="R106" s="79"/>
      <c r="S106" s="102"/>
      <c r="T106" s="101"/>
      <c r="U106" s="101"/>
    </row>
    <row r="107" spans="2:21">
      <c r="B107" s="125">
        <v>30</v>
      </c>
      <c r="C107" s="458" t="s">
        <v>175</v>
      </c>
      <c r="D107" s="459"/>
      <c r="F107" s="102"/>
      <c r="G107" s="101"/>
      <c r="H107" s="101"/>
      <c r="O107" s="125">
        <v>30</v>
      </c>
      <c r="P107" s="458" t="s">
        <v>175</v>
      </c>
      <c r="Q107" s="459"/>
      <c r="R107" s="79"/>
      <c r="S107" s="102"/>
      <c r="T107" s="101"/>
      <c r="U107" s="101"/>
    </row>
    <row r="108" spans="2:21" ht="13.5" thickBot="1">
      <c r="B108" s="125">
        <v>31</v>
      </c>
      <c r="C108" s="458" t="s">
        <v>174</v>
      </c>
      <c r="D108" s="459"/>
      <c r="F108" s="102"/>
      <c r="G108" s="101"/>
      <c r="H108" s="101"/>
      <c r="O108" s="125">
        <v>31</v>
      </c>
      <c r="P108" s="458" t="s">
        <v>174</v>
      </c>
      <c r="Q108" s="459"/>
      <c r="R108" s="79"/>
      <c r="S108" s="102"/>
      <c r="T108" s="101"/>
      <c r="U108" s="101"/>
    </row>
    <row r="109" spans="2:21" ht="13.5" thickBot="1">
      <c r="B109" s="181" t="s">
        <v>0</v>
      </c>
      <c r="C109" s="114">
        <f>COUNTIF(C87:C108,"&gt;0")</f>
        <v>5</v>
      </c>
      <c r="D109" s="113">
        <f>COUNTIF(D87:D108,"&gt;0")</f>
        <v>2</v>
      </c>
      <c r="O109" s="181" t="s">
        <v>0</v>
      </c>
      <c r="P109" s="114">
        <f>COUNTIF(P87:P108,"&gt;0")</f>
        <v>5</v>
      </c>
      <c r="Q109" s="113">
        <f>COUNTIF(Q87:Q108,"&gt;0")</f>
        <v>2</v>
      </c>
      <c r="R109" s="79"/>
      <c r="S109" s="79"/>
      <c r="T109" s="78"/>
      <c r="U109" s="78"/>
    </row>
    <row r="110" spans="2:21">
      <c r="B110" s="88" t="s">
        <v>1</v>
      </c>
      <c r="C110" s="87">
        <f>AVERAGE(C87:C108)</f>
        <v>27.120000000000005</v>
      </c>
      <c r="D110" s="86">
        <f>AVERAGE(D87:D108)</f>
        <v>24.6</v>
      </c>
      <c r="O110" s="88" t="s">
        <v>1</v>
      </c>
      <c r="P110" s="87">
        <f>AVERAGE(P87:P108)</f>
        <v>18.48</v>
      </c>
      <c r="Q110" s="86">
        <f>AVERAGE(Q87:Q108)</f>
        <v>19.05</v>
      </c>
      <c r="R110" s="79"/>
      <c r="S110" s="79"/>
      <c r="T110" s="78"/>
      <c r="U110" s="78"/>
    </row>
    <row r="111" spans="2:21">
      <c r="B111" s="85" t="s">
        <v>2</v>
      </c>
      <c r="C111" s="84">
        <f>STDEV(C87:C108)</f>
        <v>0.89833178725902829</v>
      </c>
      <c r="D111" s="83">
        <f>STDEV(D87:D108)</f>
        <v>1.4142135623730951</v>
      </c>
      <c r="O111" s="85" t="s">
        <v>2</v>
      </c>
      <c r="P111" s="84">
        <f>STDEV(P87:P108)</f>
        <v>1.4272350892547443</v>
      </c>
      <c r="Q111" s="83">
        <f>STDEV(Q87:Q108)</f>
        <v>1.7677669529663689</v>
      </c>
      <c r="R111" s="79"/>
      <c r="S111" s="79"/>
      <c r="T111" s="78"/>
      <c r="U111" s="78"/>
    </row>
    <row r="112" spans="2:21" ht="13.5" thickBot="1">
      <c r="B112" s="82" t="s">
        <v>3</v>
      </c>
      <c r="C112" s="81">
        <f>CONFIDENCE(0.05,C111,C109)</f>
        <v>0.78740806044898448</v>
      </c>
      <c r="D112" s="80">
        <f>CONFIDENCE(0.05,D111,D109)</f>
        <v>1.9599639845400536</v>
      </c>
      <c r="O112" s="82" t="s">
        <v>3</v>
      </c>
      <c r="P112" s="81">
        <f>CONFIDENCE(0.05,P111,P109)</f>
        <v>1.2510037264336122</v>
      </c>
      <c r="Q112" s="80">
        <f>CONFIDENCE(0.05,Q111,Q109)</f>
        <v>2.4499549806750669</v>
      </c>
      <c r="R112" s="79"/>
      <c r="S112" s="79"/>
      <c r="T112" s="78"/>
      <c r="U112" s="78"/>
    </row>
    <row r="114" spans="2:21" ht="13.5" thickBot="1"/>
    <row r="115" spans="2:21" ht="13.5" thickBot="1">
      <c r="B115" s="347"/>
      <c r="C115" s="348"/>
      <c r="D115" s="363" t="s">
        <v>15</v>
      </c>
      <c r="G115" s="346" t="s">
        <v>247</v>
      </c>
      <c r="H115" s="346"/>
      <c r="O115" s="347"/>
      <c r="P115" s="348"/>
      <c r="Q115" s="363" t="s">
        <v>15</v>
      </c>
      <c r="R115" s="79"/>
      <c r="S115" s="79"/>
      <c r="T115" s="346" t="s">
        <v>202</v>
      </c>
      <c r="U115" s="346"/>
    </row>
    <row r="116" spans="2:21" ht="13.5" thickBot="1">
      <c r="B116" s="349"/>
      <c r="C116" s="350"/>
      <c r="D116" s="364"/>
      <c r="G116" s="112">
        <v>1</v>
      </c>
      <c r="H116" s="112">
        <v>2</v>
      </c>
      <c r="O116" s="349"/>
      <c r="P116" s="350"/>
      <c r="Q116" s="364"/>
      <c r="R116" s="79"/>
      <c r="S116" s="79"/>
      <c r="T116" s="112">
        <v>1</v>
      </c>
      <c r="U116" s="112">
        <v>2</v>
      </c>
    </row>
    <row r="117" spans="2:21" ht="13.5" customHeight="1" thickBot="1">
      <c r="B117" s="355" t="s">
        <v>17</v>
      </c>
      <c r="C117" s="348"/>
      <c r="D117" s="111" t="s">
        <v>172</v>
      </c>
      <c r="F117" s="110" t="s">
        <v>1</v>
      </c>
      <c r="G117" s="109" t="e">
        <f t="shared" ref="G117:H119" si="6">C141</f>
        <v>#DIV/0!</v>
      </c>
      <c r="H117" s="109" t="e">
        <f t="shared" si="6"/>
        <v>#DIV/0!</v>
      </c>
      <c r="O117" s="432" t="s">
        <v>238</v>
      </c>
      <c r="P117" s="433"/>
      <c r="Q117" s="111" t="s">
        <v>172</v>
      </c>
      <c r="R117" s="79"/>
      <c r="S117" s="110" t="s">
        <v>1</v>
      </c>
      <c r="T117" s="109" t="e">
        <f t="shared" ref="T117:U119" si="7">P141</f>
        <v>#DIV/0!</v>
      </c>
      <c r="U117" s="109" t="e">
        <f t="shared" si="7"/>
        <v>#DIV/0!</v>
      </c>
    </row>
    <row r="118" spans="2:21">
      <c r="B118" s="373" t="s">
        <v>6</v>
      </c>
      <c r="C118" s="356" t="s">
        <v>27</v>
      </c>
      <c r="D118" s="357"/>
      <c r="F118" s="102" t="s">
        <v>7</v>
      </c>
      <c r="G118" s="108" t="e">
        <f t="shared" si="6"/>
        <v>#DIV/0!</v>
      </c>
      <c r="H118" s="108" t="e">
        <f t="shared" si="6"/>
        <v>#DIV/0!</v>
      </c>
      <c r="O118" s="373" t="s">
        <v>6</v>
      </c>
      <c r="P118" s="356" t="s">
        <v>27</v>
      </c>
      <c r="Q118" s="357"/>
      <c r="R118" s="79"/>
      <c r="S118" s="102" t="s">
        <v>7</v>
      </c>
      <c r="T118" s="108" t="e">
        <f t="shared" si="7"/>
        <v>#DIV/0!</v>
      </c>
      <c r="U118" s="108" t="e">
        <f t="shared" si="7"/>
        <v>#DIV/0!</v>
      </c>
    </row>
    <row r="119" spans="2:21" ht="13.5" thickBot="1">
      <c r="B119" s="374"/>
      <c r="C119" s="107">
        <v>1</v>
      </c>
      <c r="D119" s="106">
        <v>2</v>
      </c>
      <c r="F119" s="102" t="s">
        <v>3</v>
      </c>
      <c r="G119" s="105" t="e">
        <f t="shared" si="6"/>
        <v>#DIV/0!</v>
      </c>
      <c r="H119" s="105" t="e">
        <f t="shared" si="6"/>
        <v>#DIV/0!</v>
      </c>
      <c r="O119" s="374"/>
      <c r="P119" s="107">
        <v>1</v>
      </c>
      <c r="Q119" s="106">
        <v>2</v>
      </c>
      <c r="R119" s="79"/>
      <c r="S119" s="102" t="s">
        <v>3</v>
      </c>
      <c r="T119" s="105" t="e">
        <f t="shared" si="7"/>
        <v>#DIV/0!</v>
      </c>
      <c r="U119" s="105" t="e">
        <f t="shared" si="7"/>
        <v>#DIV/0!</v>
      </c>
    </row>
    <row r="120" spans="2:21">
      <c r="B120" s="228">
        <v>1</v>
      </c>
      <c r="C120" s="477" t="s">
        <v>57</v>
      </c>
      <c r="D120" s="478"/>
      <c r="F120" s="102" t="s">
        <v>8</v>
      </c>
      <c r="G120" s="101">
        <f>MAX(C120:C139)</f>
        <v>0</v>
      </c>
      <c r="H120" s="101">
        <f>MAX(D120:D139)</f>
        <v>0</v>
      </c>
      <c r="O120" s="228">
        <v>1</v>
      </c>
      <c r="P120" s="477" t="s">
        <v>57</v>
      </c>
      <c r="Q120" s="478"/>
      <c r="R120" s="79"/>
      <c r="S120" s="102" t="s">
        <v>8</v>
      </c>
      <c r="T120" s="101">
        <f>MAX(P120:P139)</f>
        <v>0</v>
      </c>
      <c r="U120" s="101">
        <f>MAX(Q120:Q139)</f>
        <v>0</v>
      </c>
    </row>
    <row r="121" spans="2:21">
      <c r="B121" s="125">
        <v>6</v>
      </c>
      <c r="C121" s="475" t="s">
        <v>57</v>
      </c>
      <c r="D121" s="476"/>
      <c r="F121" s="102" t="s">
        <v>9</v>
      </c>
      <c r="G121" s="101">
        <f>MIN(C120:C139)</f>
        <v>0</v>
      </c>
      <c r="H121" s="101">
        <f>MIN(D120:D139)</f>
        <v>0</v>
      </c>
      <c r="O121" s="125">
        <v>6</v>
      </c>
      <c r="P121" s="475" t="s">
        <v>57</v>
      </c>
      <c r="Q121" s="476"/>
      <c r="R121" s="79"/>
      <c r="S121" s="102" t="s">
        <v>9</v>
      </c>
      <c r="T121" s="101">
        <f>MIN(P120:P139)</f>
        <v>0</v>
      </c>
      <c r="U121" s="101">
        <f>MIN(Q120:Q139)</f>
        <v>0</v>
      </c>
    </row>
    <row r="122" spans="2:21" ht="13.5" thickBot="1">
      <c r="B122" s="125">
        <v>7</v>
      </c>
      <c r="C122" s="475" t="s">
        <v>57</v>
      </c>
      <c r="D122" s="476"/>
      <c r="F122" s="98" t="s">
        <v>10</v>
      </c>
      <c r="G122" s="97">
        <f>G120-G121</f>
        <v>0</v>
      </c>
      <c r="H122" s="97">
        <f>H120-H121</f>
        <v>0</v>
      </c>
      <c r="O122" s="125">
        <v>7</v>
      </c>
      <c r="P122" s="475" t="s">
        <v>57</v>
      </c>
      <c r="Q122" s="476"/>
      <c r="R122" s="79"/>
      <c r="S122" s="98" t="s">
        <v>10</v>
      </c>
      <c r="T122" s="97">
        <f>T120-T121</f>
        <v>0</v>
      </c>
      <c r="U122" s="97">
        <f>U120-U121</f>
        <v>0</v>
      </c>
    </row>
    <row r="123" spans="2:21">
      <c r="B123" s="125">
        <v>8</v>
      </c>
      <c r="C123" s="475" t="s">
        <v>57</v>
      </c>
      <c r="D123" s="476"/>
      <c r="F123" s="102"/>
      <c r="G123" s="101"/>
      <c r="H123" s="101"/>
      <c r="O123" s="125">
        <v>8</v>
      </c>
      <c r="P123" s="475" t="s">
        <v>57</v>
      </c>
      <c r="Q123" s="476"/>
      <c r="R123" s="79"/>
      <c r="S123" s="102"/>
      <c r="T123" s="101"/>
      <c r="U123" s="101"/>
    </row>
    <row r="124" spans="2:21">
      <c r="B124" s="125">
        <v>9</v>
      </c>
      <c r="C124" s="475" t="s">
        <v>57</v>
      </c>
      <c r="D124" s="476"/>
      <c r="F124" s="102"/>
      <c r="G124" s="101"/>
      <c r="H124" s="101"/>
      <c r="O124" s="125">
        <v>9</v>
      </c>
      <c r="P124" s="475" t="s">
        <v>57</v>
      </c>
      <c r="Q124" s="476"/>
      <c r="R124" s="79"/>
      <c r="S124" s="102"/>
      <c r="T124" s="101"/>
      <c r="U124" s="101"/>
    </row>
    <row r="125" spans="2:21">
      <c r="B125" s="125">
        <v>10</v>
      </c>
      <c r="C125" s="475" t="s">
        <v>57</v>
      </c>
      <c r="D125" s="476"/>
      <c r="F125" s="102"/>
      <c r="G125" s="101"/>
      <c r="H125" s="101"/>
      <c r="O125" s="125">
        <v>10</v>
      </c>
      <c r="P125" s="475" t="s">
        <v>57</v>
      </c>
      <c r="Q125" s="476"/>
      <c r="R125" s="79"/>
      <c r="S125" s="102"/>
      <c r="T125" s="101"/>
      <c r="U125" s="101"/>
    </row>
    <row r="126" spans="2:21">
      <c r="B126" s="125">
        <v>13</v>
      </c>
      <c r="C126" s="475" t="s">
        <v>57</v>
      </c>
      <c r="D126" s="476"/>
      <c r="F126" s="102"/>
      <c r="G126" s="101"/>
      <c r="H126" s="101"/>
      <c r="O126" s="125">
        <v>13</v>
      </c>
      <c r="P126" s="475" t="s">
        <v>57</v>
      </c>
      <c r="Q126" s="476"/>
      <c r="R126" s="79"/>
      <c r="S126" s="102"/>
      <c r="T126" s="101"/>
      <c r="U126" s="101"/>
    </row>
    <row r="127" spans="2:21">
      <c r="B127" s="125">
        <v>14</v>
      </c>
      <c r="C127" s="468" t="s">
        <v>57</v>
      </c>
      <c r="D127" s="469"/>
      <c r="F127" s="102"/>
      <c r="G127" s="101"/>
      <c r="H127" s="101"/>
      <c r="O127" s="125">
        <v>14</v>
      </c>
      <c r="P127" s="468" t="s">
        <v>57</v>
      </c>
      <c r="Q127" s="469"/>
      <c r="R127" s="79"/>
      <c r="S127" s="102"/>
      <c r="T127" s="101"/>
      <c r="U127" s="101"/>
    </row>
    <row r="128" spans="2:21">
      <c r="B128" s="125">
        <v>15</v>
      </c>
      <c r="C128" s="468" t="s">
        <v>57</v>
      </c>
      <c r="D128" s="469"/>
      <c r="F128" s="102"/>
      <c r="G128" s="101"/>
      <c r="H128" s="101"/>
      <c r="O128" s="125">
        <v>15</v>
      </c>
      <c r="P128" s="468" t="s">
        <v>57</v>
      </c>
      <c r="Q128" s="469"/>
      <c r="R128" s="79"/>
      <c r="S128" s="102"/>
      <c r="T128" s="101"/>
      <c r="U128" s="101"/>
    </row>
    <row r="129" spans="2:21">
      <c r="B129" s="125">
        <v>16</v>
      </c>
      <c r="C129" s="468" t="s">
        <v>57</v>
      </c>
      <c r="D129" s="469"/>
      <c r="F129" s="102"/>
      <c r="G129" s="101"/>
      <c r="H129" s="101"/>
      <c r="O129" s="125">
        <v>16</v>
      </c>
      <c r="P129" s="468" t="s">
        <v>57</v>
      </c>
      <c r="Q129" s="469"/>
      <c r="R129" s="79"/>
      <c r="S129" s="102"/>
      <c r="T129" s="101"/>
      <c r="U129" s="101"/>
    </row>
    <row r="130" spans="2:21">
      <c r="B130" s="125">
        <v>17</v>
      </c>
      <c r="C130" s="468" t="s">
        <v>57</v>
      </c>
      <c r="D130" s="469"/>
      <c r="F130" s="102"/>
      <c r="G130" s="101"/>
      <c r="H130" s="101"/>
      <c r="O130" s="125">
        <v>17</v>
      </c>
      <c r="P130" s="468" t="s">
        <v>57</v>
      </c>
      <c r="Q130" s="469"/>
      <c r="R130" s="79"/>
      <c r="S130" s="102"/>
      <c r="T130" s="101"/>
      <c r="U130" s="101"/>
    </row>
    <row r="131" spans="2:21">
      <c r="B131" s="125">
        <v>20</v>
      </c>
      <c r="C131" s="468" t="s">
        <v>57</v>
      </c>
      <c r="D131" s="469"/>
      <c r="F131" s="102"/>
      <c r="G131" s="101"/>
      <c r="H131" s="101"/>
      <c r="O131" s="125">
        <v>20</v>
      </c>
      <c r="P131" s="468" t="s">
        <v>57</v>
      </c>
      <c r="Q131" s="469"/>
      <c r="R131" s="79"/>
      <c r="S131" s="102"/>
      <c r="T131" s="101"/>
      <c r="U131" s="101"/>
    </row>
    <row r="132" spans="2:21">
      <c r="B132" s="125">
        <v>21</v>
      </c>
      <c r="C132" s="468" t="s">
        <v>57</v>
      </c>
      <c r="D132" s="469"/>
      <c r="F132" s="102"/>
      <c r="G132" s="101"/>
      <c r="H132" s="101"/>
      <c r="O132" s="125">
        <v>21</v>
      </c>
      <c r="P132" s="468" t="s">
        <v>57</v>
      </c>
      <c r="Q132" s="469"/>
      <c r="R132" s="79"/>
      <c r="S132" s="102"/>
      <c r="T132" s="101"/>
      <c r="U132" s="101"/>
    </row>
    <row r="133" spans="2:21">
      <c r="B133" s="125">
        <v>22</v>
      </c>
      <c r="C133" s="468" t="s">
        <v>57</v>
      </c>
      <c r="D133" s="469"/>
      <c r="F133" s="102"/>
      <c r="G133" s="101"/>
      <c r="H133" s="101"/>
      <c r="O133" s="125">
        <v>22</v>
      </c>
      <c r="P133" s="468" t="s">
        <v>57</v>
      </c>
      <c r="Q133" s="469"/>
      <c r="R133" s="79"/>
      <c r="S133" s="102"/>
      <c r="T133" s="101"/>
      <c r="U133" s="101"/>
    </row>
    <row r="134" spans="2:21">
      <c r="B134" s="125">
        <v>23</v>
      </c>
      <c r="C134" s="468" t="s">
        <v>57</v>
      </c>
      <c r="D134" s="469"/>
      <c r="F134" s="102"/>
      <c r="G134" s="101"/>
      <c r="H134" s="101"/>
      <c r="O134" s="125">
        <v>23</v>
      </c>
      <c r="P134" s="468" t="s">
        <v>57</v>
      </c>
      <c r="Q134" s="469"/>
      <c r="R134" s="79"/>
      <c r="S134" s="102"/>
      <c r="T134" s="101"/>
      <c r="U134" s="101"/>
    </row>
    <row r="135" spans="2:21">
      <c r="B135" s="125">
        <v>24</v>
      </c>
      <c r="C135" s="468" t="s">
        <v>57</v>
      </c>
      <c r="D135" s="469"/>
      <c r="F135" s="102"/>
      <c r="G135" s="101"/>
      <c r="H135" s="101"/>
      <c r="O135" s="125">
        <v>24</v>
      </c>
      <c r="P135" s="468" t="s">
        <v>57</v>
      </c>
      <c r="Q135" s="469"/>
      <c r="R135" s="79"/>
      <c r="S135" s="102"/>
      <c r="T135" s="101"/>
      <c r="U135" s="101"/>
    </row>
    <row r="136" spans="2:21">
      <c r="B136" s="125">
        <v>27</v>
      </c>
      <c r="C136" s="468" t="s">
        <v>57</v>
      </c>
      <c r="D136" s="469"/>
      <c r="F136" s="102"/>
      <c r="G136" s="101"/>
      <c r="H136" s="101"/>
      <c r="O136" s="125">
        <v>27</v>
      </c>
      <c r="P136" s="468" t="s">
        <v>57</v>
      </c>
      <c r="Q136" s="469"/>
      <c r="R136" s="79"/>
      <c r="S136" s="102"/>
      <c r="T136" s="101"/>
      <c r="U136" s="101"/>
    </row>
    <row r="137" spans="2:21">
      <c r="B137" s="125">
        <v>28</v>
      </c>
      <c r="C137" s="468" t="s">
        <v>57</v>
      </c>
      <c r="D137" s="469"/>
      <c r="F137" s="102"/>
      <c r="G137" s="101"/>
      <c r="H137" s="101"/>
      <c r="O137" s="125">
        <v>28</v>
      </c>
      <c r="P137" s="468" t="s">
        <v>57</v>
      </c>
      <c r="Q137" s="469"/>
      <c r="R137" s="79"/>
      <c r="S137" s="102"/>
      <c r="T137" s="101"/>
      <c r="U137" s="101"/>
    </row>
    <row r="138" spans="2:21">
      <c r="B138" s="125">
        <v>29</v>
      </c>
      <c r="C138" s="468" t="s">
        <v>57</v>
      </c>
      <c r="D138" s="469"/>
      <c r="F138" s="102"/>
      <c r="G138" s="101"/>
      <c r="H138" s="101"/>
      <c r="O138" s="125">
        <v>29</v>
      </c>
      <c r="P138" s="468" t="s">
        <v>57</v>
      </c>
      <c r="Q138" s="469"/>
      <c r="R138" s="79"/>
      <c r="S138" s="102"/>
      <c r="T138" s="101"/>
      <c r="U138" s="101"/>
    </row>
    <row r="139" spans="2:21" ht="13.5" thickBot="1">
      <c r="B139" s="125">
        <v>30</v>
      </c>
      <c r="C139" s="468" t="s">
        <v>57</v>
      </c>
      <c r="D139" s="469"/>
      <c r="F139" s="102"/>
      <c r="G139" s="101"/>
      <c r="H139" s="101"/>
      <c r="O139" s="125">
        <v>30</v>
      </c>
      <c r="P139" s="468" t="s">
        <v>57</v>
      </c>
      <c r="Q139" s="469"/>
      <c r="R139" s="79"/>
      <c r="S139" s="102"/>
      <c r="T139" s="101"/>
      <c r="U139" s="101"/>
    </row>
    <row r="140" spans="2:21" ht="13.5" thickBot="1">
      <c r="B140" s="181" t="s">
        <v>0</v>
      </c>
      <c r="C140" s="114">
        <f>COUNTIF(C120:C139,"&gt;0")</f>
        <v>0</v>
      </c>
      <c r="D140" s="113">
        <f>COUNTIF(D120:D139,"&gt;0")</f>
        <v>0</v>
      </c>
      <c r="O140" s="181" t="s">
        <v>0</v>
      </c>
      <c r="P140" s="114">
        <f>COUNTIF(P120:P139,"&gt;0")</f>
        <v>0</v>
      </c>
      <c r="Q140" s="113">
        <f>COUNTIF(Q120:Q139,"&gt;0")</f>
        <v>0</v>
      </c>
      <c r="R140" s="79"/>
      <c r="S140" s="79"/>
      <c r="T140" s="78"/>
      <c r="U140" s="78"/>
    </row>
    <row r="141" spans="2:21">
      <c r="B141" s="88" t="s">
        <v>1</v>
      </c>
      <c r="C141" s="87" t="e">
        <f>AVERAGE(C120:C139)</f>
        <v>#DIV/0!</v>
      </c>
      <c r="D141" s="86" t="e">
        <f>AVERAGE(D120:D139)</f>
        <v>#DIV/0!</v>
      </c>
      <c r="O141" s="88" t="s">
        <v>1</v>
      </c>
      <c r="P141" s="87" t="e">
        <f>AVERAGE(P120:P139)</f>
        <v>#DIV/0!</v>
      </c>
      <c r="Q141" s="86" t="e">
        <f>AVERAGE(Q120:Q139)</f>
        <v>#DIV/0!</v>
      </c>
      <c r="R141" s="79"/>
      <c r="S141" s="79"/>
      <c r="T141" s="78"/>
      <c r="U141" s="78"/>
    </row>
    <row r="142" spans="2:21">
      <c r="B142" s="85" t="s">
        <v>2</v>
      </c>
      <c r="C142" s="84" t="e">
        <f>STDEV(C120:C139)</f>
        <v>#DIV/0!</v>
      </c>
      <c r="D142" s="83" t="e">
        <f>STDEV(D120:D139)</f>
        <v>#DIV/0!</v>
      </c>
      <c r="O142" s="85" t="s">
        <v>2</v>
      </c>
      <c r="P142" s="84" t="e">
        <f>STDEV(P120:P139)</f>
        <v>#DIV/0!</v>
      </c>
      <c r="Q142" s="83" t="e">
        <f>STDEV(Q120:Q139)</f>
        <v>#DIV/0!</v>
      </c>
      <c r="R142" s="79"/>
      <c r="S142" s="79"/>
      <c r="T142" s="78"/>
      <c r="U142" s="78"/>
    </row>
    <row r="143" spans="2:21" ht="13.5" thickBot="1">
      <c r="B143" s="82" t="s">
        <v>3</v>
      </c>
      <c r="C143" s="81" t="e">
        <f>CONFIDENCE(0.05,C142,C140)</f>
        <v>#DIV/0!</v>
      </c>
      <c r="D143" s="80" t="e">
        <f>CONFIDENCE(0.05,D142,D140)</f>
        <v>#DIV/0!</v>
      </c>
      <c r="O143" s="82" t="s">
        <v>3</v>
      </c>
      <c r="P143" s="81" t="e">
        <f>CONFIDENCE(0.05,P142,P140)</f>
        <v>#DIV/0!</v>
      </c>
      <c r="Q143" s="80" t="e">
        <f>CONFIDENCE(0.05,Q142,Q140)</f>
        <v>#DIV/0!</v>
      </c>
      <c r="R143" s="79"/>
      <c r="S143" s="79"/>
      <c r="T143" s="78"/>
      <c r="U143" s="78"/>
    </row>
    <row r="145" spans="2:21" ht="13.5" thickBot="1"/>
    <row r="146" spans="2:21" ht="13.5" thickBot="1">
      <c r="B146" s="347"/>
      <c r="C146" s="348"/>
      <c r="D146" s="363" t="s">
        <v>15</v>
      </c>
      <c r="G146" s="346" t="s">
        <v>246</v>
      </c>
      <c r="H146" s="346"/>
      <c r="O146" s="347"/>
      <c r="P146" s="348"/>
      <c r="Q146" s="363" t="s">
        <v>15</v>
      </c>
      <c r="R146" s="79"/>
      <c r="S146" s="79"/>
      <c r="T146" s="346" t="s">
        <v>200</v>
      </c>
      <c r="U146" s="346"/>
    </row>
    <row r="147" spans="2:21" ht="13.5" thickBot="1">
      <c r="B147" s="349"/>
      <c r="C147" s="350"/>
      <c r="D147" s="364"/>
      <c r="G147" s="112">
        <v>1</v>
      </c>
      <c r="H147" s="112">
        <v>2</v>
      </c>
      <c r="O147" s="349"/>
      <c r="P147" s="350"/>
      <c r="Q147" s="364"/>
      <c r="R147" s="79"/>
      <c r="S147" s="79"/>
      <c r="T147" s="112">
        <v>1</v>
      </c>
      <c r="U147" s="112">
        <v>2</v>
      </c>
    </row>
    <row r="148" spans="2:21" ht="13.5" customHeight="1" thickBot="1">
      <c r="B148" s="355" t="s">
        <v>17</v>
      </c>
      <c r="C148" s="348"/>
      <c r="D148" s="111" t="s">
        <v>170</v>
      </c>
      <c r="F148" s="110" t="s">
        <v>1</v>
      </c>
      <c r="G148" s="109" t="e">
        <f t="shared" ref="G148:H150" si="8">C171</f>
        <v>#DIV/0!</v>
      </c>
      <c r="H148" s="196" t="e">
        <f t="shared" si="8"/>
        <v>#DIV/0!</v>
      </c>
      <c r="O148" s="432" t="s">
        <v>238</v>
      </c>
      <c r="P148" s="433"/>
      <c r="Q148" s="111" t="s">
        <v>170</v>
      </c>
      <c r="R148" s="79"/>
      <c r="S148" s="110" t="s">
        <v>1</v>
      </c>
      <c r="T148" s="109" t="e">
        <f t="shared" ref="T148:U150" si="9">P171</f>
        <v>#DIV/0!</v>
      </c>
      <c r="U148" s="196" t="e">
        <f t="shared" si="9"/>
        <v>#DIV/0!</v>
      </c>
    </row>
    <row r="149" spans="2:21">
      <c r="B149" s="373" t="s">
        <v>6</v>
      </c>
      <c r="C149" s="356" t="s">
        <v>27</v>
      </c>
      <c r="D149" s="357"/>
      <c r="F149" s="102" t="s">
        <v>7</v>
      </c>
      <c r="G149" s="108" t="e">
        <f t="shared" si="8"/>
        <v>#DIV/0!</v>
      </c>
      <c r="H149" s="196" t="e">
        <f t="shared" si="8"/>
        <v>#DIV/0!</v>
      </c>
      <c r="O149" s="373" t="s">
        <v>6</v>
      </c>
      <c r="P149" s="356" t="s">
        <v>27</v>
      </c>
      <c r="Q149" s="357"/>
      <c r="R149" s="79"/>
      <c r="S149" s="102" t="s">
        <v>7</v>
      </c>
      <c r="T149" s="108" t="e">
        <f t="shared" si="9"/>
        <v>#DIV/0!</v>
      </c>
      <c r="U149" s="196" t="e">
        <f t="shared" si="9"/>
        <v>#DIV/0!</v>
      </c>
    </row>
    <row r="150" spans="2:21" ht="13.5" thickBot="1">
      <c r="B150" s="374"/>
      <c r="C150" s="107">
        <v>1</v>
      </c>
      <c r="D150" s="106">
        <v>2</v>
      </c>
      <c r="F150" s="102" t="s">
        <v>3</v>
      </c>
      <c r="G150" s="105" t="e">
        <f t="shared" si="8"/>
        <v>#DIV/0!</v>
      </c>
      <c r="H150" s="196" t="e">
        <f t="shared" si="8"/>
        <v>#DIV/0!</v>
      </c>
      <c r="O150" s="374"/>
      <c r="P150" s="107">
        <v>1</v>
      </c>
      <c r="Q150" s="106">
        <v>2</v>
      </c>
      <c r="R150" s="79"/>
      <c r="S150" s="102" t="s">
        <v>3</v>
      </c>
      <c r="T150" s="105" t="e">
        <f t="shared" si="9"/>
        <v>#DIV/0!</v>
      </c>
      <c r="U150" s="196" t="e">
        <f t="shared" si="9"/>
        <v>#DIV/0!</v>
      </c>
    </row>
    <row r="151" spans="2:21" ht="13.5" thickBot="1">
      <c r="B151" s="199">
        <v>4</v>
      </c>
      <c r="C151" s="472" t="s">
        <v>57</v>
      </c>
      <c r="D151" s="473"/>
      <c r="F151" s="102" t="s">
        <v>8</v>
      </c>
      <c r="G151" s="101">
        <f>MAX(C151:C169)</f>
        <v>0</v>
      </c>
      <c r="H151" s="101">
        <f>MAX(D151:D169)</f>
        <v>0</v>
      </c>
      <c r="O151" s="199">
        <v>4</v>
      </c>
      <c r="P151" s="472" t="s">
        <v>57</v>
      </c>
      <c r="Q151" s="473"/>
      <c r="R151" s="79"/>
      <c r="S151" s="102" t="s">
        <v>8</v>
      </c>
      <c r="T151" s="101">
        <f>MAX(P151:P169)</f>
        <v>0</v>
      </c>
      <c r="U151" s="101">
        <f>MAX(Q151:Q169)</f>
        <v>0</v>
      </c>
    </row>
    <row r="152" spans="2:21" ht="13.5" thickBot="1">
      <c r="B152" s="92">
        <v>5</v>
      </c>
      <c r="C152" s="472" t="s">
        <v>57</v>
      </c>
      <c r="D152" s="473"/>
      <c r="F152" s="102" t="s">
        <v>9</v>
      </c>
      <c r="G152" s="101">
        <f>MIN(C151:C169)</f>
        <v>0</v>
      </c>
      <c r="H152" s="101">
        <f>MIN(D151:D169)</f>
        <v>0</v>
      </c>
      <c r="O152" s="92">
        <v>5</v>
      </c>
      <c r="P152" s="472" t="s">
        <v>57</v>
      </c>
      <c r="Q152" s="473"/>
      <c r="R152" s="79"/>
      <c r="S152" s="102" t="s">
        <v>9</v>
      </c>
      <c r="T152" s="101">
        <f>MIN(P151:P169)</f>
        <v>0</v>
      </c>
      <c r="U152" s="101">
        <f>MIN(Q151:Q169)</f>
        <v>0</v>
      </c>
    </row>
    <row r="153" spans="2:21" ht="13.5" thickBot="1">
      <c r="B153" s="92">
        <v>6</v>
      </c>
      <c r="C153" s="472" t="s">
        <v>57</v>
      </c>
      <c r="D153" s="473"/>
      <c r="F153" s="98" t="s">
        <v>10</v>
      </c>
      <c r="G153" s="97">
        <f>G151-G152</f>
        <v>0</v>
      </c>
      <c r="H153" s="97">
        <f>H151-H152</f>
        <v>0</v>
      </c>
      <c r="O153" s="92">
        <v>6</v>
      </c>
      <c r="P153" s="472" t="s">
        <v>57</v>
      </c>
      <c r="Q153" s="473"/>
      <c r="R153" s="79"/>
      <c r="S153" s="98" t="s">
        <v>10</v>
      </c>
      <c r="T153" s="97">
        <f>T151-T152</f>
        <v>0</v>
      </c>
      <c r="U153" s="97">
        <f>U151-U152</f>
        <v>0</v>
      </c>
    </row>
    <row r="154" spans="2:21" ht="13.5" thickBot="1">
      <c r="B154" s="92">
        <v>7</v>
      </c>
      <c r="C154" s="472" t="s">
        <v>57</v>
      </c>
      <c r="D154" s="473"/>
      <c r="F154" s="102"/>
      <c r="G154" s="101"/>
      <c r="H154" s="101"/>
      <c r="O154" s="92">
        <v>7</v>
      </c>
      <c r="P154" s="472" t="s">
        <v>57</v>
      </c>
      <c r="Q154" s="473"/>
      <c r="R154" s="79"/>
      <c r="S154" s="102"/>
      <c r="T154" s="101"/>
      <c r="U154" s="101"/>
    </row>
    <row r="155" spans="2:21" ht="13.5" thickBot="1">
      <c r="B155" s="92">
        <v>8</v>
      </c>
      <c r="C155" s="472" t="s">
        <v>57</v>
      </c>
      <c r="D155" s="473"/>
      <c r="F155" s="102"/>
      <c r="G155" s="101"/>
      <c r="H155" s="101"/>
      <c r="O155" s="92">
        <v>8</v>
      </c>
      <c r="P155" s="472" t="s">
        <v>57</v>
      </c>
      <c r="Q155" s="473"/>
      <c r="R155" s="79"/>
      <c r="S155" s="102"/>
      <c r="T155" s="101"/>
      <c r="U155" s="101"/>
    </row>
    <row r="156" spans="2:21" ht="13.5" thickBot="1">
      <c r="B156" s="92">
        <v>11</v>
      </c>
      <c r="C156" s="472" t="s">
        <v>57</v>
      </c>
      <c r="D156" s="473"/>
      <c r="F156" s="102"/>
      <c r="G156" s="101"/>
      <c r="H156" s="101"/>
      <c r="O156" s="92">
        <v>11</v>
      </c>
      <c r="P156" s="472" t="s">
        <v>57</v>
      </c>
      <c r="Q156" s="473"/>
      <c r="R156" s="79"/>
      <c r="S156" s="102"/>
      <c r="T156" s="101"/>
      <c r="U156" s="101"/>
    </row>
    <row r="157" spans="2:21" ht="13.5" thickBot="1">
      <c r="B157" s="92">
        <v>12</v>
      </c>
      <c r="C157" s="472" t="s">
        <v>57</v>
      </c>
      <c r="D157" s="473"/>
      <c r="F157" s="102"/>
      <c r="G157" s="101"/>
      <c r="H157" s="101"/>
      <c r="O157" s="92">
        <v>12</v>
      </c>
      <c r="P157" s="472" t="s">
        <v>57</v>
      </c>
      <c r="Q157" s="473"/>
      <c r="R157" s="79"/>
      <c r="S157" s="102"/>
      <c r="T157" s="101"/>
      <c r="U157" s="101"/>
    </row>
    <row r="158" spans="2:21" ht="13.5" thickBot="1">
      <c r="B158" s="92">
        <v>13</v>
      </c>
      <c r="C158" s="472" t="s">
        <v>57</v>
      </c>
      <c r="D158" s="473"/>
      <c r="F158" s="102"/>
      <c r="G158" s="101"/>
      <c r="H158" s="101"/>
      <c r="O158" s="92">
        <v>13</v>
      </c>
      <c r="P158" s="472" t="s">
        <v>57</v>
      </c>
      <c r="Q158" s="473"/>
      <c r="R158" s="79"/>
      <c r="S158" s="102"/>
      <c r="T158" s="101"/>
      <c r="U158" s="101"/>
    </row>
    <row r="159" spans="2:21" ht="13.5" thickBot="1">
      <c r="B159" s="92">
        <v>14</v>
      </c>
      <c r="C159" s="472" t="s">
        <v>57</v>
      </c>
      <c r="D159" s="473"/>
      <c r="F159" s="102"/>
      <c r="G159" s="101"/>
      <c r="H159" s="101"/>
      <c r="O159" s="92">
        <v>14</v>
      </c>
      <c r="P159" s="472" t="s">
        <v>57</v>
      </c>
      <c r="Q159" s="473"/>
      <c r="R159" s="79"/>
      <c r="S159" s="102"/>
      <c r="T159" s="101"/>
      <c r="U159" s="101"/>
    </row>
    <row r="160" spans="2:21" ht="13.5" thickBot="1">
      <c r="B160" s="92">
        <v>15</v>
      </c>
      <c r="C160" s="472" t="s">
        <v>57</v>
      </c>
      <c r="D160" s="473"/>
      <c r="F160" s="102"/>
      <c r="G160" s="101"/>
      <c r="H160" s="101"/>
      <c r="O160" s="92">
        <v>15</v>
      </c>
      <c r="P160" s="472" t="s">
        <v>57</v>
      </c>
      <c r="Q160" s="473"/>
      <c r="R160" s="79"/>
      <c r="S160" s="102"/>
      <c r="T160" s="101"/>
      <c r="U160" s="101"/>
    </row>
    <row r="161" spans="2:21" ht="13.5" thickBot="1">
      <c r="B161" s="92">
        <v>18</v>
      </c>
      <c r="C161" s="472" t="s">
        <v>57</v>
      </c>
      <c r="D161" s="473"/>
      <c r="F161" s="102"/>
      <c r="G161" s="101"/>
      <c r="H161" s="101"/>
      <c r="O161" s="92">
        <v>18</v>
      </c>
      <c r="P161" s="472" t="s">
        <v>57</v>
      </c>
      <c r="Q161" s="473"/>
      <c r="R161" s="79"/>
      <c r="S161" s="102"/>
      <c r="T161" s="101"/>
      <c r="U161" s="101"/>
    </row>
    <row r="162" spans="2:21" ht="13.5" thickBot="1">
      <c r="B162" s="92">
        <v>19</v>
      </c>
      <c r="C162" s="472" t="s">
        <v>57</v>
      </c>
      <c r="D162" s="473"/>
      <c r="F162" s="102"/>
      <c r="G162" s="101"/>
      <c r="H162" s="101"/>
      <c r="O162" s="92">
        <v>19</v>
      </c>
      <c r="P162" s="472" t="s">
        <v>57</v>
      </c>
      <c r="Q162" s="473"/>
      <c r="R162" s="79"/>
      <c r="S162" s="102"/>
      <c r="T162" s="101"/>
      <c r="U162" s="101"/>
    </row>
    <row r="163" spans="2:21" ht="13.5" thickBot="1">
      <c r="B163" s="92">
        <v>20</v>
      </c>
      <c r="C163" s="472" t="s">
        <v>57</v>
      </c>
      <c r="D163" s="473"/>
      <c r="F163" s="102"/>
      <c r="G163" s="101"/>
      <c r="H163" s="101"/>
      <c r="O163" s="92">
        <v>20</v>
      </c>
      <c r="P163" s="472" t="s">
        <v>57</v>
      </c>
      <c r="Q163" s="473"/>
      <c r="R163" s="79"/>
      <c r="S163" s="102"/>
      <c r="T163" s="101"/>
      <c r="U163" s="101"/>
    </row>
    <row r="164" spans="2:21" ht="13.5" thickBot="1">
      <c r="B164" s="92">
        <v>21</v>
      </c>
      <c r="C164" s="472" t="s">
        <v>57</v>
      </c>
      <c r="D164" s="473"/>
      <c r="F164" s="102"/>
      <c r="G164" s="101"/>
      <c r="H164" s="101"/>
      <c r="O164" s="92">
        <v>21</v>
      </c>
      <c r="P164" s="472" t="s">
        <v>57</v>
      </c>
      <c r="Q164" s="473"/>
      <c r="R164" s="79"/>
      <c r="S164" s="102"/>
      <c r="T164" s="101"/>
      <c r="U164" s="101"/>
    </row>
    <row r="165" spans="2:21" ht="13.5" thickBot="1">
      <c r="B165" s="92">
        <v>22</v>
      </c>
      <c r="C165" s="472" t="s">
        <v>57</v>
      </c>
      <c r="D165" s="473"/>
      <c r="F165" s="102"/>
      <c r="G165" s="101"/>
      <c r="H165" s="101"/>
      <c r="O165" s="92">
        <v>22</v>
      </c>
      <c r="P165" s="472" t="s">
        <v>57</v>
      </c>
      <c r="Q165" s="473"/>
      <c r="R165" s="79"/>
      <c r="S165" s="102"/>
      <c r="T165" s="101"/>
      <c r="U165" s="101"/>
    </row>
    <row r="166" spans="2:21" ht="13.5" thickBot="1">
      <c r="B166" s="92">
        <v>26</v>
      </c>
      <c r="C166" s="472" t="s">
        <v>57</v>
      </c>
      <c r="D166" s="473"/>
      <c r="F166" s="102"/>
      <c r="G166" s="101"/>
      <c r="H166" s="101"/>
      <c r="O166" s="92">
        <v>26</v>
      </c>
      <c r="P166" s="472" t="s">
        <v>57</v>
      </c>
      <c r="Q166" s="473"/>
      <c r="R166" s="79"/>
      <c r="S166" s="102"/>
      <c r="T166" s="101"/>
      <c r="U166" s="101"/>
    </row>
    <row r="167" spans="2:21" ht="13.5" thickBot="1">
      <c r="B167" s="92">
        <v>27</v>
      </c>
      <c r="C167" s="472" t="s">
        <v>57</v>
      </c>
      <c r="D167" s="473"/>
      <c r="F167" s="102"/>
      <c r="G167" s="101"/>
      <c r="H167" s="101"/>
      <c r="O167" s="92">
        <v>27</v>
      </c>
      <c r="P167" s="472" t="s">
        <v>57</v>
      </c>
      <c r="Q167" s="473"/>
      <c r="R167" s="79"/>
      <c r="S167" s="102"/>
      <c r="T167" s="101"/>
      <c r="U167" s="101"/>
    </row>
    <row r="168" spans="2:21" ht="13.5" thickBot="1">
      <c r="B168" s="92">
        <v>28</v>
      </c>
      <c r="C168" s="472" t="s">
        <v>57</v>
      </c>
      <c r="D168" s="473"/>
      <c r="F168" s="102"/>
      <c r="G168" s="101"/>
      <c r="H168" s="101"/>
      <c r="O168" s="92">
        <v>28</v>
      </c>
      <c r="P168" s="472" t="s">
        <v>57</v>
      </c>
      <c r="Q168" s="473"/>
      <c r="R168" s="79"/>
      <c r="S168" s="102"/>
      <c r="T168" s="101"/>
      <c r="U168" s="101"/>
    </row>
    <row r="169" spans="2:21" ht="13.5" thickBot="1">
      <c r="B169" s="92">
        <v>29</v>
      </c>
      <c r="C169" s="472" t="s">
        <v>57</v>
      </c>
      <c r="D169" s="473"/>
      <c r="F169" s="102"/>
      <c r="G169" s="101"/>
      <c r="H169" s="101"/>
      <c r="O169" s="92">
        <v>29</v>
      </c>
      <c r="P169" s="472" t="s">
        <v>57</v>
      </c>
      <c r="Q169" s="473"/>
      <c r="R169" s="79"/>
      <c r="S169" s="102"/>
      <c r="T169" s="101"/>
      <c r="U169" s="101"/>
    </row>
    <row r="170" spans="2:21" ht="13.5" thickBot="1">
      <c r="B170" s="181" t="s">
        <v>0</v>
      </c>
      <c r="C170" s="114">
        <f>COUNTIF(C151:C169,"&gt;0")</f>
        <v>0</v>
      </c>
      <c r="D170" s="113">
        <f>COUNTIF(D151:D169,"&gt;0")</f>
        <v>0</v>
      </c>
      <c r="O170" s="181" t="s">
        <v>0</v>
      </c>
      <c r="P170" s="114">
        <f>COUNTIF(P151:P169,"&gt;0")</f>
        <v>0</v>
      </c>
      <c r="Q170" s="113">
        <f>COUNTIF(Q151:Q169,"&gt;0")</f>
        <v>0</v>
      </c>
      <c r="R170" s="79"/>
      <c r="S170" s="79"/>
      <c r="T170" s="78"/>
      <c r="U170" s="78"/>
    </row>
    <row r="171" spans="2:21">
      <c r="B171" s="88" t="s">
        <v>1</v>
      </c>
      <c r="C171" s="87" t="e">
        <f>AVERAGE(C151:C169)</f>
        <v>#DIV/0!</v>
      </c>
      <c r="D171" s="86" t="e">
        <f>AVERAGE(D151:D169)</f>
        <v>#DIV/0!</v>
      </c>
      <c r="O171" s="88" t="s">
        <v>1</v>
      </c>
      <c r="P171" s="87" t="e">
        <f>AVERAGE(P151:P169)</f>
        <v>#DIV/0!</v>
      </c>
      <c r="Q171" s="86" t="e">
        <f>AVERAGE(Q151:Q169)</f>
        <v>#DIV/0!</v>
      </c>
      <c r="R171" s="79"/>
      <c r="S171" s="79"/>
      <c r="T171" s="78"/>
      <c r="U171" s="78"/>
    </row>
    <row r="172" spans="2:21">
      <c r="B172" s="85" t="s">
        <v>2</v>
      </c>
      <c r="C172" s="84" t="e">
        <f>STDEV(C151:C169)</f>
        <v>#DIV/0!</v>
      </c>
      <c r="D172" s="83" t="e">
        <f>STDEV(D151:D169)</f>
        <v>#DIV/0!</v>
      </c>
      <c r="O172" s="85" t="s">
        <v>2</v>
      </c>
      <c r="P172" s="84" t="e">
        <f>STDEV(P151:P169)</f>
        <v>#DIV/0!</v>
      </c>
      <c r="Q172" s="83" t="e">
        <f>STDEV(Q151:Q169)</f>
        <v>#DIV/0!</v>
      </c>
      <c r="R172" s="79"/>
      <c r="S172" s="79"/>
      <c r="T172" s="78"/>
      <c r="U172" s="78"/>
    </row>
    <row r="173" spans="2:21" ht="13.5" thickBot="1">
      <c r="B173" s="82" t="s">
        <v>3</v>
      </c>
      <c r="C173" s="81" t="e">
        <f>CONFIDENCE(0.05,C172,C170)</f>
        <v>#DIV/0!</v>
      </c>
      <c r="D173" s="80" t="e">
        <f>CONFIDENCE(0.05,D172,D170)</f>
        <v>#DIV/0!</v>
      </c>
      <c r="O173" s="82" t="s">
        <v>3</v>
      </c>
      <c r="P173" s="81" t="e">
        <f>CONFIDENCE(0.05,P172,P170)</f>
        <v>#DIV/0!</v>
      </c>
      <c r="Q173" s="80" t="e">
        <f>CONFIDENCE(0.05,Q172,Q170)</f>
        <v>#DIV/0!</v>
      </c>
      <c r="R173" s="79"/>
      <c r="S173" s="79"/>
      <c r="T173" s="78"/>
      <c r="U173" s="78"/>
    </row>
    <row r="175" spans="2:21" ht="13.5" thickBot="1"/>
    <row r="176" spans="2:21" ht="13.5" thickBot="1">
      <c r="B176" s="347"/>
      <c r="C176" s="348"/>
      <c r="D176" s="363" t="s">
        <v>15</v>
      </c>
      <c r="G176" s="346" t="s">
        <v>245</v>
      </c>
      <c r="H176" s="346"/>
      <c r="O176" s="347"/>
      <c r="P176" s="348"/>
      <c r="Q176" s="363" t="s">
        <v>15</v>
      </c>
      <c r="R176" s="79"/>
      <c r="S176" s="79"/>
      <c r="T176" s="346" t="s">
        <v>198</v>
      </c>
      <c r="U176" s="346"/>
    </row>
    <row r="177" spans="2:21" ht="13.5" thickBot="1">
      <c r="B177" s="349"/>
      <c r="C177" s="350"/>
      <c r="D177" s="364"/>
      <c r="G177" s="112">
        <v>1</v>
      </c>
      <c r="H177" s="112">
        <v>2</v>
      </c>
      <c r="O177" s="349"/>
      <c r="P177" s="350"/>
      <c r="Q177" s="364"/>
      <c r="R177" s="79"/>
      <c r="S177" s="79"/>
      <c r="T177" s="112">
        <v>1</v>
      </c>
      <c r="U177" s="112">
        <v>2</v>
      </c>
    </row>
    <row r="178" spans="2:21" ht="13.5" customHeight="1" thickBot="1">
      <c r="B178" s="355" t="s">
        <v>17</v>
      </c>
      <c r="C178" s="348"/>
      <c r="D178" s="111" t="s">
        <v>168</v>
      </c>
      <c r="F178" s="110" t="s">
        <v>1</v>
      </c>
      <c r="G178" s="109" t="e">
        <f t="shared" ref="G178:H180" si="10">C203</f>
        <v>#DIV/0!</v>
      </c>
      <c r="H178" s="196" t="e">
        <f t="shared" si="10"/>
        <v>#DIV/0!</v>
      </c>
      <c r="O178" s="432" t="s">
        <v>238</v>
      </c>
      <c r="P178" s="433"/>
      <c r="Q178" s="111" t="s">
        <v>168</v>
      </c>
      <c r="R178" s="79"/>
      <c r="S178" s="110" t="s">
        <v>1</v>
      </c>
      <c r="T178" s="109" t="e">
        <f t="shared" ref="T178:U180" si="11">P203</f>
        <v>#DIV/0!</v>
      </c>
      <c r="U178" s="196" t="e">
        <f t="shared" si="11"/>
        <v>#DIV/0!</v>
      </c>
    </row>
    <row r="179" spans="2:21">
      <c r="B179" s="373" t="s">
        <v>6</v>
      </c>
      <c r="C179" s="356" t="s">
        <v>27</v>
      </c>
      <c r="D179" s="357"/>
      <c r="F179" s="102" t="s">
        <v>7</v>
      </c>
      <c r="G179" s="108" t="e">
        <f t="shared" si="10"/>
        <v>#DIV/0!</v>
      </c>
      <c r="H179" s="196" t="e">
        <f t="shared" si="10"/>
        <v>#DIV/0!</v>
      </c>
      <c r="O179" s="373" t="s">
        <v>6</v>
      </c>
      <c r="P179" s="356" t="s">
        <v>27</v>
      </c>
      <c r="Q179" s="357"/>
      <c r="R179" s="79"/>
      <c r="S179" s="102" t="s">
        <v>7</v>
      </c>
      <c r="T179" s="108" t="e">
        <f t="shared" si="11"/>
        <v>#DIV/0!</v>
      </c>
      <c r="U179" s="196" t="e">
        <f t="shared" si="11"/>
        <v>#DIV/0!</v>
      </c>
    </row>
    <row r="180" spans="2:21" ht="13.5" thickBot="1">
      <c r="B180" s="374"/>
      <c r="C180" s="107">
        <v>1</v>
      </c>
      <c r="D180" s="106">
        <v>2</v>
      </c>
      <c r="F180" s="102" t="s">
        <v>3</v>
      </c>
      <c r="G180" s="105" t="e">
        <f t="shared" si="10"/>
        <v>#DIV/0!</v>
      </c>
      <c r="H180" s="196" t="e">
        <f t="shared" si="10"/>
        <v>#DIV/0!</v>
      </c>
      <c r="O180" s="374"/>
      <c r="P180" s="107">
        <v>1</v>
      </c>
      <c r="Q180" s="106">
        <v>2</v>
      </c>
      <c r="R180" s="79"/>
      <c r="S180" s="102" t="s">
        <v>3</v>
      </c>
      <c r="T180" s="105" t="e">
        <f t="shared" si="11"/>
        <v>#DIV/0!</v>
      </c>
      <c r="U180" s="196" t="e">
        <f t="shared" si="11"/>
        <v>#DIV/0!</v>
      </c>
    </row>
    <row r="181" spans="2:21">
      <c r="B181" s="199">
        <v>1</v>
      </c>
      <c r="C181" s="464" t="s">
        <v>57</v>
      </c>
      <c r="D181" s="401"/>
      <c r="F181" s="102" t="s">
        <v>8</v>
      </c>
      <c r="G181" s="101">
        <f>MAX(C181:C201)</f>
        <v>0</v>
      </c>
      <c r="H181" s="101">
        <f>MAX(D181:D201)</f>
        <v>0</v>
      </c>
      <c r="O181" s="199">
        <v>1</v>
      </c>
      <c r="P181" s="464" t="s">
        <v>57</v>
      </c>
      <c r="Q181" s="401"/>
      <c r="R181" s="79"/>
      <c r="S181" s="102" t="s">
        <v>8</v>
      </c>
      <c r="T181" s="101">
        <f>MAX(P181:P201)</f>
        <v>0</v>
      </c>
      <c r="U181" s="101">
        <f>MAX(Q181:Q201)</f>
        <v>0</v>
      </c>
    </row>
    <row r="182" spans="2:21">
      <c r="B182" s="194">
        <v>2</v>
      </c>
      <c r="C182" s="465" t="s">
        <v>57</v>
      </c>
      <c r="D182" s="399"/>
      <c r="F182" s="102" t="s">
        <v>9</v>
      </c>
      <c r="G182" s="101">
        <f>MIN(C181:C201)</f>
        <v>0</v>
      </c>
      <c r="H182" s="101">
        <f>MIN(D181:D201)</f>
        <v>0</v>
      </c>
      <c r="O182" s="194">
        <v>2</v>
      </c>
      <c r="P182" s="465" t="s">
        <v>57</v>
      </c>
      <c r="Q182" s="399"/>
      <c r="R182" s="79"/>
      <c r="S182" s="102" t="s">
        <v>9</v>
      </c>
      <c r="T182" s="101">
        <f>MIN(P181:P201)</f>
        <v>0</v>
      </c>
      <c r="U182" s="101">
        <f>MIN(Q181:Q201)</f>
        <v>0</v>
      </c>
    </row>
    <row r="183" spans="2:21" ht="13.5" thickBot="1">
      <c r="B183" s="194">
        <v>3</v>
      </c>
      <c r="C183" s="465" t="s">
        <v>57</v>
      </c>
      <c r="D183" s="399"/>
      <c r="F183" s="98" t="s">
        <v>10</v>
      </c>
      <c r="G183" s="97">
        <f>G181-G182</f>
        <v>0</v>
      </c>
      <c r="H183" s="97">
        <f>H181-H182</f>
        <v>0</v>
      </c>
      <c r="O183" s="194">
        <v>3</v>
      </c>
      <c r="P183" s="465" t="s">
        <v>57</v>
      </c>
      <c r="Q183" s="399"/>
      <c r="R183" s="79"/>
      <c r="S183" s="98" t="s">
        <v>10</v>
      </c>
      <c r="T183" s="97">
        <f>T181-T182</f>
        <v>0</v>
      </c>
      <c r="U183" s="97">
        <f>U181-U182</f>
        <v>0</v>
      </c>
    </row>
    <row r="184" spans="2:21">
      <c r="B184" s="194">
        <v>4</v>
      </c>
      <c r="C184" s="465" t="s">
        <v>57</v>
      </c>
      <c r="D184" s="399"/>
      <c r="O184" s="194">
        <v>4</v>
      </c>
      <c r="P184" s="465" t="s">
        <v>57</v>
      </c>
      <c r="Q184" s="399"/>
      <c r="R184" s="79"/>
    </row>
    <row r="185" spans="2:21">
      <c r="B185" s="92">
        <v>5</v>
      </c>
      <c r="C185" s="465" t="s">
        <v>57</v>
      </c>
      <c r="D185" s="399"/>
      <c r="O185" s="92">
        <v>5</v>
      </c>
      <c r="P185" s="465" t="s">
        <v>57</v>
      </c>
      <c r="Q185" s="399"/>
      <c r="R185" s="79"/>
    </row>
    <row r="186" spans="2:21">
      <c r="B186" s="92">
        <v>8</v>
      </c>
      <c r="C186" s="465" t="s">
        <v>57</v>
      </c>
      <c r="D186" s="399"/>
      <c r="O186" s="92">
        <v>8</v>
      </c>
      <c r="P186" s="465" t="s">
        <v>57</v>
      </c>
      <c r="Q186" s="399"/>
      <c r="R186" s="79"/>
    </row>
    <row r="187" spans="2:21">
      <c r="B187" s="92">
        <v>9</v>
      </c>
      <c r="C187" s="465" t="s">
        <v>57</v>
      </c>
      <c r="D187" s="399"/>
      <c r="F187" s="102"/>
      <c r="G187" s="101"/>
      <c r="H187" s="101"/>
      <c r="O187" s="92">
        <v>9</v>
      </c>
      <c r="P187" s="465" t="s">
        <v>57</v>
      </c>
      <c r="Q187" s="399"/>
      <c r="R187" s="79"/>
      <c r="S187" s="102"/>
      <c r="T187" s="101"/>
      <c r="U187" s="101"/>
    </row>
    <row r="188" spans="2:21">
      <c r="B188" s="92">
        <v>11</v>
      </c>
      <c r="C188" s="465" t="s">
        <v>57</v>
      </c>
      <c r="D188" s="399"/>
      <c r="F188" s="102"/>
      <c r="G188" s="101"/>
      <c r="H188" s="101"/>
      <c r="O188" s="92">
        <v>11</v>
      </c>
      <c r="P188" s="465" t="s">
        <v>57</v>
      </c>
      <c r="Q188" s="399"/>
      <c r="R188" s="79"/>
      <c r="S188" s="102"/>
      <c r="T188" s="101"/>
      <c r="U188" s="101"/>
    </row>
    <row r="189" spans="2:21">
      <c r="B189" s="92">
        <v>12</v>
      </c>
      <c r="C189" s="465" t="s">
        <v>57</v>
      </c>
      <c r="D189" s="399"/>
      <c r="F189" s="102"/>
      <c r="G189" s="101"/>
      <c r="H189" s="101"/>
      <c r="O189" s="92">
        <v>12</v>
      </c>
      <c r="P189" s="465" t="s">
        <v>57</v>
      </c>
      <c r="Q189" s="399"/>
      <c r="R189" s="79"/>
      <c r="S189" s="102"/>
      <c r="T189" s="101"/>
      <c r="U189" s="101"/>
    </row>
    <row r="190" spans="2:21">
      <c r="B190" s="92">
        <v>15</v>
      </c>
      <c r="C190" s="465" t="s">
        <v>57</v>
      </c>
      <c r="D190" s="399"/>
      <c r="F190" s="102"/>
      <c r="G190" s="101"/>
      <c r="H190" s="101"/>
      <c r="O190" s="92">
        <v>15</v>
      </c>
      <c r="P190" s="465" t="s">
        <v>57</v>
      </c>
      <c r="Q190" s="399"/>
      <c r="R190" s="79"/>
      <c r="S190" s="102"/>
      <c r="T190" s="101"/>
      <c r="U190" s="101"/>
    </row>
    <row r="191" spans="2:21">
      <c r="B191" s="92">
        <v>16</v>
      </c>
      <c r="C191" s="465" t="s">
        <v>57</v>
      </c>
      <c r="D191" s="399"/>
      <c r="F191" s="102"/>
      <c r="G191" s="101"/>
      <c r="H191" s="101"/>
      <c r="O191" s="92">
        <v>16</v>
      </c>
      <c r="P191" s="465" t="s">
        <v>57</v>
      </c>
      <c r="Q191" s="399"/>
      <c r="R191" s="79"/>
      <c r="S191" s="102"/>
      <c r="T191" s="101"/>
      <c r="U191" s="101"/>
    </row>
    <row r="192" spans="2:21">
      <c r="B192" s="92">
        <v>17</v>
      </c>
      <c r="C192" s="465" t="s">
        <v>57</v>
      </c>
      <c r="D192" s="399"/>
      <c r="F192" s="102"/>
      <c r="G192" s="101"/>
      <c r="H192" s="101"/>
      <c r="O192" s="92">
        <v>17</v>
      </c>
      <c r="P192" s="465" t="s">
        <v>57</v>
      </c>
      <c r="Q192" s="399"/>
      <c r="R192" s="79"/>
      <c r="S192" s="102"/>
      <c r="T192" s="101"/>
      <c r="U192" s="101"/>
    </row>
    <row r="193" spans="2:21">
      <c r="B193" s="92">
        <v>18</v>
      </c>
      <c r="C193" s="465" t="s">
        <v>57</v>
      </c>
      <c r="D193" s="399"/>
      <c r="F193" s="102"/>
      <c r="G193" s="101"/>
      <c r="H193" s="101"/>
      <c r="O193" s="92">
        <v>18</v>
      </c>
      <c r="P193" s="465" t="s">
        <v>57</v>
      </c>
      <c r="Q193" s="399"/>
      <c r="R193" s="79"/>
      <c r="S193" s="102"/>
      <c r="T193" s="101"/>
      <c r="U193" s="101"/>
    </row>
    <row r="194" spans="2:21">
      <c r="B194" s="92">
        <v>19</v>
      </c>
      <c r="C194" s="465" t="s">
        <v>57</v>
      </c>
      <c r="D194" s="399"/>
      <c r="F194" s="102"/>
      <c r="G194" s="101"/>
      <c r="H194" s="101"/>
      <c r="O194" s="92">
        <v>19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92">
        <v>22</v>
      </c>
      <c r="C195" s="465" t="s">
        <v>57</v>
      </c>
      <c r="D195" s="399"/>
      <c r="F195" s="102"/>
      <c r="G195" s="101"/>
      <c r="H195" s="101"/>
      <c r="O195" s="92">
        <v>22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92">
        <v>23</v>
      </c>
      <c r="C196" s="465" t="s">
        <v>57</v>
      </c>
      <c r="D196" s="399"/>
      <c r="F196" s="102"/>
      <c r="G196" s="101"/>
      <c r="H196" s="101"/>
      <c r="O196" s="92">
        <v>23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92">
        <v>24</v>
      </c>
      <c r="C197" s="465" t="s">
        <v>57</v>
      </c>
      <c r="D197" s="399"/>
      <c r="F197" s="102"/>
      <c r="G197" s="101"/>
      <c r="H197" s="101"/>
      <c r="O197" s="92">
        <v>24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92">
        <v>25</v>
      </c>
      <c r="C198" s="465" t="s">
        <v>57</v>
      </c>
      <c r="D198" s="399"/>
      <c r="F198" s="102"/>
      <c r="G198" s="101"/>
      <c r="H198" s="101"/>
      <c r="O198" s="92">
        <v>25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92">
        <v>26</v>
      </c>
      <c r="C199" s="465" t="s">
        <v>57</v>
      </c>
      <c r="D199" s="399"/>
      <c r="F199" s="102"/>
      <c r="G199" s="101"/>
      <c r="H199" s="101"/>
      <c r="O199" s="92">
        <v>26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29</v>
      </c>
      <c r="C200" s="465" t="s">
        <v>57</v>
      </c>
      <c r="D200" s="399"/>
      <c r="F200" s="102"/>
      <c r="G200" s="101"/>
      <c r="H200" s="101"/>
      <c r="O200" s="92">
        <v>29</v>
      </c>
      <c r="P200" s="465" t="s">
        <v>57</v>
      </c>
      <c r="Q200" s="399"/>
      <c r="R200" s="79"/>
      <c r="S200" s="102"/>
      <c r="T200" s="101"/>
      <c r="U200" s="101"/>
    </row>
    <row r="201" spans="2:21" ht="13.5" thickBot="1">
      <c r="B201" s="92">
        <v>30</v>
      </c>
      <c r="C201" s="466" t="s">
        <v>57</v>
      </c>
      <c r="D201" s="467"/>
      <c r="F201" s="102"/>
      <c r="G201" s="101"/>
      <c r="H201" s="101"/>
      <c r="O201" s="92">
        <v>30</v>
      </c>
      <c r="P201" s="466" t="s">
        <v>57</v>
      </c>
      <c r="Q201" s="467"/>
      <c r="R201" s="79"/>
      <c r="S201" s="102"/>
      <c r="T201" s="101"/>
      <c r="U201" s="101"/>
    </row>
    <row r="202" spans="2:21" ht="13.5" thickBot="1">
      <c r="B202" s="181" t="s">
        <v>0</v>
      </c>
      <c r="C202" s="114">
        <f>COUNTIF(C181:C201,"&gt;0")</f>
        <v>0</v>
      </c>
      <c r="D202" s="113">
        <f>COUNTIF(D181:D201,"&gt;0")</f>
        <v>0</v>
      </c>
      <c r="O202" s="181" t="s">
        <v>0</v>
      </c>
      <c r="P202" s="114">
        <f>COUNTIF(P181:P201,"&gt;0")</f>
        <v>0</v>
      </c>
      <c r="Q202" s="113">
        <f>COUNTIF(Q181:Q201,"&gt;0")</f>
        <v>0</v>
      </c>
      <c r="R202" s="79"/>
      <c r="S202" s="79"/>
      <c r="T202" s="78"/>
      <c r="U202" s="78"/>
    </row>
    <row r="203" spans="2:21">
      <c r="B203" s="88" t="s">
        <v>1</v>
      </c>
      <c r="C203" s="87" t="e">
        <f>AVERAGE(C181:C201)</f>
        <v>#DIV/0!</v>
      </c>
      <c r="D203" s="86" t="e">
        <f>AVERAGE(D181:D201)</f>
        <v>#DIV/0!</v>
      </c>
      <c r="O203" s="88" t="s">
        <v>1</v>
      </c>
      <c r="P203" s="87" t="e">
        <f>AVERAGE(P181:P201)</f>
        <v>#DIV/0!</v>
      </c>
      <c r="Q203" s="86" t="e">
        <f>AVERAGE(Q181:Q201)</f>
        <v>#DIV/0!</v>
      </c>
      <c r="R203" s="79"/>
      <c r="S203" s="79"/>
      <c r="T203" s="78"/>
      <c r="U203" s="78"/>
    </row>
    <row r="204" spans="2:21">
      <c r="B204" s="85" t="s">
        <v>2</v>
      </c>
      <c r="C204" s="84" t="e">
        <f>STDEV(C181:C201)</f>
        <v>#DIV/0!</v>
      </c>
      <c r="D204" s="83" t="e">
        <f>STDEV(D181:D201)</f>
        <v>#DIV/0!</v>
      </c>
      <c r="O204" s="85" t="s">
        <v>2</v>
      </c>
      <c r="P204" s="84" t="e">
        <f>STDEV(P181:P201)</f>
        <v>#DIV/0!</v>
      </c>
      <c r="Q204" s="83" t="e">
        <f>STDEV(Q181:Q201)</f>
        <v>#DIV/0!</v>
      </c>
      <c r="R204" s="79"/>
      <c r="S204" s="79"/>
      <c r="T204" s="78"/>
      <c r="U204" s="78"/>
    </row>
    <row r="205" spans="2:21" ht="13.5" thickBot="1">
      <c r="B205" s="82" t="s">
        <v>3</v>
      </c>
      <c r="C205" s="81" t="e">
        <f>CONFIDENCE(0.05,C204,C202)</f>
        <v>#DIV/0!</v>
      </c>
      <c r="D205" s="80" t="e">
        <f>CONFIDENCE(0.05,D204,D202)</f>
        <v>#DIV/0!</v>
      </c>
      <c r="O205" s="82" t="s">
        <v>3</v>
      </c>
      <c r="P205" s="81" t="e">
        <f>CONFIDENCE(0.05,P204,P202)</f>
        <v>#DIV/0!</v>
      </c>
      <c r="Q205" s="80" t="e">
        <f>CONFIDENCE(0.05,Q204,Q202)</f>
        <v>#DIV/0!</v>
      </c>
      <c r="R205" s="79"/>
      <c r="S205" s="79"/>
      <c r="T205" s="78"/>
      <c r="U205" s="78"/>
    </row>
    <row r="207" spans="2:21" ht="13.5" thickBot="1"/>
    <row r="208" spans="2:21" ht="13.5" thickBot="1">
      <c r="B208" s="347"/>
      <c r="C208" s="348"/>
      <c r="D208" s="363" t="s">
        <v>15</v>
      </c>
      <c r="G208" s="346" t="s">
        <v>244</v>
      </c>
      <c r="H208" s="346"/>
      <c r="O208" s="347"/>
      <c r="P208" s="348"/>
      <c r="Q208" s="363" t="s">
        <v>15</v>
      </c>
      <c r="R208" s="79"/>
      <c r="S208" s="79"/>
      <c r="T208" s="346" t="s">
        <v>196</v>
      </c>
      <c r="U208" s="346"/>
    </row>
    <row r="209" spans="2:21" ht="13.5" thickBot="1">
      <c r="B209" s="349"/>
      <c r="C209" s="350"/>
      <c r="D209" s="364"/>
      <c r="G209" s="112">
        <v>1</v>
      </c>
      <c r="H209" s="112">
        <v>2</v>
      </c>
      <c r="O209" s="349"/>
      <c r="P209" s="350"/>
      <c r="Q209" s="364"/>
      <c r="R209" s="79"/>
      <c r="S209" s="79"/>
      <c r="T209" s="112">
        <v>1</v>
      </c>
      <c r="U209" s="112">
        <v>2</v>
      </c>
    </row>
    <row r="210" spans="2:21" ht="13.5" customHeight="1" thickBot="1">
      <c r="B210" s="355" t="s">
        <v>17</v>
      </c>
      <c r="C210" s="348"/>
      <c r="D210" s="111" t="s">
        <v>166</v>
      </c>
      <c r="F210" s="110" t="s">
        <v>1</v>
      </c>
      <c r="G210" s="109" t="e">
        <f t="shared" ref="G210:H212" si="12">C237</f>
        <v>#DIV/0!</v>
      </c>
      <c r="H210" s="109" t="e">
        <f t="shared" si="12"/>
        <v>#DIV/0!</v>
      </c>
      <c r="O210" s="432" t="s">
        <v>238</v>
      </c>
      <c r="P210" s="433"/>
      <c r="Q210" s="111" t="s">
        <v>166</v>
      </c>
      <c r="R210" s="79"/>
      <c r="S210" s="110" t="s">
        <v>1</v>
      </c>
      <c r="T210" s="109" t="e">
        <f t="shared" ref="T210:U212" si="13">P237</f>
        <v>#DIV/0!</v>
      </c>
      <c r="U210" s="109" t="e">
        <f t="shared" si="13"/>
        <v>#DIV/0!</v>
      </c>
    </row>
    <row r="211" spans="2:21">
      <c r="B211" s="373" t="s">
        <v>6</v>
      </c>
      <c r="C211" s="356" t="s">
        <v>27</v>
      </c>
      <c r="D211" s="357"/>
      <c r="F211" s="102" t="s">
        <v>7</v>
      </c>
      <c r="G211" s="108" t="e">
        <f t="shared" si="12"/>
        <v>#DIV/0!</v>
      </c>
      <c r="H211" s="108" t="e">
        <f t="shared" si="12"/>
        <v>#DIV/0!</v>
      </c>
      <c r="O211" s="373" t="s">
        <v>6</v>
      </c>
      <c r="P211" s="356" t="s">
        <v>27</v>
      </c>
      <c r="Q211" s="357"/>
      <c r="R211" s="79"/>
      <c r="S211" s="102" t="s">
        <v>7</v>
      </c>
      <c r="T211" s="108" t="e">
        <f t="shared" si="13"/>
        <v>#DIV/0!</v>
      </c>
      <c r="U211" s="108" t="e">
        <f t="shared" si="13"/>
        <v>#DIV/0!</v>
      </c>
    </row>
    <row r="212" spans="2:21" ht="13.5" thickBot="1">
      <c r="B212" s="374"/>
      <c r="C212" s="107">
        <v>1</v>
      </c>
      <c r="D212" s="106">
        <v>2</v>
      </c>
      <c r="F212" s="102" t="s">
        <v>3</v>
      </c>
      <c r="G212" s="105" t="e">
        <f t="shared" si="12"/>
        <v>#DIV/0!</v>
      </c>
      <c r="H212" s="105" t="e">
        <f t="shared" si="12"/>
        <v>#DIV/0!</v>
      </c>
      <c r="O212" s="374"/>
      <c r="P212" s="107">
        <v>1</v>
      </c>
      <c r="Q212" s="106">
        <v>2</v>
      </c>
      <c r="R212" s="79"/>
      <c r="S212" s="102" t="s">
        <v>3</v>
      </c>
      <c r="T212" s="105" t="e">
        <f t="shared" si="13"/>
        <v>#DIV/0!</v>
      </c>
      <c r="U212" s="105" t="e">
        <f t="shared" si="13"/>
        <v>#DIV/0!</v>
      </c>
    </row>
    <row r="213" spans="2:21">
      <c r="B213" s="199">
        <v>1</v>
      </c>
      <c r="C213" s="464" t="s">
        <v>57</v>
      </c>
      <c r="D213" s="401"/>
      <c r="F213" s="102" t="s">
        <v>8</v>
      </c>
      <c r="G213" s="101">
        <f>MAX(C213:C235)</f>
        <v>0</v>
      </c>
      <c r="H213" s="101">
        <f>MAX(D213:D235)</f>
        <v>0</v>
      </c>
      <c r="O213" s="199">
        <v>1</v>
      </c>
      <c r="P213" s="464" t="s">
        <v>57</v>
      </c>
      <c r="Q213" s="401"/>
      <c r="R213" s="79"/>
      <c r="S213" s="102" t="s">
        <v>8</v>
      </c>
      <c r="T213" s="101">
        <f>MAX(P213:P235)</f>
        <v>0</v>
      </c>
      <c r="U213" s="101">
        <f>MAX(Q213:Q235)</f>
        <v>0</v>
      </c>
    </row>
    <row r="214" spans="2:21">
      <c r="B214" s="194">
        <v>2</v>
      </c>
      <c r="C214" s="465" t="s">
        <v>57</v>
      </c>
      <c r="D214" s="399"/>
      <c r="F214" s="102" t="s">
        <v>9</v>
      </c>
      <c r="G214" s="101">
        <f>MIN(C213:C235)</f>
        <v>0</v>
      </c>
      <c r="H214" s="101">
        <f>MIN(D213:D235)</f>
        <v>0</v>
      </c>
      <c r="O214" s="194">
        <v>2</v>
      </c>
      <c r="P214" s="465" t="s">
        <v>57</v>
      </c>
      <c r="Q214" s="399"/>
      <c r="R214" s="79"/>
      <c r="S214" s="102" t="s">
        <v>9</v>
      </c>
      <c r="T214" s="101">
        <f>MIN(P213:P235)</f>
        <v>0</v>
      </c>
      <c r="U214" s="101">
        <f>MIN(Q213:Q235)</f>
        <v>0</v>
      </c>
    </row>
    <row r="215" spans="2:21" ht="13.5" thickBot="1">
      <c r="B215" s="194">
        <v>3</v>
      </c>
      <c r="C215" s="465" t="s">
        <v>57</v>
      </c>
      <c r="D215" s="399"/>
      <c r="F215" s="98" t="s">
        <v>10</v>
      </c>
      <c r="G215" s="97">
        <f>G213-G214</f>
        <v>0</v>
      </c>
      <c r="H215" s="97">
        <f>H213-H214</f>
        <v>0</v>
      </c>
      <c r="O215" s="194">
        <v>3</v>
      </c>
      <c r="P215" s="465" t="s">
        <v>57</v>
      </c>
      <c r="Q215" s="399"/>
      <c r="R215" s="79"/>
      <c r="S215" s="98" t="s">
        <v>10</v>
      </c>
      <c r="T215" s="97">
        <f>T213-T214</f>
        <v>0</v>
      </c>
      <c r="U215" s="97">
        <f>U213-U214</f>
        <v>0</v>
      </c>
    </row>
    <row r="216" spans="2:21">
      <c r="B216" s="194">
        <v>6</v>
      </c>
      <c r="C216" s="465" t="s">
        <v>57</v>
      </c>
      <c r="D216" s="399"/>
      <c r="O216" s="194">
        <v>6</v>
      </c>
      <c r="P216" s="465" t="s">
        <v>57</v>
      </c>
      <c r="Q216" s="399"/>
      <c r="R216" s="79"/>
      <c r="S216" s="79"/>
      <c r="T216" s="78"/>
      <c r="U216" s="78"/>
    </row>
    <row r="217" spans="2:21">
      <c r="B217" s="194">
        <v>7</v>
      </c>
      <c r="C217" s="465" t="s">
        <v>57</v>
      </c>
      <c r="D217" s="399"/>
      <c r="O217" s="194">
        <v>7</v>
      </c>
      <c r="P217" s="465" t="s">
        <v>57</v>
      </c>
      <c r="Q217" s="399"/>
      <c r="R217" s="79"/>
      <c r="S217" s="79"/>
      <c r="T217" s="78"/>
      <c r="U217" s="78"/>
    </row>
    <row r="218" spans="2:21">
      <c r="B218" s="194">
        <v>8</v>
      </c>
      <c r="C218" s="465" t="s">
        <v>57</v>
      </c>
      <c r="D218" s="399"/>
      <c r="O218" s="194">
        <v>8</v>
      </c>
      <c r="P218" s="465" t="s">
        <v>57</v>
      </c>
      <c r="Q218" s="399"/>
      <c r="R218" s="79"/>
      <c r="S218" s="79"/>
      <c r="T218" s="78"/>
      <c r="U218" s="78"/>
    </row>
    <row r="219" spans="2:21">
      <c r="B219" s="194">
        <v>9</v>
      </c>
      <c r="C219" s="465" t="s">
        <v>57</v>
      </c>
      <c r="D219" s="399"/>
      <c r="F219" s="102"/>
      <c r="G219" s="101"/>
      <c r="H219" s="101"/>
      <c r="O219" s="194">
        <v>9</v>
      </c>
      <c r="P219" s="465" t="s">
        <v>57</v>
      </c>
      <c r="Q219" s="399"/>
      <c r="R219" s="79"/>
      <c r="S219" s="102"/>
      <c r="T219" s="101"/>
      <c r="U219" s="101"/>
    </row>
    <row r="220" spans="2:21">
      <c r="B220" s="194">
        <v>10</v>
      </c>
      <c r="C220" s="465" t="s">
        <v>57</v>
      </c>
      <c r="D220" s="399"/>
      <c r="F220" s="102"/>
      <c r="G220" s="101"/>
      <c r="H220" s="101"/>
      <c r="O220" s="194">
        <v>10</v>
      </c>
      <c r="P220" s="465" t="s">
        <v>57</v>
      </c>
      <c r="Q220" s="399"/>
      <c r="R220" s="79"/>
      <c r="S220" s="102"/>
      <c r="T220" s="101"/>
      <c r="U220" s="101"/>
    </row>
    <row r="221" spans="2:21">
      <c r="B221" s="194">
        <v>13</v>
      </c>
      <c r="C221" s="465" t="s">
        <v>57</v>
      </c>
      <c r="D221" s="399"/>
      <c r="F221" s="102"/>
      <c r="G221" s="101"/>
      <c r="H221" s="101"/>
      <c r="O221" s="194">
        <v>13</v>
      </c>
      <c r="P221" s="465" t="s">
        <v>57</v>
      </c>
      <c r="Q221" s="399"/>
      <c r="R221" s="79"/>
      <c r="S221" s="102"/>
      <c r="T221" s="101"/>
      <c r="U221" s="101"/>
    </row>
    <row r="222" spans="2:21">
      <c r="B222" s="194">
        <v>14</v>
      </c>
      <c r="C222" s="465" t="s">
        <v>57</v>
      </c>
      <c r="D222" s="399"/>
      <c r="F222" s="102"/>
      <c r="G222" s="101"/>
      <c r="H222" s="101"/>
      <c r="O222" s="194">
        <v>14</v>
      </c>
      <c r="P222" s="465" t="s">
        <v>57</v>
      </c>
      <c r="Q222" s="399"/>
      <c r="R222" s="79"/>
      <c r="S222" s="102"/>
      <c r="T222" s="101"/>
      <c r="U222" s="101"/>
    </row>
    <row r="223" spans="2:21">
      <c r="B223" s="194">
        <v>15</v>
      </c>
      <c r="C223" s="465" t="s">
        <v>57</v>
      </c>
      <c r="D223" s="399"/>
      <c r="F223" s="102"/>
      <c r="G223" s="101"/>
      <c r="H223" s="101"/>
      <c r="O223" s="194">
        <v>15</v>
      </c>
      <c r="P223" s="465" t="s">
        <v>57</v>
      </c>
      <c r="Q223" s="399"/>
      <c r="R223" s="79"/>
      <c r="S223" s="102"/>
      <c r="T223" s="101"/>
      <c r="U223" s="101"/>
    </row>
    <row r="224" spans="2:21">
      <c r="B224" s="194">
        <v>16</v>
      </c>
      <c r="C224" s="465" t="s">
        <v>57</v>
      </c>
      <c r="D224" s="399"/>
      <c r="F224" s="102"/>
      <c r="G224" s="101"/>
      <c r="H224" s="101"/>
      <c r="O224" s="194">
        <v>16</v>
      </c>
      <c r="P224" s="465" t="s">
        <v>57</v>
      </c>
      <c r="Q224" s="399"/>
      <c r="R224" s="79"/>
      <c r="S224" s="102"/>
      <c r="T224" s="101"/>
      <c r="U224" s="101"/>
    </row>
    <row r="225" spans="2:21">
      <c r="B225" s="92">
        <v>17</v>
      </c>
      <c r="C225" s="465" t="s">
        <v>57</v>
      </c>
      <c r="D225" s="399"/>
      <c r="F225" s="102"/>
      <c r="G225" s="101"/>
      <c r="H225" s="101"/>
      <c r="O225" s="92">
        <v>17</v>
      </c>
      <c r="P225" s="465" t="s">
        <v>57</v>
      </c>
      <c r="Q225" s="399"/>
      <c r="R225" s="79"/>
      <c r="S225" s="102"/>
      <c r="T225" s="101"/>
      <c r="U225" s="101"/>
    </row>
    <row r="226" spans="2:21">
      <c r="B226" s="92">
        <v>20</v>
      </c>
      <c r="C226" s="465" t="s">
        <v>57</v>
      </c>
      <c r="D226" s="399"/>
      <c r="F226" s="102"/>
      <c r="G226" s="101"/>
      <c r="H226" s="101"/>
      <c r="O226" s="92">
        <v>20</v>
      </c>
      <c r="P226" s="465" t="s">
        <v>57</v>
      </c>
      <c r="Q226" s="399"/>
      <c r="R226" s="79"/>
      <c r="S226" s="102"/>
      <c r="T226" s="101"/>
      <c r="U226" s="101"/>
    </row>
    <row r="227" spans="2:21">
      <c r="B227" s="92">
        <v>21</v>
      </c>
      <c r="C227" s="465" t="s">
        <v>57</v>
      </c>
      <c r="D227" s="399"/>
      <c r="F227" s="102"/>
      <c r="G227" s="101"/>
      <c r="H227" s="101"/>
      <c r="O227" s="92">
        <v>21</v>
      </c>
      <c r="P227" s="465" t="s">
        <v>57</v>
      </c>
      <c r="Q227" s="399"/>
      <c r="R227" s="79"/>
      <c r="S227" s="102"/>
      <c r="T227" s="101"/>
      <c r="U227" s="101"/>
    </row>
    <row r="228" spans="2:21">
      <c r="B228" s="92">
        <v>22</v>
      </c>
      <c r="C228" s="465" t="s">
        <v>57</v>
      </c>
      <c r="D228" s="399"/>
      <c r="F228" s="102"/>
      <c r="G228" s="101"/>
      <c r="H228" s="101"/>
      <c r="O228" s="92">
        <v>22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92">
        <v>23</v>
      </c>
      <c r="C229" s="465" t="s">
        <v>57</v>
      </c>
      <c r="D229" s="399"/>
      <c r="F229" s="102"/>
      <c r="G229" s="101"/>
      <c r="H229" s="101"/>
      <c r="O229" s="92">
        <v>23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92">
        <v>24</v>
      </c>
      <c r="C230" s="465" t="s">
        <v>57</v>
      </c>
      <c r="D230" s="399"/>
      <c r="F230" s="102"/>
      <c r="G230" s="101"/>
      <c r="H230" s="101"/>
      <c r="O230" s="92">
        <v>24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92">
        <v>27</v>
      </c>
      <c r="C231" s="465" t="s">
        <v>57</v>
      </c>
      <c r="D231" s="399"/>
      <c r="F231" s="102"/>
      <c r="G231" s="101"/>
      <c r="H231" s="101"/>
      <c r="O231" s="92">
        <v>27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92">
        <v>28</v>
      </c>
      <c r="C232" s="465" t="s">
        <v>57</v>
      </c>
      <c r="D232" s="399"/>
      <c r="F232" s="102"/>
      <c r="G232" s="101"/>
      <c r="H232" s="101"/>
      <c r="O232" s="92">
        <v>28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92">
        <v>29</v>
      </c>
      <c r="C233" s="466" t="s">
        <v>57</v>
      </c>
      <c r="D233" s="467"/>
      <c r="F233" s="102"/>
      <c r="G233" s="101"/>
      <c r="H233" s="101"/>
      <c r="O233" s="92">
        <v>29</v>
      </c>
      <c r="P233" s="466" t="s">
        <v>57</v>
      </c>
      <c r="Q233" s="467"/>
      <c r="R233" s="79"/>
      <c r="S233" s="102"/>
      <c r="T233" s="101"/>
      <c r="U233" s="101"/>
    </row>
    <row r="234" spans="2:21">
      <c r="B234" s="92">
        <v>30</v>
      </c>
      <c r="C234" s="465" t="s">
        <v>57</v>
      </c>
      <c r="D234" s="399"/>
      <c r="F234" s="102"/>
      <c r="G234" s="101"/>
      <c r="H234" s="101"/>
      <c r="O234" s="92">
        <v>30</v>
      </c>
      <c r="P234" s="465" t="s">
        <v>57</v>
      </c>
      <c r="Q234" s="399"/>
      <c r="R234" s="79"/>
      <c r="S234" s="102"/>
      <c r="T234" s="101"/>
      <c r="U234" s="101"/>
    </row>
    <row r="235" spans="2:21" ht="13.5" thickBot="1">
      <c r="B235" s="92">
        <v>31</v>
      </c>
      <c r="C235" s="466" t="s">
        <v>57</v>
      </c>
      <c r="D235" s="467"/>
      <c r="F235" s="102"/>
      <c r="G235" s="101"/>
      <c r="H235" s="101"/>
      <c r="O235" s="92">
        <v>31</v>
      </c>
      <c r="P235" s="466" t="s">
        <v>57</v>
      </c>
      <c r="Q235" s="467"/>
      <c r="R235" s="79"/>
      <c r="S235" s="102"/>
      <c r="T235" s="101"/>
      <c r="U235" s="101"/>
    </row>
    <row r="236" spans="2:21" ht="13.5" thickBot="1">
      <c r="B236" s="181" t="s">
        <v>0</v>
      </c>
      <c r="C236" s="114">
        <f>COUNTIF(C213:C235,"&gt;0")</f>
        <v>0</v>
      </c>
      <c r="D236" s="113">
        <f>COUNTIF(D213:D235,"&gt;0")</f>
        <v>0</v>
      </c>
      <c r="O236" s="181" t="s">
        <v>0</v>
      </c>
      <c r="P236" s="114">
        <f>COUNTIF(P213:P235,"&gt;0")</f>
        <v>0</v>
      </c>
      <c r="Q236" s="113">
        <f>COUNTIF(Q213:Q235,"&gt;0")</f>
        <v>0</v>
      </c>
      <c r="R236" s="79"/>
      <c r="S236" s="79"/>
      <c r="T236" s="78"/>
      <c r="U236" s="78"/>
    </row>
    <row r="237" spans="2:21">
      <c r="B237" s="88" t="s">
        <v>1</v>
      </c>
      <c r="C237" s="87" t="e">
        <f>AVERAGE(C213:C235)</f>
        <v>#DIV/0!</v>
      </c>
      <c r="D237" s="86" t="e">
        <f>AVERAGE(D213:D235)</f>
        <v>#DIV/0!</v>
      </c>
      <c r="O237" s="88" t="s">
        <v>1</v>
      </c>
      <c r="P237" s="87" t="e">
        <f>AVERAGE(P213:P235)</f>
        <v>#DIV/0!</v>
      </c>
      <c r="Q237" s="86" t="e">
        <f>AVERAGE(Q213:Q235)</f>
        <v>#DIV/0!</v>
      </c>
      <c r="R237" s="79"/>
      <c r="S237" s="79"/>
      <c r="T237" s="78"/>
      <c r="U237" s="78"/>
    </row>
    <row r="238" spans="2:21">
      <c r="B238" s="85" t="s">
        <v>2</v>
      </c>
      <c r="C238" s="84" t="e">
        <f>STDEV(C213:C235)</f>
        <v>#DIV/0!</v>
      </c>
      <c r="D238" s="83" t="e">
        <f>STDEV(D213:D235)</f>
        <v>#DIV/0!</v>
      </c>
      <c r="O238" s="85" t="s">
        <v>2</v>
      </c>
      <c r="P238" s="84" t="e">
        <f>STDEV(P213:P235)</f>
        <v>#DIV/0!</v>
      </c>
      <c r="Q238" s="83" t="e">
        <f>STDEV(Q213:Q235)</f>
        <v>#DIV/0!</v>
      </c>
      <c r="R238" s="79"/>
      <c r="S238" s="79"/>
      <c r="T238" s="78"/>
      <c r="U238" s="78"/>
    </row>
    <row r="239" spans="2:21" ht="13.5" thickBot="1">
      <c r="B239" s="82" t="s">
        <v>3</v>
      </c>
      <c r="C239" s="81" t="e">
        <f>CONFIDENCE(0.05,C238,C236)</f>
        <v>#DIV/0!</v>
      </c>
      <c r="D239" s="80" t="e">
        <f>CONFIDENCE(0.05,D238,D236)</f>
        <v>#DIV/0!</v>
      </c>
      <c r="O239" s="82" t="s">
        <v>3</v>
      </c>
      <c r="P239" s="81" t="e">
        <f>CONFIDENCE(0.05,P238,P236)</f>
        <v>#DIV/0!</v>
      </c>
      <c r="Q239" s="80" t="e">
        <f>CONFIDENCE(0.05,Q238,Q236)</f>
        <v>#DIV/0!</v>
      </c>
      <c r="R239" s="79"/>
      <c r="S239" s="79"/>
      <c r="T239" s="78"/>
      <c r="U239" s="78"/>
    </row>
    <row r="241" spans="2:21" ht="13.5" thickBot="1"/>
    <row r="242" spans="2:21" ht="13.5" thickBot="1">
      <c r="B242" s="347"/>
      <c r="C242" s="348"/>
      <c r="D242" s="363" t="s">
        <v>15</v>
      </c>
      <c r="G242" s="346" t="s">
        <v>243</v>
      </c>
      <c r="H242" s="346"/>
      <c r="O242" s="347"/>
      <c r="P242" s="348"/>
      <c r="Q242" s="363" t="s">
        <v>15</v>
      </c>
      <c r="R242" s="79"/>
      <c r="S242" s="79"/>
      <c r="T242" s="346" t="s">
        <v>194</v>
      </c>
      <c r="U242" s="346"/>
    </row>
    <row r="243" spans="2:21" ht="13.5" thickBot="1">
      <c r="B243" s="349"/>
      <c r="C243" s="350"/>
      <c r="D243" s="364"/>
      <c r="G243" s="112">
        <v>1</v>
      </c>
      <c r="H243" s="112">
        <v>2</v>
      </c>
      <c r="O243" s="349"/>
      <c r="P243" s="350"/>
      <c r="Q243" s="364"/>
      <c r="R243" s="79"/>
      <c r="S243" s="79"/>
      <c r="T243" s="112">
        <v>1</v>
      </c>
      <c r="U243" s="112">
        <v>2</v>
      </c>
    </row>
    <row r="244" spans="2:21" ht="13.5" customHeight="1" thickBot="1">
      <c r="B244" s="355" t="s">
        <v>17</v>
      </c>
      <c r="C244" s="348"/>
      <c r="D244" s="111" t="s">
        <v>164</v>
      </c>
      <c r="F244" s="110" t="s">
        <v>1</v>
      </c>
      <c r="G244" s="109" t="e">
        <f t="shared" ref="G244:H246" si="14">C271</f>
        <v>#DIV/0!</v>
      </c>
      <c r="H244" s="109" t="e">
        <f t="shared" si="14"/>
        <v>#DIV/0!</v>
      </c>
      <c r="O244" s="432" t="s">
        <v>238</v>
      </c>
      <c r="P244" s="433"/>
      <c r="Q244" s="111" t="s">
        <v>164</v>
      </c>
      <c r="R244" s="79"/>
      <c r="S244" s="110" t="s">
        <v>1</v>
      </c>
      <c r="T244" s="109" t="e">
        <f t="shared" ref="T244:U246" si="15">P271</f>
        <v>#DIV/0!</v>
      </c>
      <c r="U244" s="109" t="e">
        <f t="shared" si="15"/>
        <v>#DIV/0!</v>
      </c>
    </row>
    <row r="245" spans="2:21">
      <c r="B245" s="373" t="s">
        <v>6</v>
      </c>
      <c r="C245" s="356" t="s">
        <v>27</v>
      </c>
      <c r="D245" s="357"/>
      <c r="F245" s="102" t="s">
        <v>7</v>
      </c>
      <c r="G245" s="108" t="e">
        <f t="shared" si="14"/>
        <v>#DIV/0!</v>
      </c>
      <c r="H245" s="108" t="e">
        <f t="shared" si="14"/>
        <v>#DIV/0!</v>
      </c>
      <c r="O245" s="373" t="s">
        <v>6</v>
      </c>
      <c r="P245" s="356" t="s">
        <v>27</v>
      </c>
      <c r="Q245" s="357"/>
      <c r="R245" s="79"/>
      <c r="S245" s="102" t="s">
        <v>7</v>
      </c>
      <c r="T245" s="108" t="e">
        <f t="shared" si="15"/>
        <v>#DIV/0!</v>
      </c>
      <c r="U245" s="108" t="e">
        <f t="shared" si="15"/>
        <v>#DIV/0!</v>
      </c>
    </row>
    <row r="246" spans="2:21" ht="13.5" thickBot="1">
      <c r="B246" s="374"/>
      <c r="C246" s="107">
        <v>1</v>
      </c>
      <c r="D246" s="106">
        <v>2</v>
      </c>
      <c r="F246" s="102" t="s">
        <v>3</v>
      </c>
      <c r="G246" s="105" t="e">
        <f t="shared" si="14"/>
        <v>#DIV/0!</v>
      </c>
      <c r="H246" s="105" t="e">
        <f t="shared" si="14"/>
        <v>#DIV/0!</v>
      </c>
      <c r="O246" s="374"/>
      <c r="P246" s="107">
        <v>1</v>
      </c>
      <c r="Q246" s="106">
        <v>2</v>
      </c>
      <c r="R246" s="79"/>
      <c r="S246" s="102" t="s">
        <v>3</v>
      </c>
      <c r="T246" s="105" t="e">
        <f t="shared" si="15"/>
        <v>#DIV/0!</v>
      </c>
      <c r="U246" s="105" t="e">
        <f t="shared" si="15"/>
        <v>#DIV/0!</v>
      </c>
    </row>
    <row r="247" spans="2:21">
      <c r="B247" s="199">
        <v>1</v>
      </c>
      <c r="C247" s="464" t="s">
        <v>57</v>
      </c>
      <c r="D247" s="401"/>
      <c r="F247" s="102" t="s">
        <v>8</v>
      </c>
      <c r="G247" s="101">
        <f>MAX(C247:C269)</f>
        <v>0</v>
      </c>
      <c r="H247" s="101">
        <f>MAX(D247:D269)</f>
        <v>0</v>
      </c>
      <c r="O247" s="199">
        <v>1</v>
      </c>
      <c r="P247" s="464" t="s">
        <v>57</v>
      </c>
      <c r="Q247" s="401"/>
      <c r="R247" s="79"/>
      <c r="S247" s="102" t="s">
        <v>8</v>
      </c>
      <c r="T247" s="101">
        <f>MAX(P247:P269)</f>
        <v>0</v>
      </c>
      <c r="U247" s="101">
        <f>MAX(Q247:Q269)</f>
        <v>0</v>
      </c>
    </row>
    <row r="248" spans="2:21">
      <c r="B248" s="194">
        <v>2</v>
      </c>
      <c r="C248" s="465" t="s">
        <v>57</v>
      </c>
      <c r="D248" s="399"/>
      <c r="F248" s="102" t="s">
        <v>9</v>
      </c>
      <c r="G248" s="101">
        <f>MIN(C247:C269)</f>
        <v>0</v>
      </c>
      <c r="H248" s="101">
        <f>MIN(D247:D269)</f>
        <v>0</v>
      </c>
      <c r="O248" s="194">
        <v>2</v>
      </c>
      <c r="P248" s="465" t="s">
        <v>57</v>
      </c>
      <c r="Q248" s="399"/>
      <c r="R248" s="79"/>
      <c r="S248" s="102" t="s">
        <v>9</v>
      </c>
      <c r="T248" s="101">
        <f>MIN(P247:P269)</f>
        <v>0</v>
      </c>
      <c r="U248" s="101">
        <f>MIN(Q247:Q269)</f>
        <v>0</v>
      </c>
    </row>
    <row r="249" spans="2:21" ht="13.5" thickBot="1">
      <c r="B249" s="194">
        <v>3</v>
      </c>
      <c r="C249" s="465" t="s">
        <v>57</v>
      </c>
      <c r="D249" s="399"/>
      <c r="F249" s="98" t="s">
        <v>10</v>
      </c>
      <c r="G249" s="97">
        <f>G247-G248</f>
        <v>0</v>
      </c>
      <c r="H249" s="97">
        <f>H247-H248</f>
        <v>0</v>
      </c>
      <c r="O249" s="194">
        <v>3</v>
      </c>
      <c r="P249" s="465" t="s">
        <v>57</v>
      </c>
      <c r="Q249" s="399"/>
      <c r="R249" s="79"/>
      <c r="S249" s="98" t="s">
        <v>10</v>
      </c>
      <c r="T249" s="97">
        <f>T247-T248</f>
        <v>0</v>
      </c>
      <c r="U249" s="97">
        <f>U247-U248</f>
        <v>0</v>
      </c>
    </row>
    <row r="250" spans="2:21">
      <c r="B250" s="194">
        <v>6</v>
      </c>
      <c r="C250" s="465" t="s">
        <v>57</v>
      </c>
      <c r="D250" s="399"/>
      <c r="O250" s="194">
        <v>6</v>
      </c>
      <c r="P250" s="465" t="s">
        <v>57</v>
      </c>
      <c r="Q250" s="399"/>
      <c r="R250" s="79"/>
      <c r="S250" s="79"/>
      <c r="T250" s="78"/>
      <c r="U250" s="78"/>
    </row>
    <row r="251" spans="2:21">
      <c r="B251" s="194">
        <v>7</v>
      </c>
      <c r="C251" s="465" t="s">
        <v>57</v>
      </c>
      <c r="D251" s="399"/>
      <c r="O251" s="194">
        <v>7</v>
      </c>
      <c r="P251" s="465" t="s">
        <v>57</v>
      </c>
      <c r="Q251" s="399"/>
      <c r="R251" s="79"/>
      <c r="S251" s="79"/>
      <c r="T251" s="78"/>
      <c r="U251" s="78"/>
    </row>
    <row r="252" spans="2:21">
      <c r="B252" s="194">
        <v>8</v>
      </c>
      <c r="C252" s="465" t="s">
        <v>57</v>
      </c>
      <c r="D252" s="399"/>
      <c r="O252" s="194">
        <v>8</v>
      </c>
      <c r="P252" s="465" t="s">
        <v>57</v>
      </c>
      <c r="Q252" s="399"/>
      <c r="R252" s="79"/>
      <c r="S252" s="79"/>
      <c r="T252" s="78"/>
      <c r="U252" s="78"/>
    </row>
    <row r="253" spans="2:21">
      <c r="B253" s="194">
        <v>9</v>
      </c>
      <c r="C253" s="465" t="s">
        <v>57</v>
      </c>
      <c r="D253" s="399"/>
      <c r="F253" s="102"/>
      <c r="G253" s="101"/>
      <c r="H253" s="101"/>
      <c r="O253" s="194">
        <v>9</v>
      </c>
      <c r="P253" s="465" t="s">
        <v>57</v>
      </c>
      <c r="Q253" s="399"/>
      <c r="R253" s="79"/>
      <c r="S253" s="102"/>
      <c r="T253" s="101"/>
      <c r="U253" s="101"/>
    </row>
    <row r="254" spans="2:21">
      <c r="B254" s="194">
        <v>10</v>
      </c>
      <c r="C254" s="465" t="s">
        <v>57</v>
      </c>
      <c r="D254" s="399"/>
      <c r="F254" s="102"/>
      <c r="G254" s="101"/>
      <c r="H254" s="101"/>
      <c r="O254" s="194">
        <v>10</v>
      </c>
      <c r="P254" s="465" t="s">
        <v>57</v>
      </c>
      <c r="Q254" s="399"/>
      <c r="R254" s="79"/>
      <c r="S254" s="102"/>
      <c r="T254" s="101"/>
      <c r="U254" s="101"/>
    </row>
    <row r="255" spans="2:21">
      <c r="B255" s="194">
        <v>13</v>
      </c>
      <c r="C255" s="465" t="s">
        <v>57</v>
      </c>
      <c r="D255" s="399"/>
      <c r="F255" s="102"/>
      <c r="G255" s="101"/>
      <c r="H255" s="101"/>
      <c r="O255" s="194">
        <v>13</v>
      </c>
      <c r="P255" s="465" t="s">
        <v>57</v>
      </c>
      <c r="Q255" s="399"/>
      <c r="R255" s="79"/>
      <c r="S255" s="102"/>
      <c r="T255" s="101"/>
      <c r="U255" s="101"/>
    </row>
    <row r="256" spans="2:21">
      <c r="B256" s="194">
        <v>14</v>
      </c>
      <c r="C256" s="465" t="s">
        <v>57</v>
      </c>
      <c r="D256" s="399"/>
      <c r="F256" s="102"/>
      <c r="G256" s="101"/>
      <c r="H256" s="101"/>
      <c r="O256" s="194">
        <v>14</v>
      </c>
      <c r="P256" s="465" t="s">
        <v>57</v>
      </c>
      <c r="Q256" s="399"/>
      <c r="R256" s="79"/>
      <c r="S256" s="102"/>
      <c r="T256" s="101"/>
      <c r="U256" s="101"/>
    </row>
    <row r="257" spans="2:21">
      <c r="B257" s="194">
        <v>15</v>
      </c>
      <c r="C257" s="465" t="s">
        <v>57</v>
      </c>
      <c r="D257" s="399"/>
      <c r="F257" s="102"/>
      <c r="G257" s="101"/>
      <c r="H257" s="101"/>
      <c r="O257" s="194">
        <v>15</v>
      </c>
      <c r="P257" s="465" t="s">
        <v>57</v>
      </c>
      <c r="Q257" s="399"/>
      <c r="R257" s="79"/>
      <c r="S257" s="102"/>
      <c r="T257" s="101"/>
      <c r="U257" s="101"/>
    </row>
    <row r="258" spans="2:21">
      <c r="B258" s="194">
        <v>16</v>
      </c>
      <c r="C258" s="465" t="s">
        <v>57</v>
      </c>
      <c r="D258" s="399"/>
      <c r="F258" s="102"/>
      <c r="G258" s="101"/>
      <c r="H258" s="101"/>
      <c r="O258" s="194">
        <v>16</v>
      </c>
      <c r="P258" s="465" t="s">
        <v>57</v>
      </c>
      <c r="Q258" s="399"/>
      <c r="R258" s="79"/>
      <c r="S258" s="102"/>
      <c r="T258" s="101"/>
      <c r="U258" s="101"/>
    </row>
    <row r="259" spans="2:21">
      <c r="B259" s="92">
        <v>17</v>
      </c>
      <c r="C259" s="465" t="s">
        <v>57</v>
      </c>
      <c r="D259" s="399"/>
      <c r="F259" s="102"/>
      <c r="G259" s="101"/>
      <c r="H259" s="101"/>
      <c r="O259" s="92">
        <v>17</v>
      </c>
      <c r="P259" s="465" t="s">
        <v>57</v>
      </c>
      <c r="Q259" s="399"/>
      <c r="R259" s="79"/>
      <c r="S259" s="102"/>
      <c r="T259" s="101"/>
      <c r="U259" s="101"/>
    </row>
    <row r="260" spans="2:21">
      <c r="B260" s="92">
        <v>20</v>
      </c>
      <c r="C260" s="465" t="s">
        <v>57</v>
      </c>
      <c r="D260" s="399"/>
      <c r="F260" s="102"/>
      <c r="G260" s="101"/>
      <c r="H260" s="101"/>
      <c r="O260" s="92">
        <v>20</v>
      </c>
      <c r="P260" s="465" t="s">
        <v>57</v>
      </c>
      <c r="Q260" s="399"/>
      <c r="R260" s="79"/>
      <c r="S260" s="102"/>
      <c r="T260" s="101"/>
      <c r="U260" s="101"/>
    </row>
    <row r="261" spans="2:21">
      <c r="B261" s="92">
        <v>21</v>
      </c>
      <c r="C261" s="465" t="s">
        <v>57</v>
      </c>
      <c r="D261" s="399"/>
      <c r="F261" s="102"/>
      <c r="G261" s="101"/>
      <c r="H261" s="101"/>
      <c r="O261" s="92">
        <v>21</v>
      </c>
      <c r="P261" s="465" t="s">
        <v>57</v>
      </c>
      <c r="Q261" s="399"/>
      <c r="R261" s="79"/>
      <c r="S261" s="102"/>
      <c r="T261" s="101"/>
      <c r="U261" s="101"/>
    </row>
    <row r="262" spans="2:21">
      <c r="B262" s="92">
        <v>22</v>
      </c>
      <c r="C262" s="465" t="s">
        <v>57</v>
      </c>
      <c r="D262" s="399"/>
      <c r="F262" s="102"/>
      <c r="G262" s="101"/>
      <c r="H262" s="101"/>
      <c r="O262" s="92">
        <v>22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92">
        <v>23</v>
      </c>
      <c r="C263" s="465" t="s">
        <v>57</v>
      </c>
      <c r="D263" s="399"/>
      <c r="F263" s="102"/>
      <c r="G263" s="101"/>
      <c r="H263" s="101"/>
      <c r="O263" s="92">
        <v>23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92">
        <v>24</v>
      </c>
      <c r="C264" s="465" t="s">
        <v>57</v>
      </c>
      <c r="D264" s="399"/>
      <c r="F264" s="102"/>
      <c r="G264" s="101"/>
      <c r="H264" s="101"/>
      <c r="O264" s="92">
        <v>24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92">
        <v>27</v>
      </c>
      <c r="C265" s="465" t="s">
        <v>57</v>
      </c>
      <c r="D265" s="399"/>
      <c r="F265" s="102"/>
      <c r="G265" s="101"/>
      <c r="H265" s="101"/>
      <c r="O265" s="92">
        <v>27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92">
        <v>28</v>
      </c>
      <c r="C266" s="465" t="s">
        <v>57</v>
      </c>
      <c r="D266" s="399"/>
      <c r="F266" s="102"/>
      <c r="G266" s="101"/>
      <c r="H266" s="101"/>
      <c r="O266" s="92">
        <v>28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92">
        <v>29</v>
      </c>
      <c r="C267" s="465" t="s">
        <v>57</v>
      </c>
      <c r="D267" s="399"/>
      <c r="F267" s="102"/>
      <c r="G267" s="101"/>
      <c r="H267" s="101"/>
      <c r="O267" s="92">
        <v>29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30</v>
      </c>
      <c r="C268" s="465" t="s">
        <v>57</v>
      </c>
      <c r="D268" s="399"/>
      <c r="F268" s="102"/>
      <c r="G268" s="101"/>
      <c r="H268" s="101"/>
      <c r="O268" s="92">
        <v>30</v>
      </c>
      <c r="P268" s="465" t="s">
        <v>57</v>
      </c>
      <c r="Q268" s="399"/>
      <c r="R268" s="79"/>
      <c r="S268" s="102"/>
      <c r="T268" s="101"/>
      <c r="U268" s="101"/>
    </row>
    <row r="269" spans="2:21" ht="13.5" thickBot="1">
      <c r="B269" s="92">
        <v>31</v>
      </c>
      <c r="C269" s="462" t="s">
        <v>57</v>
      </c>
      <c r="D269" s="463"/>
      <c r="F269" s="102"/>
      <c r="G269" s="101"/>
      <c r="H269" s="101"/>
      <c r="O269" s="92">
        <v>31</v>
      </c>
      <c r="P269" s="462" t="s">
        <v>57</v>
      </c>
      <c r="Q269" s="463"/>
      <c r="R269" s="79"/>
      <c r="S269" s="102"/>
      <c r="T269" s="101"/>
      <c r="U269" s="101"/>
    </row>
    <row r="270" spans="2:21" ht="13.5" thickBot="1">
      <c r="B270" s="181" t="s">
        <v>0</v>
      </c>
      <c r="C270" s="90">
        <f>COUNTIF(C247:C269,"&gt;0")</f>
        <v>0</v>
      </c>
      <c r="D270" s="89">
        <f>COUNTIF(D247:D269,"&gt;0")</f>
        <v>0</v>
      </c>
      <c r="O270" s="181" t="s">
        <v>0</v>
      </c>
      <c r="P270" s="90">
        <f>COUNTIF(P247:P269,"&gt;0")</f>
        <v>0</v>
      </c>
      <c r="Q270" s="89">
        <f>COUNTIF(Q247:Q269,"&gt;0")</f>
        <v>0</v>
      </c>
      <c r="R270" s="79"/>
      <c r="S270" s="79"/>
      <c r="T270" s="78"/>
      <c r="U270" s="78"/>
    </row>
    <row r="271" spans="2:21">
      <c r="B271" s="88" t="s">
        <v>1</v>
      </c>
      <c r="C271" s="87" t="e">
        <f>AVERAGE(C247:C269)</f>
        <v>#DIV/0!</v>
      </c>
      <c r="D271" s="86" t="e">
        <f>AVERAGE(D247:D269)</f>
        <v>#DIV/0!</v>
      </c>
      <c r="O271" s="88" t="s">
        <v>1</v>
      </c>
      <c r="P271" s="87" t="e">
        <f>AVERAGE(P247:P269)</f>
        <v>#DIV/0!</v>
      </c>
      <c r="Q271" s="86" t="e">
        <f>AVERAGE(Q247:Q269)</f>
        <v>#DIV/0!</v>
      </c>
      <c r="R271" s="79"/>
      <c r="S271" s="79"/>
      <c r="T271" s="78"/>
      <c r="U271" s="78"/>
    </row>
    <row r="272" spans="2:21">
      <c r="B272" s="85" t="s">
        <v>2</v>
      </c>
      <c r="C272" s="84" t="e">
        <f>STDEV(C247:C269)</f>
        <v>#DIV/0!</v>
      </c>
      <c r="D272" s="83" t="e">
        <f>STDEV(D247:D269)</f>
        <v>#DIV/0!</v>
      </c>
      <c r="O272" s="85" t="s">
        <v>2</v>
      </c>
      <c r="P272" s="84" t="e">
        <f>STDEV(P247:P269)</f>
        <v>#DIV/0!</v>
      </c>
      <c r="Q272" s="83" t="e">
        <f>STDEV(Q247:Q269)</f>
        <v>#DIV/0!</v>
      </c>
      <c r="R272" s="79"/>
      <c r="S272" s="79"/>
      <c r="T272" s="78"/>
      <c r="U272" s="78"/>
    </row>
    <row r="273" spans="2:21" ht="13.5" thickBot="1">
      <c r="B273" s="82" t="s">
        <v>3</v>
      </c>
      <c r="C273" s="81" t="e">
        <f>CONFIDENCE(0.05,C272,C270)</f>
        <v>#DIV/0!</v>
      </c>
      <c r="D273" s="80" t="e">
        <f>CONFIDENCE(0.05,D272,D270)</f>
        <v>#DIV/0!</v>
      </c>
      <c r="O273" s="82" t="s">
        <v>3</v>
      </c>
      <c r="P273" s="81" t="e">
        <f>CONFIDENCE(0.05,P272,P270)</f>
        <v>#DIV/0!</v>
      </c>
      <c r="Q273" s="80" t="e">
        <f>CONFIDENCE(0.05,Q272,Q270)</f>
        <v>#DIV/0!</v>
      </c>
      <c r="R273" s="79"/>
      <c r="S273" s="79"/>
      <c r="T273" s="78"/>
      <c r="U273" s="78"/>
    </row>
    <row r="275" spans="2:21" ht="13.5" thickBot="1"/>
    <row r="276" spans="2:21" ht="13.5" thickBot="1">
      <c r="B276" s="347"/>
      <c r="C276" s="348"/>
      <c r="D276" s="363" t="s">
        <v>15</v>
      </c>
      <c r="G276" s="346" t="s">
        <v>242</v>
      </c>
      <c r="H276" s="346"/>
      <c r="O276" s="347"/>
      <c r="P276" s="348"/>
      <c r="Q276" s="363" t="s">
        <v>15</v>
      </c>
      <c r="R276" s="79"/>
      <c r="S276" s="79"/>
      <c r="T276" s="346" t="s">
        <v>192</v>
      </c>
      <c r="U276" s="346"/>
    </row>
    <row r="277" spans="2:21" ht="13.5" thickBot="1">
      <c r="B277" s="349"/>
      <c r="C277" s="350"/>
      <c r="D277" s="364"/>
      <c r="G277" s="112">
        <v>1</v>
      </c>
      <c r="H277" s="112">
        <v>2</v>
      </c>
      <c r="O277" s="349"/>
      <c r="P277" s="350"/>
      <c r="Q277" s="364"/>
      <c r="R277" s="79"/>
      <c r="S277" s="79"/>
      <c r="T277" s="112">
        <v>1</v>
      </c>
      <c r="U277" s="112">
        <v>2</v>
      </c>
    </row>
    <row r="278" spans="2:21" ht="13.5" customHeight="1" thickBot="1">
      <c r="B278" s="355" t="s">
        <v>17</v>
      </c>
      <c r="C278" s="348"/>
      <c r="D278" s="111" t="s">
        <v>162</v>
      </c>
      <c r="F278" s="110" t="s">
        <v>1</v>
      </c>
      <c r="G278" s="109" t="e">
        <f t="shared" ref="G278:H280" si="16">C303</f>
        <v>#DIV/0!</v>
      </c>
      <c r="H278" s="109" t="e">
        <f t="shared" si="16"/>
        <v>#DIV/0!</v>
      </c>
      <c r="O278" s="432" t="s">
        <v>238</v>
      </c>
      <c r="P278" s="433"/>
      <c r="Q278" s="111" t="s">
        <v>162</v>
      </c>
      <c r="R278" s="79"/>
      <c r="S278" s="110" t="s">
        <v>1</v>
      </c>
      <c r="T278" s="109" t="e">
        <f t="shared" ref="T278:U280" si="17">P303</f>
        <v>#DIV/0!</v>
      </c>
      <c r="U278" s="109" t="e">
        <f t="shared" si="17"/>
        <v>#DIV/0!</v>
      </c>
    </row>
    <row r="279" spans="2:21">
      <c r="B279" s="373" t="s">
        <v>6</v>
      </c>
      <c r="C279" s="356" t="s">
        <v>27</v>
      </c>
      <c r="D279" s="357"/>
      <c r="F279" s="102" t="s">
        <v>7</v>
      </c>
      <c r="G279" s="108" t="e">
        <f t="shared" si="16"/>
        <v>#DIV/0!</v>
      </c>
      <c r="H279" s="108" t="e">
        <f t="shared" si="16"/>
        <v>#DIV/0!</v>
      </c>
      <c r="O279" s="373" t="s">
        <v>6</v>
      </c>
      <c r="P279" s="356" t="s">
        <v>27</v>
      </c>
      <c r="Q279" s="357"/>
      <c r="R279" s="79"/>
      <c r="S279" s="102" t="s">
        <v>7</v>
      </c>
      <c r="T279" s="108" t="e">
        <f t="shared" si="17"/>
        <v>#DIV/0!</v>
      </c>
      <c r="U279" s="108" t="e">
        <f t="shared" si="17"/>
        <v>#DIV/0!</v>
      </c>
    </row>
    <row r="280" spans="2:21" ht="13.5" thickBot="1">
      <c r="B280" s="374"/>
      <c r="C280" s="107">
        <v>1</v>
      </c>
      <c r="D280" s="106">
        <v>2</v>
      </c>
      <c r="F280" s="102" t="s">
        <v>3</v>
      </c>
      <c r="G280" s="105" t="e">
        <f t="shared" si="16"/>
        <v>#DIV/0!</v>
      </c>
      <c r="H280" s="105" t="e">
        <f t="shared" si="16"/>
        <v>#DIV/0!</v>
      </c>
      <c r="O280" s="374"/>
      <c r="P280" s="107">
        <v>1</v>
      </c>
      <c r="Q280" s="106">
        <v>2</v>
      </c>
      <c r="R280" s="79"/>
      <c r="S280" s="102" t="s">
        <v>3</v>
      </c>
      <c r="T280" s="105" t="e">
        <f t="shared" si="17"/>
        <v>#DIV/0!</v>
      </c>
      <c r="U280" s="105" t="e">
        <f t="shared" si="17"/>
        <v>#DIV/0!</v>
      </c>
    </row>
    <row r="281" spans="2:21">
      <c r="B281" s="199">
        <v>1</v>
      </c>
      <c r="C281" s="464" t="s">
        <v>57</v>
      </c>
      <c r="D281" s="401"/>
      <c r="F281" s="102" t="s">
        <v>8</v>
      </c>
      <c r="G281" s="101">
        <f>MAX(C281:C301)</f>
        <v>0</v>
      </c>
      <c r="H281" s="101">
        <f>MAX(D281:D301)</f>
        <v>0</v>
      </c>
      <c r="O281" s="199">
        <v>1</v>
      </c>
      <c r="P281" s="464" t="s">
        <v>57</v>
      </c>
      <c r="Q281" s="401"/>
      <c r="R281" s="79"/>
      <c r="S281" s="102" t="s">
        <v>8</v>
      </c>
      <c r="T281" s="101">
        <f>MAX(P281:P301)</f>
        <v>0</v>
      </c>
      <c r="U281" s="101">
        <f>MAX(Q281:Q301)</f>
        <v>0</v>
      </c>
    </row>
    <row r="282" spans="2:21">
      <c r="B282" s="194">
        <v>2</v>
      </c>
      <c r="C282" s="465" t="s">
        <v>57</v>
      </c>
      <c r="D282" s="399"/>
      <c r="F282" s="102" t="s">
        <v>9</v>
      </c>
      <c r="G282" s="101">
        <f>MIN(C281:C301)</f>
        <v>0</v>
      </c>
      <c r="H282" s="101">
        <f>MIN(D281:D301)</f>
        <v>0</v>
      </c>
      <c r="O282" s="194">
        <v>2</v>
      </c>
      <c r="P282" s="465" t="s">
        <v>57</v>
      </c>
      <c r="Q282" s="399"/>
      <c r="R282" s="79"/>
      <c r="S282" s="102" t="s">
        <v>9</v>
      </c>
      <c r="T282" s="101">
        <f>MIN(P281:P301)</f>
        <v>0</v>
      </c>
      <c r="U282" s="101">
        <f>MIN(Q281:Q301)</f>
        <v>0</v>
      </c>
    </row>
    <row r="283" spans="2:21" ht="13.5" thickBot="1">
      <c r="B283" s="194">
        <v>3</v>
      </c>
      <c r="C283" s="465" t="s">
        <v>57</v>
      </c>
      <c r="D283" s="399"/>
      <c r="F283" s="98" t="s">
        <v>10</v>
      </c>
      <c r="G283" s="97">
        <f>G281-G282</f>
        <v>0</v>
      </c>
      <c r="H283" s="97">
        <f>H281-H282</f>
        <v>0</v>
      </c>
      <c r="O283" s="194">
        <v>3</v>
      </c>
      <c r="P283" s="465" t="s">
        <v>57</v>
      </c>
      <c r="Q283" s="399"/>
      <c r="R283" s="79"/>
      <c r="S283" s="98" t="s">
        <v>10</v>
      </c>
      <c r="T283" s="97">
        <f>T281-T282</f>
        <v>0</v>
      </c>
      <c r="U283" s="97">
        <f>U281-U282</f>
        <v>0</v>
      </c>
    </row>
    <row r="284" spans="2:21">
      <c r="B284" s="194">
        <v>4</v>
      </c>
      <c r="C284" s="465" t="s">
        <v>57</v>
      </c>
      <c r="D284" s="399"/>
      <c r="O284" s="194">
        <v>4</v>
      </c>
      <c r="P284" s="465" t="s">
        <v>57</v>
      </c>
      <c r="Q284" s="399"/>
      <c r="R284" s="79"/>
      <c r="S284" s="79"/>
      <c r="T284" s="78"/>
      <c r="U284" s="78"/>
    </row>
    <row r="285" spans="2:21">
      <c r="B285" s="194">
        <v>7</v>
      </c>
      <c r="C285" s="465" t="s">
        <v>57</v>
      </c>
      <c r="D285" s="399"/>
      <c r="O285" s="194">
        <v>7</v>
      </c>
      <c r="P285" s="465" t="s">
        <v>57</v>
      </c>
      <c r="Q285" s="399"/>
      <c r="R285" s="79"/>
      <c r="S285" s="79"/>
      <c r="T285" s="78"/>
      <c r="U285" s="78"/>
    </row>
    <row r="286" spans="2:21">
      <c r="B286" s="194">
        <v>8</v>
      </c>
      <c r="C286" s="465" t="s">
        <v>57</v>
      </c>
      <c r="D286" s="399"/>
      <c r="O286" s="194">
        <v>8</v>
      </c>
      <c r="P286" s="465" t="s">
        <v>57</v>
      </c>
      <c r="Q286" s="399"/>
      <c r="R286" s="79"/>
      <c r="S286" s="79"/>
      <c r="T286" s="78"/>
      <c r="U286" s="78"/>
    </row>
    <row r="287" spans="2:21">
      <c r="B287" s="194">
        <v>9</v>
      </c>
      <c r="C287" s="465" t="s">
        <v>57</v>
      </c>
      <c r="D287" s="399"/>
      <c r="F287" s="102"/>
      <c r="G287" s="101"/>
      <c r="H287" s="101"/>
      <c r="O287" s="194">
        <v>9</v>
      </c>
      <c r="P287" s="465" t="s">
        <v>57</v>
      </c>
      <c r="Q287" s="399"/>
      <c r="R287" s="79"/>
      <c r="S287" s="102"/>
      <c r="T287" s="101"/>
      <c r="U287" s="101"/>
    </row>
    <row r="288" spans="2:21">
      <c r="B288" s="194">
        <v>10</v>
      </c>
      <c r="C288" s="465" t="s">
        <v>57</v>
      </c>
      <c r="D288" s="399"/>
      <c r="F288" s="102"/>
      <c r="G288" s="101"/>
      <c r="H288" s="101"/>
      <c r="O288" s="194">
        <v>10</v>
      </c>
      <c r="P288" s="465" t="s">
        <v>57</v>
      </c>
      <c r="Q288" s="399"/>
      <c r="R288" s="79"/>
      <c r="S288" s="102"/>
      <c r="T288" s="101"/>
      <c r="U288" s="101"/>
    </row>
    <row r="289" spans="2:21">
      <c r="B289" s="194">
        <v>11</v>
      </c>
      <c r="C289" s="465" t="s">
        <v>57</v>
      </c>
      <c r="D289" s="399"/>
      <c r="F289" s="102"/>
      <c r="G289" s="101"/>
      <c r="H289" s="101"/>
      <c r="O289" s="194">
        <v>11</v>
      </c>
      <c r="P289" s="465" t="s">
        <v>57</v>
      </c>
      <c r="Q289" s="399"/>
      <c r="R289" s="79"/>
      <c r="S289" s="102"/>
      <c r="T289" s="101"/>
      <c r="U289" s="101"/>
    </row>
    <row r="290" spans="2:21">
      <c r="B290" s="194">
        <v>15</v>
      </c>
      <c r="C290" s="465" t="s">
        <v>57</v>
      </c>
      <c r="D290" s="399"/>
      <c r="F290" s="102"/>
      <c r="G290" s="101"/>
      <c r="H290" s="101"/>
      <c r="O290" s="194">
        <v>15</v>
      </c>
      <c r="P290" s="465" t="s">
        <v>57</v>
      </c>
      <c r="Q290" s="399"/>
      <c r="R290" s="79"/>
      <c r="S290" s="102"/>
      <c r="T290" s="101"/>
      <c r="U290" s="101"/>
    </row>
    <row r="291" spans="2:21">
      <c r="B291" s="194">
        <v>16</v>
      </c>
      <c r="C291" s="465" t="s">
        <v>57</v>
      </c>
      <c r="D291" s="399"/>
      <c r="F291" s="102"/>
      <c r="G291" s="101"/>
      <c r="H291" s="101"/>
      <c r="O291" s="194">
        <v>16</v>
      </c>
      <c r="P291" s="465" t="s">
        <v>57</v>
      </c>
      <c r="Q291" s="399"/>
      <c r="R291" s="79"/>
      <c r="S291" s="102"/>
      <c r="T291" s="101"/>
      <c r="U291" s="101"/>
    </row>
    <row r="292" spans="2:21">
      <c r="B292" s="194">
        <v>17</v>
      </c>
      <c r="C292" s="465" t="s">
        <v>57</v>
      </c>
      <c r="D292" s="399"/>
      <c r="F292" s="102"/>
      <c r="G292" s="101"/>
      <c r="H292" s="101"/>
      <c r="O292" s="194">
        <v>17</v>
      </c>
      <c r="P292" s="465" t="s">
        <v>57</v>
      </c>
      <c r="Q292" s="399"/>
      <c r="R292" s="79"/>
      <c r="S292" s="102"/>
      <c r="T292" s="101"/>
      <c r="U292" s="101"/>
    </row>
    <row r="293" spans="2:21">
      <c r="B293" s="92">
        <v>18</v>
      </c>
      <c r="C293" s="465" t="s">
        <v>57</v>
      </c>
      <c r="D293" s="399"/>
      <c r="F293" s="102"/>
      <c r="G293" s="101"/>
      <c r="H293" s="101"/>
      <c r="O293" s="92">
        <v>18</v>
      </c>
      <c r="P293" s="465" t="s">
        <v>57</v>
      </c>
      <c r="Q293" s="399"/>
      <c r="R293" s="79"/>
      <c r="S293" s="102"/>
      <c r="T293" s="101"/>
      <c r="U293" s="101"/>
    </row>
    <row r="294" spans="2:21">
      <c r="B294" s="92">
        <v>21</v>
      </c>
      <c r="C294" s="465" t="s">
        <v>57</v>
      </c>
      <c r="D294" s="399"/>
      <c r="F294" s="102"/>
      <c r="G294" s="101"/>
      <c r="H294" s="101"/>
      <c r="O294" s="92">
        <v>21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92">
        <v>22</v>
      </c>
      <c r="C295" s="465" t="s">
        <v>57</v>
      </c>
      <c r="D295" s="399"/>
      <c r="F295" s="102"/>
      <c r="G295" s="101"/>
      <c r="H295" s="101"/>
      <c r="O295" s="92">
        <v>22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92">
        <v>23</v>
      </c>
      <c r="C296" s="465" t="s">
        <v>57</v>
      </c>
      <c r="D296" s="399"/>
      <c r="F296" s="102"/>
      <c r="G296" s="101"/>
      <c r="H296" s="101"/>
      <c r="O296" s="92">
        <v>23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92">
        <v>24</v>
      </c>
      <c r="C297" s="465" t="s">
        <v>57</v>
      </c>
      <c r="D297" s="399"/>
      <c r="F297" s="102"/>
      <c r="G297" s="101"/>
      <c r="H297" s="101"/>
      <c r="O297" s="92">
        <v>24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92">
        <v>25</v>
      </c>
      <c r="C298" s="465" t="s">
        <v>57</v>
      </c>
      <c r="D298" s="399"/>
      <c r="F298" s="102"/>
      <c r="G298" s="101"/>
      <c r="H298" s="101"/>
      <c r="O298" s="92">
        <v>25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92">
        <v>28</v>
      </c>
      <c r="C299" s="465" t="s">
        <v>57</v>
      </c>
      <c r="D299" s="399"/>
      <c r="F299" s="102"/>
      <c r="G299" s="101"/>
      <c r="H299" s="101"/>
      <c r="O299" s="92">
        <v>28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92">
        <v>29</v>
      </c>
      <c r="C300" s="465" t="s">
        <v>57</v>
      </c>
      <c r="D300" s="399"/>
      <c r="F300" s="102"/>
      <c r="G300" s="101"/>
      <c r="H300" s="101"/>
      <c r="O300" s="92">
        <v>29</v>
      </c>
      <c r="P300" s="465" t="s">
        <v>57</v>
      </c>
      <c r="Q300" s="399"/>
      <c r="R300" s="79"/>
      <c r="S300" s="102"/>
      <c r="T300" s="101"/>
      <c r="U300" s="101"/>
    </row>
    <row r="301" spans="2:21" ht="13.5" thickBot="1">
      <c r="B301" s="92">
        <v>30</v>
      </c>
      <c r="C301" s="462" t="s">
        <v>57</v>
      </c>
      <c r="D301" s="463"/>
      <c r="F301" s="102"/>
      <c r="G301" s="101"/>
      <c r="H301" s="101"/>
      <c r="O301" s="92">
        <v>30</v>
      </c>
      <c r="P301" s="462" t="s">
        <v>57</v>
      </c>
      <c r="Q301" s="463"/>
      <c r="R301" s="79"/>
      <c r="S301" s="102"/>
      <c r="T301" s="101"/>
      <c r="U301" s="101"/>
    </row>
    <row r="302" spans="2:21" ht="13.5" thickBot="1">
      <c r="B302" s="181" t="s">
        <v>0</v>
      </c>
      <c r="C302" s="90">
        <f>COUNTIF(C281:C301,"&gt;0")</f>
        <v>0</v>
      </c>
      <c r="D302" s="89">
        <f>COUNTIF(D281:D301,"&gt;0")</f>
        <v>0</v>
      </c>
      <c r="O302" s="181" t="s">
        <v>0</v>
      </c>
      <c r="P302" s="90">
        <f>COUNTIF(P281:P301,"&gt;0")</f>
        <v>0</v>
      </c>
      <c r="Q302" s="89">
        <f>COUNTIF(Q281:Q301,"&gt;0")</f>
        <v>0</v>
      </c>
      <c r="R302" s="79"/>
      <c r="S302" s="79"/>
      <c r="T302" s="78"/>
      <c r="U302" s="78"/>
    </row>
    <row r="303" spans="2:21">
      <c r="B303" s="88" t="s">
        <v>1</v>
      </c>
      <c r="C303" s="87" t="e">
        <f>AVERAGE(C281:C301)</f>
        <v>#DIV/0!</v>
      </c>
      <c r="D303" s="86" t="e">
        <f>AVERAGE(D281:D301)</f>
        <v>#DIV/0!</v>
      </c>
      <c r="O303" s="88" t="s">
        <v>1</v>
      </c>
      <c r="P303" s="87" t="e">
        <f>AVERAGE(P281:P301)</f>
        <v>#DIV/0!</v>
      </c>
      <c r="Q303" s="86" t="e">
        <f>AVERAGE(Q281:Q301)</f>
        <v>#DIV/0!</v>
      </c>
      <c r="R303" s="79"/>
      <c r="S303" s="79"/>
      <c r="T303" s="78"/>
      <c r="U303" s="78"/>
    </row>
    <row r="304" spans="2:21">
      <c r="B304" s="85" t="s">
        <v>2</v>
      </c>
      <c r="C304" s="84" t="e">
        <f>STDEV(C281:C301)</f>
        <v>#DIV/0!</v>
      </c>
      <c r="D304" s="83" t="e">
        <f>STDEV(D281:D301)</f>
        <v>#DIV/0!</v>
      </c>
      <c r="O304" s="85" t="s">
        <v>2</v>
      </c>
      <c r="P304" s="84" t="e">
        <f>STDEV(P281:P301)</f>
        <v>#DIV/0!</v>
      </c>
      <c r="Q304" s="83" t="e">
        <f>STDEV(Q281:Q301)</f>
        <v>#DIV/0!</v>
      </c>
      <c r="R304" s="79"/>
      <c r="S304" s="79"/>
      <c r="T304" s="78"/>
      <c r="U304" s="78"/>
    </row>
    <row r="305" spans="2:21" ht="13.5" thickBot="1">
      <c r="B305" s="82" t="s">
        <v>3</v>
      </c>
      <c r="C305" s="81" t="e">
        <f>CONFIDENCE(0.05,C304,C302)</f>
        <v>#DIV/0!</v>
      </c>
      <c r="D305" s="80" t="e">
        <f>CONFIDENCE(0.05,D304,D302)</f>
        <v>#DIV/0!</v>
      </c>
      <c r="O305" s="82" t="s">
        <v>3</v>
      </c>
      <c r="P305" s="81" t="e">
        <f>CONFIDENCE(0.05,P304,P302)</f>
        <v>#DIV/0!</v>
      </c>
      <c r="Q305" s="80" t="e">
        <f>CONFIDENCE(0.05,Q304,Q302)</f>
        <v>#DIV/0!</v>
      </c>
      <c r="R305" s="79"/>
      <c r="S305" s="79"/>
      <c r="T305" s="78"/>
      <c r="U305" s="78"/>
    </row>
    <row r="307" spans="2:21" ht="13.5" thickBot="1"/>
    <row r="308" spans="2:21" ht="13.5" thickBot="1">
      <c r="B308" s="347"/>
      <c r="C308" s="348"/>
      <c r="D308" s="363" t="s">
        <v>15</v>
      </c>
      <c r="G308" s="346" t="s">
        <v>241</v>
      </c>
      <c r="H308" s="346"/>
      <c r="O308" s="347"/>
      <c r="P308" s="348"/>
      <c r="Q308" s="363" t="s">
        <v>15</v>
      </c>
      <c r="R308" s="79"/>
      <c r="S308" s="79"/>
      <c r="T308" s="346" t="s">
        <v>190</v>
      </c>
      <c r="U308" s="346"/>
    </row>
    <row r="309" spans="2:21" ht="13.5" thickBot="1">
      <c r="B309" s="349"/>
      <c r="C309" s="350"/>
      <c r="D309" s="364"/>
      <c r="G309" s="112">
        <v>1</v>
      </c>
      <c r="H309" s="112">
        <v>2</v>
      </c>
      <c r="O309" s="349"/>
      <c r="P309" s="350"/>
      <c r="Q309" s="364"/>
      <c r="R309" s="79"/>
      <c r="S309" s="79"/>
      <c r="T309" s="112">
        <v>1</v>
      </c>
      <c r="U309" s="112">
        <v>2</v>
      </c>
    </row>
    <row r="310" spans="2:21" ht="13.5" customHeight="1" thickBot="1">
      <c r="B310" s="355" t="s">
        <v>17</v>
      </c>
      <c r="C310" s="348"/>
      <c r="D310" s="111" t="s">
        <v>160</v>
      </c>
      <c r="F310" s="110" t="s">
        <v>1</v>
      </c>
      <c r="G310" s="109" t="e">
        <f t="shared" ref="G310:H312" si="18">C335</f>
        <v>#DIV/0!</v>
      </c>
      <c r="H310" s="109" t="e">
        <f t="shared" si="18"/>
        <v>#DIV/0!</v>
      </c>
      <c r="O310" s="432" t="s">
        <v>238</v>
      </c>
      <c r="P310" s="433"/>
      <c r="Q310" s="111" t="s">
        <v>160</v>
      </c>
      <c r="R310" s="79"/>
      <c r="S310" s="110" t="s">
        <v>1</v>
      </c>
      <c r="T310" s="109" t="e">
        <f t="shared" ref="T310:U312" si="19">P335</f>
        <v>#DIV/0!</v>
      </c>
      <c r="U310" s="109" t="e">
        <f t="shared" si="19"/>
        <v>#DIV/0!</v>
      </c>
    </row>
    <row r="311" spans="2:21">
      <c r="B311" s="373" t="s">
        <v>6</v>
      </c>
      <c r="C311" s="356" t="s">
        <v>27</v>
      </c>
      <c r="D311" s="357"/>
      <c r="F311" s="102" t="s">
        <v>7</v>
      </c>
      <c r="G311" s="108" t="e">
        <f t="shared" si="18"/>
        <v>#DIV/0!</v>
      </c>
      <c r="H311" s="108" t="e">
        <f t="shared" si="18"/>
        <v>#DIV/0!</v>
      </c>
      <c r="O311" s="373" t="s">
        <v>6</v>
      </c>
      <c r="P311" s="356" t="s">
        <v>27</v>
      </c>
      <c r="Q311" s="357"/>
      <c r="R311" s="79"/>
      <c r="S311" s="102" t="s">
        <v>7</v>
      </c>
      <c r="T311" s="108" t="e">
        <f t="shared" si="19"/>
        <v>#DIV/0!</v>
      </c>
      <c r="U311" s="108" t="e">
        <f t="shared" si="19"/>
        <v>#DIV/0!</v>
      </c>
    </row>
    <row r="312" spans="2:21" ht="13.5" thickBot="1">
      <c r="B312" s="374"/>
      <c r="C312" s="107">
        <v>1</v>
      </c>
      <c r="D312" s="106">
        <v>2</v>
      </c>
      <c r="F312" s="102" t="s">
        <v>3</v>
      </c>
      <c r="G312" s="105" t="e">
        <f t="shared" si="18"/>
        <v>#DIV/0!</v>
      </c>
      <c r="H312" s="105" t="e">
        <f t="shared" si="18"/>
        <v>#DIV/0!</v>
      </c>
      <c r="O312" s="374"/>
      <c r="P312" s="107">
        <v>1</v>
      </c>
      <c r="Q312" s="106">
        <v>2</v>
      </c>
      <c r="R312" s="79"/>
      <c r="S312" s="102" t="s">
        <v>3</v>
      </c>
      <c r="T312" s="105" t="e">
        <f t="shared" si="19"/>
        <v>#DIV/0!</v>
      </c>
      <c r="U312" s="105" t="e">
        <f t="shared" si="19"/>
        <v>#DIV/0!</v>
      </c>
    </row>
    <row r="313" spans="2:21">
      <c r="B313" s="199">
        <v>1</v>
      </c>
      <c r="C313" s="464" t="s">
        <v>57</v>
      </c>
      <c r="D313" s="401"/>
      <c r="F313" s="102" t="s">
        <v>8</v>
      </c>
      <c r="G313" s="101">
        <f>MAX(C313:C333)</f>
        <v>0</v>
      </c>
      <c r="H313" s="101">
        <f>MAX(D313:D333)</f>
        <v>0</v>
      </c>
      <c r="O313" s="199">
        <v>1</v>
      </c>
      <c r="P313" s="464" t="s">
        <v>57</v>
      </c>
      <c r="Q313" s="401"/>
      <c r="R313" s="79"/>
      <c r="S313" s="102" t="s">
        <v>8</v>
      </c>
      <c r="T313" s="101">
        <f>MAX(P313:P333)</f>
        <v>0</v>
      </c>
      <c r="U313" s="101">
        <f>MAX(Q313:Q333)</f>
        <v>0</v>
      </c>
    </row>
    <row r="314" spans="2:21">
      <c r="B314" s="194">
        <v>2</v>
      </c>
      <c r="C314" s="465" t="s">
        <v>57</v>
      </c>
      <c r="D314" s="399"/>
      <c r="F314" s="102" t="s">
        <v>9</v>
      </c>
      <c r="G314" s="101">
        <f>MIN(C313:C333)</f>
        <v>0</v>
      </c>
      <c r="H314" s="101">
        <f>MIN(D313:D333)</f>
        <v>0</v>
      </c>
      <c r="O314" s="194">
        <v>2</v>
      </c>
      <c r="P314" s="465" t="s">
        <v>57</v>
      </c>
      <c r="Q314" s="399"/>
      <c r="R314" s="79"/>
      <c r="S314" s="102" t="s">
        <v>9</v>
      </c>
      <c r="T314" s="101">
        <f>MIN(P313:P333)</f>
        <v>0</v>
      </c>
      <c r="U314" s="101">
        <f>MIN(Q313:Q333)</f>
        <v>0</v>
      </c>
    </row>
    <row r="315" spans="2:21" ht="13.5" thickBot="1">
      <c r="B315" s="194">
        <v>5</v>
      </c>
      <c r="C315" s="465" t="s">
        <v>57</v>
      </c>
      <c r="D315" s="399"/>
      <c r="F315" s="98" t="s">
        <v>10</v>
      </c>
      <c r="G315" s="97">
        <f>G313-G314</f>
        <v>0</v>
      </c>
      <c r="H315" s="97">
        <f>H313-H314</f>
        <v>0</v>
      </c>
      <c r="O315" s="194">
        <v>5</v>
      </c>
      <c r="P315" s="465" t="s">
        <v>57</v>
      </c>
      <c r="Q315" s="399"/>
      <c r="R315" s="79"/>
      <c r="S315" s="98" t="s">
        <v>10</v>
      </c>
      <c r="T315" s="97">
        <f>T313-T314</f>
        <v>0</v>
      </c>
      <c r="U315" s="97">
        <f>U313-U314</f>
        <v>0</v>
      </c>
    </row>
    <row r="316" spans="2:21">
      <c r="B316" s="194">
        <v>7</v>
      </c>
      <c r="C316" s="465" t="s">
        <v>57</v>
      </c>
      <c r="D316" s="399"/>
      <c r="O316" s="194">
        <v>7</v>
      </c>
      <c r="P316" s="465" t="s">
        <v>57</v>
      </c>
      <c r="Q316" s="399"/>
      <c r="R316" s="79"/>
      <c r="S316" s="79"/>
      <c r="T316" s="78"/>
      <c r="U316" s="78"/>
    </row>
    <row r="317" spans="2:21">
      <c r="B317" s="194">
        <v>8</v>
      </c>
      <c r="C317" s="465" t="s">
        <v>57</v>
      </c>
      <c r="D317" s="399"/>
      <c r="O317" s="194">
        <v>8</v>
      </c>
      <c r="P317" s="465" t="s">
        <v>57</v>
      </c>
      <c r="Q317" s="399"/>
      <c r="R317" s="79"/>
      <c r="S317" s="79"/>
      <c r="T317" s="78"/>
      <c r="U317" s="78"/>
    </row>
    <row r="318" spans="2:21">
      <c r="B318" s="194">
        <v>9</v>
      </c>
      <c r="C318" s="465" t="s">
        <v>57</v>
      </c>
      <c r="D318" s="399"/>
      <c r="O318" s="194">
        <v>9</v>
      </c>
      <c r="P318" s="465" t="s">
        <v>57</v>
      </c>
      <c r="Q318" s="399"/>
      <c r="R318" s="79"/>
      <c r="S318" s="79"/>
      <c r="T318" s="78"/>
      <c r="U318" s="78"/>
    </row>
    <row r="319" spans="2:21">
      <c r="B319" s="194">
        <v>12</v>
      </c>
      <c r="C319" s="465" t="s">
        <v>57</v>
      </c>
      <c r="D319" s="399"/>
      <c r="F319" s="102"/>
      <c r="G319" s="101"/>
      <c r="H319" s="101"/>
      <c r="O319" s="194">
        <v>12</v>
      </c>
      <c r="P319" s="465" t="s">
        <v>57</v>
      </c>
      <c r="Q319" s="399"/>
      <c r="R319" s="79"/>
      <c r="S319" s="102"/>
      <c r="T319" s="101"/>
      <c r="U319" s="101"/>
    </row>
    <row r="320" spans="2:21">
      <c r="B320" s="194">
        <v>13</v>
      </c>
      <c r="C320" s="465" t="s">
        <v>57</v>
      </c>
      <c r="D320" s="399"/>
      <c r="F320" s="102"/>
      <c r="G320" s="101"/>
      <c r="H320" s="101"/>
      <c r="O320" s="194">
        <v>13</v>
      </c>
      <c r="P320" s="465" t="s">
        <v>57</v>
      </c>
      <c r="Q320" s="399"/>
      <c r="R320" s="79"/>
      <c r="S320" s="102"/>
      <c r="T320" s="101"/>
      <c r="U320" s="101"/>
    </row>
    <row r="321" spans="2:21">
      <c r="B321" s="194">
        <v>14</v>
      </c>
      <c r="C321" s="465" t="s">
        <v>57</v>
      </c>
      <c r="D321" s="399"/>
      <c r="F321" s="102"/>
      <c r="G321" s="101"/>
      <c r="H321" s="101"/>
      <c r="O321" s="194">
        <v>14</v>
      </c>
      <c r="P321" s="465" t="s">
        <v>57</v>
      </c>
      <c r="Q321" s="399"/>
      <c r="R321" s="79"/>
      <c r="S321" s="102"/>
      <c r="T321" s="101"/>
      <c r="U321" s="101"/>
    </row>
    <row r="322" spans="2:21">
      <c r="B322" s="194">
        <v>15</v>
      </c>
      <c r="C322" s="465" t="s">
        <v>57</v>
      </c>
      <c r="D322" s="399"/>
      <c r="F322" s="102"/>
      <c r="G322" s="101"/>
      <c r="H322" s="101"/>
      <c r="O322" s="194">
        <v>15</v>
      </c>
      <c r="P322" s="465" t="s">
        <v>57</v>
      </c>
      <c r="Q322" s="399"/>
      <c r="R322" s="79"/>
      <c r="S322" s="102"/>
      <c r="T322" s="101"/>
      <c r="U322" s="101"/>
    </row>
    <row r="323" spans="2:21">
      <c r="B323" s="194">
        <v>16</v>
      </c>
      <c r="C323" s="465" t="s">
        <v>57</v>
      </c>
      <c r="D323" s="399"/>
      <c r="F323" s="102"/>
      <c r="G323" s="101"/>
      <c r="H323" s="101"/>
      <c r="O323" s="194">
        <v>16</v>
      </c>
      <c r="P323" s="465" t="s">
        <v>57</v>
      </c>
      <c r="Q323" s="399"/>
      <c r="R323" s="79"/>
      <c r="S323" s="102"/>
      <c r="T323" s="101"/>
      <c r="U323" s="101"/>
    </row>
    <row r="324" spans="2:21">
      <c r="B324" s="194">
        <v>19</v>
      </c>
      <c r="C324" s="465" t="s">
        <v>57</v>
      </c>
      <c r="D324" s="399"/>
      <c r="F324" s="102"/>
      <c r="G324" s="101"/>
      <c r="H324" s="101"/>
      <c r="O324" s="194">
        <v>19</v>
      </c>
      <c r="P324" s="465" t="s">
        <v>57</v>
      </c>
      <c r="Q324" s="399"/>
      <c r="R324" s="79"/>
      <c r="S324" s="102"/>
      <c r="T324" s="101"/>
      <c r="U324" s="101"/>
    </row>
    <row r="325" spans="2:21">
      <c r="B325" s="194">
        <v>20</v>
      </c>
      <c r="C325" s="465" t="s">
        <v>57</v>
      </c>
      <c r="D325" s="399"/>
      <c r="F325" s="102"/>
      <c r="G325" s="101"/>
      <c r="H325" s="101"/>
      <c r="O325" s="194">
        <v>20</v>
      </c>
      <c r="P325" s="465" t="s">
        <v>57</v>
      </c>
      <c r="Q325" s="399"/>
      <c r="R325" s="79"/>
      <c r="S325" s="102"/>
      <c r="T325" s="101"/>
      <c r="U325" s="101"/>
    </row>
    <row r="326" spans="2:21">
      <c r="B326" s="92">
        <v>21</v>
      </c>
      <c r="C326" s="465" t="s">
        <v>57</v>
      </c>
      <c r="D326" s="399"/>
      <c r="F326" s="102"/>
      <c r="G326" s="101"/>
      <c r="H326" s="101"/>
      <c r="O326" s="92">
        <v>21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92">
        <v>22</v>
      </c>
      <c r="C327" s="465" t="s">
        <v>57</v>
      </c>
      <c r="D327" s="399"/>
      <c r="F327" s="102"/>
      <c r="G327" s="101"/>
      <c r="H327" s="101"/>
      <c r="O327" s="92">
        <v>22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92">
        <v>23</v>
      </c>
      <c r="C328" s="465" t="s">
        <v>57</v>
      </c>
      <c r="D328" s="399"/>
      <c r="F328" s="102"/>
      <c r="G328" s="101"/>
      <c r="H328" s="101"/>
      <c r="O328" s="92">
        <v>23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92">
        <v>26</v>
      </c>
      <c r="C329" s="465" t="s">
        <v>57</v>
      </c>
      <c r="D329" s="399"/>
      <c r="F329" s="102"/>
      <c r="G329" s="101"/>
      <c r="H329" s="101"/>
      <c r="O329" s="92">
        <v>26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92">
        <v>27</v>
      </c>
      <c r="C330" s="465" t="s">
        <v>57</v>
      </c>
      <c r="D330" s="399"/>
      <c r="F330" s="102"/>
      <c r="G330" s="101"/>
      <c r="H330" s="101"/>
      <c r="O330" s="92">
        <v>27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92">
        <v>28</v>
      </c>
      <c r="C331" s="465" t="s">
        <v>57</v>
      </c>
      <c r="D331" s="399"/>
      <c r="F331" s="102"/>
      <c r="G331" s="101"/>
      <c r="H331" s="101"/>
      <c r="O331" s="92">
        <v>28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92">
        <v>29</v>
      </c>
      <c r="C332" s="465" t="s">
        <v>57</v>
      </c>
      <c r="D332" s="399"/>
      <c r="F332" s="102"/>
      <c r="G332" s="101"/>
      <c r="H332" s="101"/>
      <c r="O332" s="92">
        <v>29</v>
      </c>
      <c r="P332" s="465" t="s">
        <v>57</v>
      </c>
      <c r="Q332" s="399"/>
      <c r="R332" s="79"/>
      <c r="S332" s="102"/>
      <c r="T332" s="101"/>
      <c r="U332" s="101"/>
    </row>
    <row r="333" spans="2:21" ht="13.5" thickBot="1">
      <c r="B333" s="92">
        <v>30</v>
      </c>
      <c r="C333" s="462" t="s">
        <v>57</v>
      </c>
      <c r="D333" s="463"/>
      <c r="F333" s="102"/>
      <c r="G333" s="101"/>
      <c r="H333" s="101"/>
      <c r="O333" s="92">
        <v>30</v>
      </c>
      <c r="P333" s="462" t="s">
        <v>57</v>
      </c>
      <c r="Q333" s="463"/>
      <c r="R333" s="79"/>
      <c r="S333" s="102"/>
      <c r="T333" s="101"/>
      <c r="U333" s="101"/>
    </row>
    <row r="334" spans="2:21" ht="13.5" thickBot="1">
      <c r="B334" s="181" t="s">
        <v>0</v>
      </c>
      <c r="C334" s="90">
        <f>COUNTIF(C313:C333,"&gt;0")</f>
        <v>0</v>
      </c>
      <c r="D334" s="89">
        <f>COUNTIF(D313:D333,"&gt;0")</f>
        <v>0</v>
      </c>
      <c r="O334" s="181" t="s">
        <v>0</v>
      </c>
      <c r="P334" s="90">
        <f>COUNTIF(P313:P333,"&gt;0")</f>
        <v>0</v>
      </c>
      <c r="Q334" s="89">
        <f>COUNTIF(Q313:Q333,"&gt;0")</f>
        <v>0</v>
      </c>
      <c r="R334" s="79"/>
      <c r="S334" s="79"/>
      <c r="T334" s="78"/>
      <c r="U334" s="78"/>
    </row>
    <row r="335" spans="2:21">
      <c r="B335" s="88" t="s">
        <v>1</v>
      </c>
      <c r="C335" s="87" t="e">
        <f>AVERAGE(C313:C333)</f>
        <v>#DIV/0!</v>
      </c>
      <c r="D335" s="86" t="e">
        <f>AVERAGE(D313:D333)</f>
        <v>#DIV/0!</v>
      </c>
      <c r="O335" s="88" t="s">
        <v>1</v>
      </c>
      <c r="P335" s="87" t="e">
        <f>AVERAGE(P313:P333)</f>
        <v>#DIV/0!</v>
      </c>
      <c r="Q335" s="86" t="e">
        <f>AVERAGE(Q313:Q333)</f>
        <v>#DIV/0!</v>
      </c>
      <c r="R335" s="79"/>
      <c r="S335" s="79"/>
      <c r="T335" s="78"/>
      <c r="U335" s="78"/>
    </row>
    <row r="336" spans="2:21">
      <c r="B336" s="85" t="s">
        <v>2</v>
      </c>
      <c r="C336" s="84" t="e">
        <f>STDEV(C313:C333)</f>
        <v>#DIV/0!</v>
      </c>
      <c r="D336" s="83" t="e">
        <f>STDEV(D313:D333)</f>
        <v>#DIV/0!</v>
      </c>
      <c r="O336" s="85" t="s">
        <v>2</v>
      </c>
      <c r="P336" s="84" t="e">
        <f>STDEV(P313:P333)</f>
        <v>#DIV/0!</v>
      </c>
      <c r="Q336" s="83" t="e">
        <f>STDEV(Q313:Q333)</f>
        <v>#DIV/0!</v>
      </c>
      <c r="R336" s="79"/>
      <c r="S336" s="79"/>
      <c r="T336" s="78"/>
      <c r="U336" s="78"/>
    </row>
    <row r="337" spans="2:21" ht="13.5" thickBot="1">
      <c r="B337" s="82" t="s">
        <v>3</v>
      </c>
      <c r="C337" s="81" t="e">
        <f>CONFIDENCE(0.05,C336,C334)</f>
        <v>#DIV/0!</v>
      </c>
      <c r="D337" s="80" t="e">
        <f>CONFIDENCE(0.05,D336,D334)</f>
        <v>#DIV/0!</v>
      </c>
      <c r="O337" s="82" t="s">
        <v>3</v>
      </c>
      <c r="P337" s="81" t="e">
        <f>CONFIDENCE(0.05,P336,P334)</f>
        <v>#DIV/0!</v>
      </c>
      <c r="Q337" s="80" t="e">
        <f>CONFIDENCE(0.05,Q336,Q334)</f>
        <v>#DIV/0!</v>
      </c>
      <c r="R337" s="79"/>
      <c r="S337" s="79"/>
      <c r="T337" s="78"/>
      <c r="U337" s="78"/>
    </row>
    <row r="339" spans="2:21" ht="13.5" thickBot="1"/>
    <row r="340" spans="2:21" ht="13.5" thickBot="1">
      <c r="B340" s="347"/>
      <c r="C340" s="348"/>
      <c r="D340" s="363" t="s">
        <v>15</v>
      </c>
      <c r="G340" s="346" t="s">
        <v>240</v>
      </c>
      <c r="H340" s="346"/>
      <c r="O340" s="347"/>
      <c r="P340" s="348"/>
      <c r="Q340" s="363" t="s">
        <v>15</v>
      </c>
      <c r="R340" s="79"/>
      <c r="S340" s="79"/>
      <c r="T340" s="346" t="s">
        <v>188</v>
      </c>
      <c r="U340" s="346"/>
    </row>
    <row r="341" spans="2:21" ht="13.5" thickBot="1">
      <c r="B341" s="349"/>
      <c r="C341" s="350"/>
      <c r="D341" s="364"/>
      <c r="G341" s="112">
        <v>1</v>
      </c>
      <c r="H341" s="112">
        <v>2</v>
      </c>
      <c r="O341" s="349"/>
      <c r="P341" s="350"/>
      <c r="Q341" s="364"/>
      <c r="R341" s="79"/>
      <c r="S341" s="79"/>
      <c r="T341" s="112">
        <v>1</v>
      </c>
      <c r="U341" s="112">
        <v>2</v>
      </c>
    </row>
    <row r="342" spans="2:21" ht="13.5" customHeight="1" thickBot="1">
      <c r="B342" s="355" t="s">
        <v>17</v>
      </c>
      <c r="C342" s="348"/>
      <c r="D342" s="111" t="s">
        <v>158</v>
      </c>
      <c r="F342" s="110" t="s">
        <v>1</v>
      </c>
      <c r="G342" s="109" t="e">
        <f t="shared" ref="G342:H344" si="20">C367</f>
        <v>#DIV/0!</v>
      </c>
      <c r="H342" s="109" t="e">
        <f t="shared" si="20"/>
        <v>#DIV/0!</v>
      </c>
      <c r="O342" s="432" t="s">
        <v>238</v>
      </c>
      <c r="P342" s="433"/>
      <c r="Q342" s="111" t="s">
        <v>158</v>
      </c>
      <c r="R342" s="79"/>
      <c r="S342" s="110" t="s">
        <v>1</v>
      </c>
      <c r="T342" s="109" t="e">
        <f t="shared" ref="T342:U344" si="21">P367</f>
        <v>#DIV/0!</v>
      </c>
      <c r="U342" s="109" t="e">
        <f t="shared" si="21"/>
        <v>#DIV/0!</v>
      </c>
    </row>
    <row r="343" spans="2:21">
      <c r="B343" s="373" t="s">
        <v>6</v>
      </c>
      <c r="C343" s="356" t="s">
        <v>27</v>
      </c>
      <c r="D343" s="357"/>
      <c r="F343" s="102" t="s">
        <v>7</v>
      </c>
      <c r="G343" s="108" t="e">
        <f t="shared" si="20"/>
        <v>#DIV/0!</v>
      </c>
      <c r="H343" s="108" t="e">
        <f t="shared" si="20"/>
        <v>#DIV/0!</v>
      </c>
      <c r="O343" s="373" t="s">
        <v>6</v>
      </c>
      <c r="P343" s="356" t="s">
        <v>27</v>
      </c>
      <c r="Q343" s="357"/>
      <c r="R343" s="79"/>
      <c r="S343" s="102" t="s">
        <v>7</v>
      </c>
      <c r="T343" s="108" t="e">
        <f t="shared" si="21"/>
        <v>#DIV/0!</v>
      </c>
      <c r="U343" s="108" t="e">
        <f t="shared" si="21"/>
        <v>#DIV/0!</v>
      </c>
    </row>
    <row r="344" spans="2:21" ht="13.5" thickBot="1">
      <c r="B344" s="374"/>
      <c r="C344" s="107">
        <v>1</v>
      </c>
      <c r="D344" s="106">
        <v>2</v>
      </c>
      <c r="F344" s="102" t="s">
        <v>3</v>
      </c>
      <c r="G344" s="105" t="e">
        <f t="shared" si="20"/>
        <v>#DIV/0!</v>
      </c>
      <c r="H344" s="105" t="e">
        <f t="shared" si="20"/>
        <v>#DIV/0!</v>
      </c>
      <c r="O344" s="374"/>
      <c r="P344" s="107">
        <v>1</v>
      </c>
      <c r="Q344" s="106">
        <v>2</v>
      </c>
      <c r="R344" s="79"/>
      <c r="S344" s="102" t="s">
        <v>3</v>
      </c>
      <c r="T344" s="105" t="e">
        <f t="shared" si="21"/>
        <v>#DIV/0!</v>
      </c>
      <c r="U344" s="105" t="e">
        <f t="shared" si="21"/>
        <v>#DIV/0!</v>
      </c>
    </row>
    <row r="345" spans="2:21">
      <c r="B345" s="199">
        <v>2</v>
      </c>
      <c r="C345" s="464" t="s">
        <v>57</v>
      </c>
      <c r="D345" s="401"/>
      <c r="F345" s="102" t="s">
        <v>8</v>
      </c>
      <c r="G345" s="101">
        <f>MAX(C345:C365)</f>
        <v>0</v>
      </c>
      <c r="H345" s="101">
        <f>MAX(D345:D365)</f>
        <v>0</v>
      </c>
      <c r="O345" s="199">
        <v>2</v>
      </c>
      <c r="P345" s="464" t="s">
        <v>57</v>
      </c>
      <c r="Q345" s="401"/>
      <c r="R345" s="79"/>
      <c r="S345" s="102" t="s">
        <v>8</v>
      </c>
      <c r="T345" s="101">
        <f>MAX(P345:P365)</f>
        <v>0</v>
      </c>
      <c r="U345" s="101">
        <f>MAX(Q345:Q365)</f>
        <v>0</v>
      </c>
    </row>
    <row r="346" spans="2:21">
      <c r="B346" s="194">
        <v>3</v>
      </c>
      <c r="C346" s="465" t="s">
        <v>57</v>
      </c>
      <c r="D346" s="399"/>
      <c r="F346" s="102" t="s">
        <v>9</v>
      </c>
      <c r="G346" s="101">
        <f>MIN(C345:C365)</f>
        <v>0</v>
      </c>
      <c r="H346" s="101">
        <f>MIN(D345:D365)</f>
        <v>0</v>
      </c>
      <c r="O346" s="194">
        <v>3</v>
      </c>
      <c r="P346" s="465" t="s">
        <v>57</v>
      </c>
      <c r="Q346" s="399"/>
      <c r="R346" s="79"/>
      <c r="S346" s="102" t="s">
        <v>9</v>
      </c>
      <c r="T346" s="101">
        <f>MIN(P345:P365)</f>
        <v>0</v>
      </c>
      <c r="U346" s="101">
        <f>MIN(Q345:Q365)</f>
        <v>0</v>
      </c>
    </row>
    <row r="347" spans="2:21" ht="13.5" thickBot="1">
      <c r="B347" s="194">
        <v>4</v>
      </c>
      <c r="C347" s="465" t="s">
        <v>57</v>
      </c>
      <c r="D347" s="399"/>
      <c r="F347" s="98" t="s">
        <v>10</v>
      </c>
      <c r="G347" s="97">
        <f>G345-G346</f>
        <v>0</v>
      </c>
      <c r="H347" s="97">
        <f>H345-H346</f>
        <v>0</v>
      </c>
      <c r="O347" s="194">
        <v>4</v>
      </c>
      <c r="P347" s="465" t="s">
        <v>57</v>
      </c>
      <c r="Q347" s="399"/>
      <c r="R347" s="79"/>
      <c r="S347" s="98" t="s">
        <v>10</v>
      </c>
      <c r="T347" s="97">
        <f>T345-T346</f>
        <v>0</v>
      </c>
      <c r="U347" s="97">
        <f>U345-U346</f>
        <v>0</v>
      </c>
    </row>
    <row r="348" spans="2:21">
      <c r="B348" s="194">
        <v>5</v>
      </c>
      <c r="C348" s="465" t="s">
        <v>57</v>
      </c>
      <c r="D348" s="399"/>
      <c r="O348" s="194">
        <v>5</v>
      </c>
      <c r="P348" s="465" t="s">
        <v>57</v>
      </c>
      <c r="Q348" s="399"/>
      <c r="R348" s="79"/>
      <c r="S348" s="79"/>
      <c r="T348" s="78"/>
      <c r="U348" s="78"/>
    </row>
    <row r="349" spans="2:21">
      <c r="B349" s="194">
        <v>6</v>
      </c>
      <c r="C349" s="465" t="s">
        <v>57</v>
      </c>
      <c r="D349" s="399"/>
      <c r="O349" s="194">
        <v>6</v>
      </c>
      <c r="P349" s="465" t="s">
        <v>57</v>
      </c>
      <c r="Q349" s="399"/>
      <c r="R349" s="79"/>
      <c r="S349" s="79"/>
      <c r="T349" s="78"/>
      <c r="U349" s="78"/>
    </row>
    <row r="350" spans="2:21">
      <c r="B350" s="194">
        <v>9</v>
      </c>
      <c r="C350" s="465" t="s">
        <v>57</v>
      </c>
      <c r="D350" s="399"/>
      <c r="O350" s="194">
        <v>9</v>
      </c>
      <c r="P350" s="465" t="s">
        <v>57</v>
      </c>
      <c r="Q350" s="399"/>
      <c r="R350" s="79"/>
      <c r="S350" s="79"/>
      <c r="T350" s="78"/>
      <c r="U350" s="78"/>
    </row>
    <row r="351" spans="2:21">
      <c r="B351" s="194">
        <v>10</v>
      </c>
      <c r="C351" s="465" t="s">
        <v>57</v>
      </c>
      <c r="D351" s="399"/>
      <c r="F351" s="102"/>
      <c r="G351" s="101"/>
      <c r="H351" s="101"/>
      <c r="O351" s="194">
        <v>10</v>
      </c>
      <c r="P351" s="465" t="s">
        <v>57</v>
      </c>
      <c r="Q351" s="399"/>
      <c r="R351" s="79"/>
      <c r="S351" s="102"/>
      <c r="T351" s="101"/>
      <c r="U351" s="101"/>
    </row>
    <row r="352" spans="2:21">
      <c r="B352" s="194">
        <v>11</v>
      </c>
      <c r="C352" s="465" t="s">
        <v>57</v>
      </c>
      <c r="D352" s="399"/>
      <c r="F352" s="102"/>
      <c r="G352" s="101"/>
      <c r="H352" s="101"/>
      <c r="O352" s="194">
        <v>11</v>
      </c>
      <c r="P352" s="465" t="s">
        <v>57</v>
      </c>
      <c r="Q352" s="399"/>
      <c r="R352" s="79"/>
      <c r="S352" s="102"/>
      <c r="T352" s="101"/>
      <c r="U352" s="101"/>
    </row>
    <row r="353" spans="2:21">
      <c r="B353" s="194">
        <v>12</v>
      </c>
      <c r="C353" s="465" t="s">
        <v>57</v>
      </c>
      <c r="D353" s="399"/>
      <c r="F353" s="102"/>
      <c r="G353" s="101"/>
      <c r="H353" s="101"/>
      <c r="O353" s="194">
        <v>12</v>
      </c>
      <c r="P353" s="465" t="s">
        <v>57</v>
      </c>
      <c r="Q353" s="399"/>
      <c r="R353" s="79"/>
      <c r="S353" s="102"/>
      <c r="T353" s="101"/>
      <c r="U353" s="101"/>
    </row>
    <row r="354" spans="2:21">
      <c r="B354" s="194">
        <v>13</v>
      </c>
      <c r="C354" s="465" t="s">
        <v>57</v>
      </c>
      <c r="D354" s="399"/>
      <c r="F354" s="102"/>
      <c r="G354" s="101"/>
      <c r="H354" s="101"/>
      <c r="O354" s="194">
        <v>13</v>
      </c>
      <c r="P354" s="465" t="s">
        <v>57</v>
      </c>
      <c r="Q354" s="399"/>
      <c r="R354" s="79"/>
      <c r="S354" s="102"/>
      <c r="T354" s="101"/>
      <c r="U354" s="101"/>
    </row>
    <row r="355" spans="2:21">
      <c r="B355" s="194">
        <v>16</v>
      </c>
      <c r="C355" s="465" t="s">
        <v>57</v>
      </c>
      <c r="D355" s="399"/>
      <c r="F355" s="102"/>
      <c r="G355" s="101"/>
      <c r="H355" s="101"/>
      <c r="O355" s="194">
        <v>16</v>
      </c>
      <c r="P355" s="465" t="s">
        <v>57</v>
      </c>
      <c r="Q355" s="399"/>
      <c r="R355" s="79"/>
      <c r="S355" s="102"/>
      <c r="T355" s="101"/>
      <c r="U355" s="101"/>
    </row>
    <row r="356" spans="2:21">
      <c r="B356" s="194">
        <v>17</v>
      </c>
      <c r="C356" s="465" t="s">
        <v>57</v>
      </c>
      <c r="D356" s="399"/>
      <c r="F356" s="102"/>
      <c r="G356" s="101"/>
      <c r="H356" s="101"/>
      <c r="O356" s="194">
        <v>17</v>
      </c>
      <c r="P356" s="465" t="s">
        <v>57</v>
      </c>
      <c r="Q356" s="399"/>
      <c r="R356" s="79"/>
      <c r="S356" s="102"/>
      <c r="T356" s="101"/>
      <c r="U356" s="101"/>
    </row>
    <row r="357" spans="2:21">
      <c r="B357" s="194">
        <v>18</v>
      </c>
      <c r="C357" s="465" t="s">
        <v>57</v>
      </c>
      <c r="D357" s="399"/>
      <c r="F357" s="102"/>
      <c r="G357" s="101"/>
      <c r="H357" s="101"/>
      <c r="O357" s="194">
        <v>18</v>
      </c>
      <c r="P357" s="465" t="s">
        <v>57</v>
      </c>
      <c r="Q357" s="399"/>
      <c r="R357" s="79"/>
      <c r="S357" s="102"/>
      <c r="T357" s="101"/>
      <c r="U357" s="101"/>
    </row>
    <row r="358" spans="2:21">
      <c r="B358" s="92">
        <v>19</v>
      </c>
      <c r="C358" s="465" t="s">
        <v>57</v>
      </c>
      <c r="D358" s="399"/>
      <c r="F358" s="102"/>
      <c r="G358" s="101"/>
      <c r="H358" s="101"/>
      <c r="O358" s="92">
        <v>19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92">
        <v>20</v>
      </c>
      <c r="C359" s="465" t="s">
        <v>57</v>
      </c>
      <c r="D359" s="399"/>
      <c r="F359" s="102"/>
      <c r="G359" s="101"/>
      <c r="H359" s="101"/>
      <c r="O359" s="92">
        <v>20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92">
        <v>23</v>
      </c>
      <c r="C360" s="465" t="s">
        <v>57</v>
      </c>
      <c r="D360" s="399"/>
      <c r="F360" s="102"/>
      <c r="G360" s="101"/>
      <c r="H360" s="101"/>
      <c r="O360" s="92">
        <v>23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92">
        <v>24</v>
      </c>
      <c r="C361" s="465" t="s">
        <v>57</v>
      </c>
      <c r="D361" s="399"/>
      <c r="F361" s="102"/>
      <c r="G361" s="101"/>
      <c r="H361" s="101"/>
      <c r="O361" s="92">
        <v>24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92">
        <v>25</v>
      </c>
      <c r="C362" s="465" t="s">
        <v>57</v>
      </c>
      <c r="D362" s="399"/>
      <c r="F362" s="102"/>
      <c r="G362" s="101"/>
      <c r="H362" s="101"/>
      <c r="O362" s="92">
        <v>25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92">
        <v>26</v>
      </c>
      <c r="C363" s="465" t="s">
        <v>57</v>
      </c>
      <c r="D363" s="399"/>
      <c r="F363" s="102"/>
      <c r="G363" s="101"/>
      <c r="H363" s="101"/>
      <c r="O363" s="92">
        <v>26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92">
        <v>27</v>
      </c>
      <c r="C364" s="465" t="s">
        <v>57</v>
      </c>
      <c r="D364" s="399"/>
      <c r="F364" s="102"/>
      <c r="G364" s="101"/>
      <c r="H364" s="101"/>
      <c r="O364" s="92">
        <v>27</v>
      </c>
      <c r="P364" s="465" t="s">
        <v>57</v>
      </c>
      <c r="Q364" s="399"/>
      <c r="R364" s="79"/>
      <c r="S364" s="102"/>
      <c r="T364" s="101"/>
      <c r="U364" s="101"/>
    </row>
    <row r="365" spans="2:21" ht="13.5" thickBot="1">
      <c r="B365" s="92">
        <v>30</v>
      </c>
      <c r="C365" s="462" t="s">
        <v>57</v>
      </c>
      <c r="D365" s="463"/>
      <c r="F365" s="102"/>
      <c r="G365" s="101"/>
      <c r="H365" s="101"/>
      <c r="O365" s="92">
        <v>30</v>
      </c>
      <c r="P365" s="462" t="s">
        <v>57</v>
      </c>
      <c r="Q365" s="463"/>
      <c r="R365" s="79"/>
      <c r="S365" s="102"/>
      <c r="T365" s="101"/>
      <c r="U365" s="101"/>
    </row>
    <row r="366" spans="2:21" ht="13.5" thickBot="1">
      <c r="B366" s="181" t="s">
        <v>0</v>
      </c>
      <c r="C366" s="90">
        <f>COUNTIF(C345:C365,"&gt;0")</f>
        <v>0</v>
      </c>
      <c r="D366" s="89">
        <f>COUNTIF(D345:D365,"&gt;0")</f>
        <v>0</v>
      </c>
      <c r="O366" s="181" t="s">
        <v>0</v>
      </c>
      <c r="P366" s="90">
        <f>COUNTIF(P345:P365,"&gt;0")</f>
        <v>0</v>
      </c>
      <c r="Q366" s="89">
        <f>COUNTIF(Q345:Q365,"&gt;0")</f>
        <v>0</v>
      </c>
      <c r="R366" s="79"/>
      <c r="S366" s="79"/>
      <c r="T366" s="78"/>
      <c r="U366" s="78"/>
    </row>
    <row r="367" spans="2:21">
      <c r="B367" s="88" t="s">
        <v>1</v>
      </c>
      <c r="C367" s="87" t="e">
        <f>AVERAGE(C345:C365)</f>
        <v>#DIV/0!</v>
      </c>
      <c r="D367" s="86" t="e">
        <f>AVERAGE(D345:D365)</f>
        <v>#DIV/0!</v>
      </c>
      <c r="O367" s="88" t="s">
        <v>1</v>
      </c>
      <c r="P367" s="87" t="e">
        <f>AVERAGE(P345:P365)</f>
        <v>#DIV/0!</v>
      </c>
      <c r="Q367" s="86" t="e">
        <f>AVERAGE(Q345:Q365)</f>
        <v>#DIV/0!</v>
      </c>
      <c r="R367" s="79"/>
      <c r="S367" s="79"/>
      <c r="T367" s="78"/>
      <c r="U367" s="78"/>
    </row>
    <row r="368" spans="2:21">
      <c r="B368" s="85" t="s">
        <v>2</v>
      </c>
      <c r="C368" s="84" t="e">
        <f>STDEV(C345:C365)</f>
        <v>#DIV/0!</v>
      </c>
      <c r="D368" s="83" t="e">
        <f>STDEV(D345:D365)</f>
        <v>#DIV/0!</v>
      </c>
      <c r="O368" s="85" t="s">
        <v>2</v>
      </c>
      <c r="P368" s="84" t="e">
        <f>STDEV(P345:P365)</f>
        <v>#DIV/0!</v>
      </c>
      <c r="Q368" s="83" t="e">
        <f>STDEV(Q345:Q365)</f>
        <v>#DIV/0!</v>
      </c>
      <c r="R368" s="79"/>
      <c r="S368" s="79"/>
      <c r="T368" s="78"/>
      <c r="U368" s="78"/>
    </row>
    <row r="369" spans="2:21" ht="13.5" thickBot="1">
      <c r="B369" s="82" t="s">
        <v>3</v>
      </c>
      <c r="C369" s="81" t="e">
        <f>CONFIDENCE(0.05,C368,C366)</f>
        <v>#DIV/0!</v>
      </c>
      <c r="D369" s="80" t="e">
        <f>CONFIDENCE(0.05,D368,D366)</f>
        <v>#DIV/0!</v>
      </c>
      <c r="O369" s="82" t="s">
        <v>3</v>
      </c>
      <c r="P369" s="81" t="e">
        <f>CONFIDENCE(0.05,P368,P366)</f>
        <v>#DIV/0!</v>
      </c>
      <c r="Q369" s="80" t="e">
        <f>CONFIDENCE(0.05,Q368,Q366)</f>
        <v>#DIV/0!</v>
      </c>
      <c r="R369" s="79"/>
      <c r="S369" s="79"/>
      <c r="T369" s="78"/>
      <c r="U369" s="78"/>
    </row>
    <row r="371" spans="2:21" ht="13.5" thickBot="1"/>
    <row r="372" spans="2:21" ht="13.5" thickBot="1">
      <c r="B372" s="347"/>
      <c r="C372" s="348"/>
      <c r="D372" s="363" t="s">
        <v>15</v>
      </c>
      <c r="G372" s="346" t="s">
        <v>239</v>
      </c>
      <c r="H372" s="346"/>
      <c r="O372" s="347"/>
      <c r="P372" s="348"/>
      <c r="Q372" s="363" t="s">
        <v>15</v>
      </c>
      <c r="R372" s="79"/>
      <c r="S372" s="79"/>
      <c r="T372" s="346" t="s">
        <v>186</v>
      </c>
      <c r="U372" s="346"/>
    </row>
    <row r="373" spans="2:21" ht="13.5" thickBot="1">
      <c r="B373" s="349"/>
      <c r="C373" s="350"/>
      <c r="D373" s="364"/>
      <c r="G373" s="112">
        <v>1</v>
      </c>
      <c r="H373" s="112">
        <v>2</v>
      </c>
      <c r="O373" s="349"/>
      <c r="P373" s="350"/>
      <c r="Q373" s="364"/>
      <c r="R373" s="79"/>
      <c r="S373" s="79"/>
      <c r="T373" s="112">
        <v>1</v>
      </c>
      <c r="U373" s="112">
        <v>2</v>
      </c>
    </row>
    <row r="374" spans="2:21" ht="13.5" customHeight="1" thickBot="1">
      <c r="B374" s="355" t="s">
        <v>17</v>
      </c>
      <c r="C374" s="348"/>
      <c r="D374" s="111" t="s">
        <v>155</v>
      </c>
      <c r="F374" s="110" t="s">
        <v>1</v>
      </c>
      <c r="G374" s="109" t="e">
        <f t="shared" ref="G374:H376" si="22">C397</f>
        <v>#DIV/0!</v>
      </c>
      <c r="H374" s="109" t="e">
        <f t="shared" si="22"/>
        <v>#DIV/0!</v>
      </c>
      <c r="O374" s="432" t="s">
        <v>238</v>
      </c>
      <c r="P374" s="433"/>
      <c r="Q374" s="111" t="s">
        <v>155</v>
      </c>
      <c r="R374" s="79"/>
      <c r="S374" s="110" t="s">
        <v>1</v>
      </c>
      <c r="T374" s="109" t="e">
        <f t="shared" ref="T374:U376" si="23">P397</f>
        <v>#DIV/0!</v>
      </c>
      <c r="U374" s="109" t="e">
        <f t="shared" si="23"/>
        <v>#DIV/0!</v>
      </c>
    </row>
    <row r="375" spans="2:21">
      <c r="B375" s="373" t="s">
        <v>6</v>
      </c>
      <c r="C375" s="356" t="s">
        <v>27</v>
      </c>
      <c r="D375" s="357"/>
      <c r="F375" s="102" t="s">
        <v>7</v>
      </c>
      <c r="G375" s="108" t="e">
        <f t="shared" si="22"/>
        <v>#DIV/0!</v>
      </c>
      <c r="H375" s="108" t="e">
        <f t="shared" si="22"/>
        <v>#DIV/0!</v>
      </c>
      <c r="O375" s="373" t="s">
        <v>6</v>
      </c>
      <c r="P375" s="356" t="s">
        <v>27</v>
      </c>
      <c r="Q375" s="357"/>
      <c r="R375" s="79"/>
      <c r="S375" s="102" t="s">
        <v>7</v>
      </c>
      <c r="T375" s="108" t="e">
        <f t="shared" si="23"/>
        <v>#DIV/0!</v>
      </c>
      <c r="U375" s="108" t="e">
        <f t="shared" si="23"/>
        <v>#DIV/0!</v>
      </c>
    </row>
    <row r="376" spans="2:21" ht="13.5" thickBot="1">
      <c r="B376" s="374"/>
      <c r="C376" s="107">
        <v>1</v>
      </c>
      <c r="D376" s="106">
        <v>2</v>
      </c>
      <c r="F376" s="102" t="s">
        <v>3</v>
      </c>
      <c r="G376" s="105" t="e">
        <f t="shared" si="22"/>
        <v>#DIV/0!</v>
      </c>
      <c r="H376" s="105" t="e">
        <f t="shared" si="22"/>
        <v>#DIV/0!</v>
      </c>
      <c r="O376" s="374"/>
      <c r="P376" s="107">
        <v>1</v>
      </c>
      <c r="Q376" s="106">
        <v>2</v>
      </c>
      <c r="R376" s="79"/>
      <c r="S376" s="102" t="s">
        <v>3</v>
      </c>
      <c r="T376" s="105" t="e">
        <f t="shared" si="23"/>
        <v>#DIV/0!</v>
      </c>
      <c r="U376" s="105" t="e">
        <f t="shared" si="23"/>
        <v>#DIV/0!</v>
      </c>
    </row>
    <row r="377" spans="2:21">
      <c r="B377" s="199">
        <v>1</v>
      </c>
      <c r="C377" s="464" t="s">
        <v>57</v>
      </c>
      <c r="D377" s="401"/>
      <c r="F377" s="102" t="s">
        <v>8</v>
      </c>
      <c r="G377" s="101">
        <f>MAX(C377:C395)</f>
        <v>0</v>
      </c>
      <c r="H377" s="101">
        <f>MAX(D377:D395)</f>
        <v>0</v>
      </c>
      <c r="O377" s="199">
        <v>1</v>
      </c>
      <c r="P377" s="464" t="s">
        <v>57</v>
      </c>
      <c r="Q377" s="401"/>
      <c r="R377" s="79"/>
      <c r="S377" s="102" t="s">
        <v>8</v>
      </c>
      <c r="T377" s="101">
        <f>MAX(P377:P395)</f>
        <v>0</v>
      </c>
      <c r="U377" s="101">
        <f>MAX(Q377:Q395)</f>
        <v>0</v>
      </c>
    </row>
    <row r="378" spans="2:21">
      <c r="B378" s="194">
        <v>2</v>
      </c>
      <c r="C378" s="465" t="s">
        <v>57</v>
      </c>
      <c r="D378" s="399"/>
      <c r="F378" s="102" t="s">
        <v>9</v>
      </c>
      <c r="G378" s="101">
        <f>MIN(C377:C395)</f>
        <v>0</v>
      </c>
      <c r="H378" s="101">
        <f>MIN(D377:D395)</f>
        <v>0</v>
      </c>
      <c r="O378" s="194">
        <v>2</v>
      </c>
      <c r="P378" s="465" t="s">
        <v>57</v>
      </c>
      <c r="Q378" s="399"/>
      <c r="R378" s="79"/>
      <c r="S378" s="102" t="s">
        <v>9</v>
      </c>
      <c r="T378" s="101">
        <f>MIN(P377:P395)</f>
        <v>0</v>
      </c>
      <c r="U378" s="101">
        <f>MIN(Q377:Q395)</f>
        <v>0</v>
      </c>
    </row>
    <row r="379" spans="2:21" ht="13.5" thickBot="1">
      <c r="B379" s="194">
        <v>3</v>
      </c>
      <c r="C379" s="465" t="s">
        <v>57</v>
      </c>
      <c r="D379" s="399"/>
      <c r="F379" s="98" t="s">
        <v>10</v>
      </c>
      <c r="G379" s="97">
        <f>G377-G378</f>
        <v>0</v>
      </c>
      <c r="H379" s="97">
        <f>H377-H378</f>
        <v>0</v>
      </c>
      <c r="O379" s="194">
        <v>3</v>
      </c>
      <c r="P379" s="465" t="s">
        <v>57</v>
      </c>
      <c r="Q379" s="399"/>
      <c r="R379" s="79"/>
      <c r="S379" s="98" t="s">
        <v>10</v>
      </c>
      <c r="T379" s="97">
        <f>T377-T378</f>
        <v>0</v>
      </c>
      <c r="U379" s="97">
        <f>U377-U378</f>
        <v>0</v>
      </c>
    </row>
    <row r="380" spans="2:21">
      <c r="B380" s="194">
        <v>4</v>
      </c>
      <c r="C380" s="465" t="s">
        <v>57</v>
      </c>
      <c r="D380" s="399"/>
      <c r="O380" s="194">
        <v>4</v>
      </c>
      <c r="P380" s="465" t="s">
        <v>57</v>
      </c>
      <c r="Q380" s="399"/>
      <c r="R380" s="79"/>
      <c r="S380" s="79"/>
      <c r="T380" s="78"/>
      <c r="U380" s="78"/>
    </row>
    <row r="381" spans="2:21">
      <c r="B381" s="194">
        <v>7</v>
      </c>
      <c r="C381" s="465" t="s">
        <v>57</v>
      </c>
      <c r="D381" s="399"/>
      <c r="O381" s="194">
        <v>7</v>
      </c>
      <c r="P381" s="465" t="s">
        <v>57</v>
      </c>
      <c r="Q381" s="399"/>
      <c r="R381" s="79"/>
      <c r="S381" s="79"/>
      <c r="T381" s="78"/>
      <c r="U381" s="78"/>
    </row>
    <row r="382" spans="2:21">
      <c r="B382" s="194">
        <v>9</v>
      </c>
      <c r="C382" s="465" t="s">
        <v>57</v>
      </c>
      <c r="D382" s="399"/>
      <c r="O382" s="194">
        <v>9</v>
      </c>
      <c r="P382" s="465" t="s">
        <v>57</v>
      </c>
      <c r="Q382" s="399"/>
      <c r="R382" s="79"/>
      <c r="S382" s="79"/>
      <c r="T382" s="78"/>
      <c r="U382" s="78"/>
    </row>
    <row r="383" spans="2:21">
      <c r="B383" s="194">
        <v>10</v>
      </c>
      <c r="C383" s="465" t="s">
        <v>57</v>
      </c>
      <c r="D383" s="399"/>
      <c r="F383" s="102"/>
      <c r="G383" s="101"/>
      <c r="H383" s="101"/>
      <c r="O383" s="194">
        <v>10</v>
      </c>
      <c r="P383" s="465" t="s">
        <v>57</v>
      </c>
      <c r="Q383" s="399"/>
      <c r="R383" s="79"/>
      <c r="S383" s="102"/>
      <c r="T383" s="101"/>
      <c r="U383" s="101"/>
    </row>
    <row r="384" spans="2:21">
      <c r="B384" s="194">
        <v>11</v>
      </c>
      <c r="C384" s="465" t="s">
        <v>57</v>
      </c>
      <c r="D384" s="399"/>
      <c r="F384" s="102"/>
      <c r="G384" s="101"/>
      <c r="H384" s="101"/>
      <c r="O384" s="194">
        <v>11</v>
      </c>
      <c r="P384" s="465" t="s">
        <v>57</v>
      </c>
      <c r="Q384" s="399"/>
      <c r="R384" s="79"/>
      <c r="S384" s="102"/>
      <c r="T384" s="101"/>
      <c r="U384" s="101"/>
    </row>
    <row r="385" spans="2:21">
      <c r="B385" s="194">
        <v>14</v>
      </c>
      <c r="C385" s="465" t="s">
        <v>57</v>
      </c>
      <c r="D385" s="399"/>
      <c r="F385" s="102"/>
      <c r="G385" s="101"/>
      <c r="H385" s="101"/>
      <c r="O385" s="194">
        <v>14</v>
      </c>
      <c r="P385" s="465" t="s">
        <v>57</v>
      </c>
      <c r="Q385" s="399"/>
      <c r="R385" s="79"/>
      <c r="S385" s="102"/>
      <c r="T385" s="101"/>
      <c r="U385" s="101"/>
    </row>
    <row r="386" spans="2:21">
      <c r="B386" s="194">
        <v>15</v>
      </c>
      <c r="C386" s="465" t="s">
        <v>57</v>
      </c>
      <c r="D386" s="399"/>
      <c r="F386" s="102"/>
      <c r="G386" s="101"/>
      <c r="H386" s="101"/>
      <c r="O386" s="194">
        <v>15</v>
      </c>
      <c r="P386" s="465" t="s">
        <v>57</v>
      </c>
      <c r="Q386" s="399"/>
      <c r="R386" s="79"/>
      <c r="S386" s="102"/>
      <c r="T386" s="101"/>
      <c r="U386" s="101"/>
    </row>
    <row r="387" spans="2:21">
      <c r="B387" s="194">
        <v>16</v>
      </c>
      <c r="C387" s="465" t="s">
        <v>57</v>
      </c>
      <c r="D387" s="399"/>
      <c r="F387" s="102"/>
      <c r="G387" s="101"/>
      <c r="H387" s="101"/>
      <c r="O387" s="194">
        <v>16</v>
      </c>
      <c r="P387" s="465" t="s">
        <v>57</v>
      </c>
      <c r="Q387" s="399"/>
      <c r="R387" s="79"/>
      <c r="S387" s="102"/>
      <c r="T387" s="101"/>
      <c r="U387" s="101"/>
    </row>
    <row r="388" spans="2:21">
      <c r="B388" s="194">
        <v>17</v>
      </c>
      <c r="C388" s="465" t="s">
        <v>57</v>
      </c>
      <c r="D388" s="399"/>
      <c r="F388" s="102"/>
      <c r="G388" s="101"/>
      <c r="H388" s="101"/>
      <c r="O388" s="194">
        <v>17</v>
      </c>
      <c r="P388" s="465" t="s">
        <v>57</v>
      </c>
      <c r="Q388" s="399"/>
      <c r="R388" s="79"/>
      <c r="S388" s="102"/>
      <c r="T388" s="101"/>
      <c r="U388" s="101"/>
    </row>
    <row r="389" spans="2:21">
      <c r="B389" s="194">
        <v>18</v>
      </c>
      <c r="C389" s="465" t="s">
        <v>57</v>
      </c>
      <c r="D389" s="399"/>
      <c r="F389" s="102"/>
      <c r="G389" s="101"/>
      <c r="H389" s="101"/>
      <c r="O389" s="194">
        <v>18</v>
      </c>
      <c r="P389" s="465" t="s">
        <v>57</v>
      </c>
      <c r="Q389" s="399"/>
      <c r="R389" s="79"/>
      <c r="S389" s="102"/>
      <c r="T389" s="101"/>
      <c r="U389" s="101"/>
    </row>
    <row r="390" spans="2:21">
      <c r="B390" s="92">
        <v>21</v>
      </c>
      <c r="C390" s="465" t="s">
        <v>57</v>
      </c>
      <c r="D390" s="399"/>
      <c r="F390" s="102"/>
      <c r="G390" s="101"/>
      <c r="H390" s="101"/>
      <c r="O390" s="92">
        <v>21</v>
      </c>
      <c r="P390" s="465" t="s">
        <v>57</v>
      </c>
      <c r="Q390" s="399"/>
      <c r="R390" s="79"/>
      <c r="S390" s="102"/>
      <c r="T390" s="101"/>
      <c r="U390" s="101"/>
    </row>
    <row r="391" spans="2:21">
      <c r="B391" s="92">
        <v>22</v>
      </c>
      <c r="C391" s="465" t="s">
        <v>57</v>
      </c>
      <c r="D391" s="399"/>
      <c r="F391" s="102"/>
      <c r="G391" s="101"/>
      <c r="H391" s="101"/>
      <c r="O391" s="92">
        <v>22</v>
      </c>
      <c r="P391" s="465" t="s">
        <v>57</v>
      </c>
      <c r="Q391" s="399"/>
      <c r="R391" s="79"/>
      <c r="S391" s="102"/>
      <c r="T391" s="101"/>
      <c r="U391" s="101"/>
    </row>
    <row r="392" spans="2:21">
      <c r="B392" s="92">
        <v>23</v>
      </c>
      <c r="C392" s="465" t="s">
        <v>57</v>
      </c>
      <c r="D392" s="399"/>
      <c r="F392" s="102"/>
      <c r="G392" s="101"/>
      <c r="H392" s="101"/>
      <c r="O392" s="92">
        <v>23</v>
      </c>
      <c r="P392" s="465" t="s">
        <v>57</v>
      </c>
      <c r="Q392" s="399"/>
      <c r="R392" s="79"/>
      <c r="S392" s="102"/>
      <c r="T392" s="101"/>
      <c r="U392" s="101"/>
    </row>
    <row r="393" spans="2:21">
      <c r="B393" s="92">
        <v>28</v>
      </c>
      <c r="C393" s="465" t="s">
        <v>57</v>
      </c>
      <c r="D393" s="399"/>
      <c r="F393" s="102"/>
      <c r="G393" s="101"/>
      <c r="H393" s="101"/>
      <c r="O393" s="92">
        <v>28</v>
      </c>
      <c r="P393" s="465" t="s">
        <v>57</v>
      </c>
      <c r="Q393" s="399"/>
      <c r="R393" s="79"/>
      <c r="S393" s="102"/>
      <c r="T393" s="101"/>
      <c r="U393" s="101"/>
    </row>
    <row r="394" spans="2:21">
      <c r="B394" s="92">
        <v>29</v>
      </c>
      <c r="C394" s="465" t="s">
        <v>57</v>
      </c>
      <c r="D394" s="399"/>
      <c r="F394" s="102"/>
      <c r="G394" s="101"/>
      <c r="H394" s="101"/>
      <c r="O394" s="92">
        <v>29</v>
      </c>
      <c r="P394" s="465" t="s">
        <v>57</v>
      </c>
      <c r="Q394" s="399"/>
      <c r="R394" s="79"/>
      <c r="S394" s="102"/>
      <c r="T394" s="101"/>
      <c r="U394" s="101"/>
    </row>
    <row r="395" spans="2:21" ht="13.5" thickBot="1">
      <c r="B395" s="92">
        <v>30</v>
      </c>
      <c r="C395" s="462" t="s">
        <v>57</v>
      </c>
      <c r="D395" s="463"/>
      <c r="F395" s="102"/>
      <c r="G395" s="101"/>
      <c r="H395" s="101"/>
      <c r="O395" s="92">
        <v>30</v>
      </c>
      <c r="P395" s="462" t="s">
        <v>57</v>
      </c>
      <c r="Q395" s="463"/>
      <c r="R395" s="79"/>
      <c r="S395" s="102"/>
      <c r="T395" s="101"/>
      <c r="U395" s="101"/>
    </row>
    <row r="396" spans="2:21" ht="13.5" thickBot="1">
      <c r="B396" s="181" t="s">
        <v>0</v>
      </c>
      <c r="C396" s="90">
        <f>COUNTIF(C377:C395,"&gt;0")</f>
        <v>0</v>
      </c>
      <c r="D396" s="89">
        <f>COUNTIF(D377:D395,"&gt;0")</f>
        <v>0</v>
      </c>
      <c r="O396" s="181" t="s">
        <v>0</v>
      </c>
      <c r="P396" s="114">
        <f>COUNTIF(P377:P395,"&gt;0")</f>
        <v>0</v>
      </c>
      <c r="Q396" s="113">
        <f>COUNTIF(Q377:Q395,"&gt;0")</f>
        <v>0</v>
      </c>
      <c r="R396" s="79"/>
      <c r="S396" s="79"/>
      <c r="T396" s="78"/>
      <c r="U396" s="78"/>
    </row>
    <row r="397" spans="2:21">
      <c r="B397" s="88" t="s">
        <v>1</v>
      </c>
      <c r="C397" s="87" t="e">
        <f>AVERAGE(C377:C395)</f>
        <v>#DIV/0!</v>
      </c>
      <c r="D397" s="86" t="e">
        <f>AVERAGE(D377:D395)</f>
        <v>#DIV/0!</v>
      </c>
      <c r="O397" s="88" t="s">
        <v>1</v>
      </c>
      <c r="P397" s="87" t="e">
        <f>AVERAGE(P377:P395)</f>
        <v>#DIV/0!</v>
      </c>
      <c r="Q397" s="86" t="e">
        <f>AVERAGE(Q377:Q395)</f>
        <v>#DIV/0!</v>
      </c>
      <c r="R397" s="79"/>
      <c r="S397" s="79"/>
      <c r="T397" s="78"/>
      <c r="U397" s="78"/>
    </row>
    <row r="398" spans="2:21">
      <c r="B398" s="85" t="s">
        <v>2</v>
      </c>
      <c r="C398" s="84" t="e">
        <f>STDEV(C377:C395)</f>
        <v>#DIV/0!</v>
      </c>
      <c r="D398" s="83" t="e">
        <f>STDEV(D377:D395)</f>
        <v>#DIV/0!</v>
      </c>
      <c r="O398" s="85" t="s">
        <v>2</v>
      </c>
      <c r="P398" s="84" t="e">
        <f>STDEV(P377:P395)</f>
        <v>#DIV/0!</v>
      </c>
      <c r="Q398" s="83" t="e">
        <f>STDEV(Q377:Q395)</f>
        <v>#DIV/0!</v>
      </c>
      <c r="R398" s="79"/>
      <c r="S398" s="79"/>
      <c r="T398" s="78"/>
      <c r="U398" s="78"/>
    </row>
    <row r="399" spans="2:21" ht="13.5" thickBot="1">
      <c r="B399" s="82" t="s">
        <v>3</v>
      </c>
      <c r="C399" s="81" t="e">
        <f>CONFIDENCE(0.05,C398,C396)</f>
        <v>#DIV/0!</v>
      </c>
      <c r="D399" s="80" t="e">
        <f>CONFIDENCE(0.05,D398,D396)</f>
        <v>#DIV/0!</v>
      </c>
      <c r="O399" s="82" t="s">
        <v>3</v>
      </c>
      <c r="P399" s="81" t="e">
        <f>CONFIDENCE(0.05,P398,P396)</f>
        <v>#DIV/0!</v>
      </c>
      <c r="Q399" s="80" t="e">
        <f>CONFIDENCE(0.05,Q398,Q396)</f>
        <v>#DIV/0!</v>
      </c>
      <c r="R399" s="79"/>
      <c r="S399" s="79"/>
      <c r="T399" s="78"/>
      <c r="U399" s="78"/>
    </row>
  </sheetData>
  <mergeCells count="584">
    <mergeCell ref="C333:D333"/>
    <mergeCell ref="P333:Q333"/>
    <mergeCell ref="C322:D322"/>
    <mergeCell ref="P322:Q322"/>
    <mergeCell ref="C323:D323"/>
    <mergeCell ref="P323:Q323"/>
    <mergeCell ref="C324:D324"/>
    <mergeCell ref="P324:Q324"/>
    <mergeCell ref="C325:D325"/>
    <mergeCell ref="P325:Q325"/>
    <mergeCell ref="C326:D326"/>
    <mergeCell ref="P326:Q326"/>
    <mergeCell ref="C327:D327"/>
    <mergeCell ref="P327:Q327"/>
    <mergeCell ref="C328:D328"/>
    <mergeCell ref="P328:Q328"/>
    <mergeCell ref="C332:D332"/>
    <mergeCell ref="P332:Q332"/>
    <mergeCell ref="C329:D329"/>
    <mergeCell ref="P329:Q329"/>
    <mergeCell ref="C330:D330"/>
    <mergeCell ref="P330:Q330"/>
    <mergeCell ref="C331:D331"/>
    <mergeCell ref="P331:Q331"/>
    <mergeCell ref="C321:D321"/>
    <mergeCell ref="P321:Q321"/>
    <mergeCell ref="B310:C310"/>
    <mergeCell ref="O310:P310"/>
    <mergeCell ref="B311:B312"/>
    <mergeCell ref="C311:D311"/>
    <mergeCell ref="O311:O312"/>
    <mergeCell ref="P311:Q311"/>
    <mergeCell ref="C313:D313"/>
    <mergeCell ref="P313:Q313"/>
    <mergeCell ref="C314:D314"/>
    <mergeCell ref="P314:Q314"/>
    <mergeCell ref="C315:D315"/>
    <mergeCell ref="P315:Q315"/>
    <mergeCell ref="C316:D316"/>
    <mergeCell ref="P316:Q316"/>
    <mergeCell ref="C317:D317"/>
    <mergeCell ref="P317:Q317"/>
    <mergeCell ref="C318:D318"/>
    <mergeCell ref="P318:Q318"/>
    <mergeCell ref="C319:D319"/>
    <mergeCell ref="P319:Q319"/>
    <mergeCell ref="C320:D320"/>
    <mergeCell ref="P320:Q320"/>
    <mergeCell ref="T308:U308"/>
    <mergeCell ref="C293:D293"/>
    <mergeCell ref="P293:Q293"/>
    <mergeCell ref="C294:D294"/>
    <mergeCell ref="P294:Q294"/>
    <mergeCell ref="C295:D295"/>
    <mergeCell ref="P295:Q295"/>
    <mergeCell ref="C296:D296"/>
    <mergeCell ref="P296:Q296"/>
    <mergeCell ref="C297:D297"/>
    <mergeCell ref="P297:Q297"/>
    <mergeCell ref="C298:D298"/>
    <mergeCell ref="P298:Q298"/>
    <mergeCell ref="C299:D299"/>
    <mergeCell ref="P299:Q299"/>
    <mergeCell ref="C300:D300"/>
    <mergeCell ref="P300:Q300"/>
    <mergeCell ref="C301:D301"/>
    <mergeCell ref="P301:Q301"/>
    <mergeCell ref="B308:C309"/>
    <mergeCell ref="D308:D309"/>
    <mergeCell ref="G308:H308"/>
    <mergeCell ref="O308:P309"/>
    <mergeCell ref="Q308:Q309"/>
    <mergeCell ref="C292:D292"/>
    <mergeCell ref="P292:Q292"/>
    <mergeCell ref="C286:D286"/>
    <mergeCell ref="P286:Q286"/>
    <mergeCell ref="C281:D281"/>
    <mergeCell ref="P281:Q281"/>
    <mergeCell ref="C282:D282"/>
    <mergeCell ref="P282:Q282"/>
    <mergeCell ref="C283:D283"/>
    <mergeCell ref="P283:Q283"/>
    <mergeCell ref="C287:D287"/>
    <mergeCell ref="P287:Q287"/>
    <mergeCell ref="C288:D288"/>
    <mergeCell ref="P288:Q288"/>
    <mergeCell ref="C289:D289"/>
    <mergeCell ref="P289:Q289"/>
    <mergeCell ref="C290:D290"/>
    <mergeCell ref="P290:Q290"/>
    <mergeCell ref="C291:D291"/>
    <mergeCell ref="P291:Q291"/>
    <mergeCell ref="C284:D284"/>
    <mergeCell ref="P284:Q284"/>
    <mergeCell ref="D276:D277"/>
    <mergeCell ref="G276:H276"/>
    <mergeCell ref="C285:D285"/>
    <mergeCell ref="P285:Q285"/>
    <mergeCell ref="P267:Q267"/>
    <mergeCell ref="B278:C278"/>
    <mergeCell ref="O278:P278"/>
    <mergeCell ref="B279:B280"/>
    <mergeCell ref="C279:D279"/>
    <mergeCell ref="O279:O280"/>
    <mergeCell ref="P279:Q279"/>
    <mergeCell ref="B276:C277"/>
    <mergeCell ref="T276:U276"/>
    <mergeCell ref="C268:D268"/>
    <mergeCell ref="P268:Q268"/>
    <mergeCell ref="C269:D269"/>
    <mergeCell ref="P269:Q269"/>
    <mergeCell ref="C265:D265"/>
    <mergeCell ref="P265:Q265"/>
    <mergeCell ref="C266:D266"/>
    <mergeCell ref="P266:Q266"/>
    <mergeCell ref="C267:D267"/>
    <mergeCell ref="O276:P277"/>
    <mergeCell ref="Q276:Q277"/>
    <mergeCell ref="C264:D264"/>
    <mergeCell ref="P264:Q264"/>
    <mergeCell ref="C253:D253"/>
    <mergeCell ref="P253:Q253"/>
    <mergeCell ref="C254:D254"/>
    <mergeCell ref="P254:Q254"/>
    <mergeCell ref="C255:D255"/>
    <mergeCell ref="P255:Q255"/>
    <mergeCell ref="C256:D256"/>
    <mergeCell ref="P256:Q256"/>
    <mergeCell ref="C257:D257"/>
    <mergeCell ref="P257:Q257"/>
    <mergeCell ref="C258:D258"/>
    <mergeCell ref="P258:Q258"/>
    <mergeCell ref="C259:D259"/>
    <mergeCell ref="P259:Q259"/>
    <mergeCell ref="C260:D260"/>
    <mergeCell ref="P260:Q260"/>
    <mergeCell ref="C261:D261"/>
    <mergeCell ref="P261:Q261"/>
    <mergeCell ref="C262:D262"/>
    <mergeCell ref="P262:Q262"/>
    <mergeCell ref="C263:D263"/>
    <mergeCell ref="P263:Q263"/>
    <mergeCell ref="C251:D251"/>
    <mergeCell ref="P251:Q251"/>
    <mergeCell ref="C252:D252"/>
    <mergeCell ref="P252:Q252"/>
    <mergeCell ref="C247:D247"/>
    <mergeCell ref="P247:Q247"/>
    <mergeCell ref="C248:D248"/>
    <mergeCell ref="P248:Q248"/>
    <mergeCell ref="C249:D249"/>
    <mergeCell ref="P249:Q249"/>
    <mergeCell ref="Q242:Q243"/>
    <mergeCell ref="C250:D250"/>
    <mergeCell ref="P250:Q250"/>
    <mergeCell ref="B244:C244"/>
    <mergeCell ref="O244:P244"/>
    <mergeCell ref="B245:B246"/>
    <mergeCell ref="C245:D245"/>
    <mergeCell ref="O245:O246"/>
    <mergeCell ref="P245:Q245"/>
    <mergeCell ref="C196:D196"/>
    <mergeCell ref="C197:D197"/>
    <mergeCell ref="P194:Q194"/>
    <mergeCell ref="C190:D190"/>
    <mergeCell ref="C191:D191"/>
    <mergeCell ref="P190:Q190"/>
    <mergeCell ref="P191:Q191"/>
    <mergeCell ref="C192:D192"/>
    <mergeCell ref="P192:Q192"/>
    <mergeCell ref="C194:D194"/>
    <mergeCell ref="P196:Q196"/>
    <mergeCell ref="C193:D193"/>
    <mergeCell ref="C181:D181"/>
    <mergeCell ref="C182:D182"/>
    <mergeCell ref="C195:D195"/>
    <mergeCell ref="P195:Q195"/>
    <mergeCell ref="P181:Q181"/>
    <mergeCell ref="P182:Q182"/>
    <mergeCell ref="P183:Q183"/>
    <mergeCell ref="P184:Q184"/>
    <mergeCell ref="P185:Q185"/>
    <mergeCell ref="P193:Q193"/>
    <mergeCell ref="C188:D188"/>
    <mergeCell ref="C189:D189"/>
    <mergeCell ref="P188:Q188"/>
    <mergeCell ref="P189:Q189"/>
    <mergeCell ref="P186:Q186"/>
    <mergeCell ref="C183:D183"/>
    <mergeCell ref="C184:D184"/>
    <mergeCell ref="C185:D185"/>
    <mergeCell ref="C186:D186"/>
    <mergeCell ref="C187:D187"/>
    <mergeCell ref="P187:Q187"/>
    <mergeCell ref="B179:B180"/>
    <mergeCell ref="C179:D179"/>
    <mergeCell ref="O179:O180"/>
    <mergeCell ref="P179:Q179"/>
    <mergeCell ref="B176:C177"/>
    <mergeCell ref="D176:D177"/>
    <mergeCell ref="G176:H176"/>
    <mergeCell ref="O176:P177"/>
    <mergeCell ref="Q176:Q177"/>
    <mergeCell ref="B178:C178"/>
    <mergeCell ref="O178:P178"/>
    <mergeCell ref="C168:D168"/>
    <mergeCell ref="C169:D169"/>
    <mergeCell ref="P166:Q166"/>
    <mergeCell ref="P153:Q153"/>
    <mergeCell ref="C156:D156"/>
    <mergeCell ref="P156:Q156"/>
    <mergeCell ref="C155:D155"/>
    <mergeCell ref="P154:Q154"/>
    <mergeCell ref="P155:Q155"/>
    <mergeCell ref="C154:D154"/>
    <mergeCell ref="T176:U176"/>
    <mergeCell ref="C161:D161"/>
    <mergeCell ref="C162:D162"/>
    <mergeCell ref="C163:D163"/>
    <mergeCell ref="C164:D164"/>
    <mergeCell ref="C165:D165"/>
    <mergeCell ref="P161:Q161"/>
    <mergeCell ref="C157:D157"/>
    <mergeCell ref="P157:Q157"/>
    <mergeCell ref="C158:D158"/>
    <mergeCell ref="P162:Q162"/>
    <mergeCell ref="P163:Q163"/>
    <mergeCell ref="P164:Q164"/>
    <mergeCell ref="P165:Q165"/>
    <mergeCell ref="C151:D151"/>
    <mergeCell ref="C152:D152"/>
    <mergeCell ref="P151:Q151"/>
    <mergeCell ref="P152:Q152"/>
    <mergeCell ref="C153:D153"/>
    <mergeCell ref="C133:D133"/>
    <mergeCell ref="C134:D134"/>
    <mergeCell ref="C135:D135"/>
    <mergeCell ref="C136:D136"/>
    <mergeCell ref="C137:D137"/>
    <mergeCell ref="C138:D138"/>
    <mergeCell ref="B146:C147"/>
    <mergeCell ref="D146:D147"/>
    <mergeCell ref="G146:H146"/>
    <mergeCell ref="O146:P147"/>
    <mergeCell ref="P149:Q149"/>
    <mergeCell ref="P132:Q132"/>
    <mergeCell ref="P133:Q133"/>
    <mergeCell ref="P134:Q134"/>
    <mergeCell ref="P135:Q135"/>
    <mergeCell ref="P136:Q136"/>
    <mergeCell ref="P137:Q137"/>
    <mergeCell ref="C127:D127"/>
    <mergeCell ref="P138:Q138"/>
    <mergeCell ref="P139:Q139"/>
    <mergeCell ref="C139:D139"/>
    <mergeCell ref="P131:Q131"/>
    <mergeCell ref="C131:D131"/>
    <mergeCell ref="C132:D132"/>
    <mergeCell ref="C129:D129"/>
    <mergeCell ref="C130:D130"/>
    <mergeCell ref="P129:Q129"/>
    <mergeCell ref="P130:Q130"/>
    <mergeCell ref="B115:C116"/>
    <mergeCell ref="D115:D116"/>
    <mergeCell ref="G115:H115"/>
    <mergeCell ref="O115:P116"/>
    <mergeCell ref="Q115:Q116"/>
    <mergeCell ref="C128:D128"/>
    <mergeCell ref="P127:Q127"/>
    <mergeCell ref="P128:Q128"/>
    <mergeCell ref="C120:D120"/>
    <mergeCell ref="C121:D121"/>
    <mergeCell ref="C122:D122"/>
    <mergeCell ref="C123:D123"/>
    <mergeCell ref="C124:D124"/>
    <mergeCell ref="P120:Q120"/>
    <mergeCell ref="P122:Q122"/>
    <mergeCell ref="P123:Q123"/>
    <mergeCell ref="P124:Q124"/>
    <mergeCell ref="O117:P117"/>
    <mergeCell ref="B118:B119"/>
    <mergeCell ref="C118:D118"/>
    <mergeCell ref="O118:O119"/>
    <mergeCell ref="P118:Q118"/>
    <mergeCell ref="P121:Q121"/>
    <mergeCell ref="B117:C117"/>
    <mergeCell ref="P102:Q102"/>
    <mergeCell ref="P104:Q104"/>
    <mergeCell ref="C92:D92"/>
    <mergeCell ref="P92:Q92"/>
    <mergeCell ref="C93:D93"/>
    <mergeCell ref="P93:Q93"/>
    <mergeCell ref="C94:D94"/>
    <mergeCell ref="P94:Q94"/>
    <mergeCell ref="C95:D95"/>
    <mergeCell ref="P95:Q95"/>
    <mergeCell ref="C97:D97"/>
    <mergeCell ref="P97:Q97"/>
    <mergeCell ref="C98:D98"/>
    <mergeCell ref="P98:Q98"/>
    <mergeCell ref="C99:D99"/>
    <mergeCell ref="P99:Q99"/>
    <mergeCell ref="C100:D100"/>
    <mergeCell ref="P100:Q100"/>
    <mergeCell ref="C101:D101"/>
    <mergeCell ref="P101:Q101"/>
    <mergeCell ref="P65:Q65"/>
    <mergeCell ref="O59:P59"/>
    <mergeCell ref="B60:B61"/>
    <mergeCell ref="C60:D60"/>
    <mergeCell ref="C69:D69"/>
    <mergeCell ref="P69:Q69"/>
    <mergeCell ref="C67:D67"/>
    <mergeCell ref="P67:Q67"/>
    <mergeCell ref="C68:D68"/>
    <mergeCell ref="P68:Q68"/>
    <mergeCell ref="C66:D66"/>
    <mergeCell ref="P73:Q73"/>
    <mergeCell ref="C89:D89"/>
    <mergeCell ref="P89:Q89"/>
    <mergeCell ref="B26:C27"/>
    <mergeCell ref="D26:D27"/>
    <mergeCell ref="Q57:Q58"/>
    <mergeCell ref="B82:C83"/>
    <mergeCell ref="D82:D83"/>
    <mergeCell ref="G82:H82"/>
    <mergeCell ref="O82:P83"/>
    <mergeCell ref="B29:B30"/>
    <mergeCell ref="C29:D29"/>
    <mergeCell ref="B59:C59"/>
    <mergeCell ref="C74:D74"/>
    <mergeCell ref="P74:Q74"/>
    <mergeCell ref="C72:D72"/>
    <mergeCell ref="C73:D73"/>
    <mergeCell ref="P72:Q72"/>
    <mergeCell ref="P66:Q66"/>
    <mergeCell ref="C62:D62"/>
    <mergeCell ref="P62:Q62"/>
    <mergeCell ref="C64:D64"/>
    <mergeCell ref="P64:Q64"/>
    <mergeCell ref="C65:D65"/>
    <mergeCell ref="T26:U26"/>
    <mergeCell ref="O28:P28"/>
    <mergeCell ref="C18:D18"/>
    <mergeCell ref="C19:D19"/>
    <mergeCell ref="G26:H26"/>
    <mergeCell ref="T57:U57"/>
    <mergeCell ref="O26:P27"/>
    <mergeCell ref="Q26:Q27"/>
    <mergeCell ref="O29:O30"/>
    <mergeCell ref="P29:Q29"/>
    <mergeCell ref="B57:C58"/>
    <mergeCell ref="D57:D58"/>
    <mergeCell ref="D2:D3"/>
    <mergeCell ref="B4:C4"/>
    <mergeCell ref="G2:H2"/>
    <mergeCell ref="B28:C28"/>
    <mergeCell ref="C15:D15"/>
    <mergeCell ref="B2:C3"/>
    <mergeCell ref="O60:O61"/>
    <mergeCell ref="P60:Q60"/>
    <mergeCell ref="G57:H57"/>
    <mergeCell ref="O57:P58"/>
    <mergeCell ref="B5:B6"/>
    <mergeCell ref="C5:D5"/>
    <mergeCell ref="C14:D14"/>
    <mergeCell ref="P158:Q158"/>
    <mergeCell ref="P159:Q159"/>
    <mergeCell ref="Q146:Q147"/>
    <mergeCell ref="O149:O150"/>
    <mergeCell ref="T82:U82"/>
    <mergeCell ref="C88:D88"/>
    <mergeCell ref="P88:Q88"/>
    <mergeCell ref="B84:C84"/>
    <mergeCell ref="O84:P84"/>
    <mergeCell ref="B85:B86"/>
    <mergeCell ref="C85:D85"/>
    <mergeCell ref="O85:O86"/>
    <mergeCell ref="P85:Q85"/>
    <mergeCell ref="Q82:Q83"/>
    <mergeCell ref="C91:D91"/>
    <mergeCell ref="P91:Q91"/>
    <mergeCell ref="C108:D108"/>
    <mergeCell ref="P108:Q108"/>
    <mergeCell ref="C105:D105"/>
    <mergeCell ref="P105:Q105"/>
    <mergeCell ref="C104:D104"/>
    <mergeCell ref="C102:D102"/>
    <mergeCell ref="C107:D107"/>
    <mergeCell ref="P107:Q107"/>
    <mergeCell ref="T208:U208"/>
    <mergeCell ref="O210:P210"/>
    <mergeCell ref="B211:B212"/>
    <mergeCell ref="C211:D211"/>
    <mergeCell ref="O211:O212"/>
    <mergeCell ref="P211:Q211"/>
    <mergeCell ref="T115:U115"/>
    <mergeCell ref="C125:D125"/>
    <mergeCell ref="C126:D126"/>
    <mergeCell ref="P125:Q125"/>
    <mergeCell ref="P126:Q126"/>
    <mergeCell ref="P167:Q167"/>
    <mergeCell ref="P168:Q168"/>
    <mergeCell ref="P169:Q169"/>
    <mergeCell ref="C160:D160"/>
    <mergeCell ref="P160:Q160"/>
    <mergeCell ref="C166:D166"/>
    <mergeCell ref="C167:D167"/>
    <mergeCell ref="T146:U146"/>
    <mergeCell ref="B148:C148"/>
    <mergeCell ref="O148:P148"/>
    <mergeCell ref="B149:B150"/>
    <mergeCell ref="C149:D149"/>
    <mergeCell ref="C159:D159"/>
    <mergeCell ref="B208:C209"/>
    <mergeCell ref="D208:D209"/>
    <mergeCell ref="G208:H208"/>
    <mergeCell ref="O208:P209"/>
    <mergeCell ref="Q208:Q209"/>
    <mergeCell ref="B210:C210"/>
    <mergeCell ref="P197:Q197"/>
    <mergeCell ref="P198:Q198"/>
    <mergeCell ref="P199:Q199"/>
    <mergeCell ref="P200:Q200"/>
    <mergeCell ref="P201:Q201"/>
    <mergeCell ref="C198:D198"/>
    <mergeCell ref="C199:D199"/>
    <mergeCell ref="C200:D200"/>
    <mergeCell ref="C201:D201"/>
    <mergeCell ref="C213:D213"/>
    <mergeCell ref="P213:Q213"/>
    <mergeCell ref="C214:D214"/>
    <mergeCell ref="P214:Q214"/>
    <mergeCell ref="C215:D215"/>
    <mergeCell ref="P215:Q215"/>
    <mergeCell ref="C216:D216"/>
    <mergeCell ref="P216:Q216"/>
    <mergeCell ref="C217:D217"/>
    <mergeCell ref="P217:Q217"/>
    <mergeCell ref="C226:D226"/>
    <mergeCell ref="P226:Q226"/>
    <mergeCell ref="C227:D227"/>
    <mergeCell ref="P227:Q227"/>
    <mergeCell ref="C218:D218"/>
    <mergeCell ref="P218:Q218"/>
    <mergeCell ref="C219:D219"/>
    <mergeCell ref="P219:Q219"/>
    <mergeCell ref="C220:D220"/>
    <mergeCell ref="P220:Q220"/>
    <mergeCell ref="C223:D223"/>
    <mergeCell ref="P223:Q223"/>
    <mergeCell ref="C224:D224"/>
    <mergeCell ref="P224:Q224"/>
    <mergeCell ref="C225:D225"/>
    <mergeCell ref="P225:Q225"/>
    <mergeCell ref="C221:D221"/>
    <mergeCell ref="P221:Q221"/>
    <mergeCell ref="C222:D222"/>
    <mergeCell ref="P222:Q222"/>
    <mergeCell ref="C228:D228"/>
    <mergeCell ref="P228:Q228"/>
    <mergeCell ref="C229:D229"/>
    <mergeCell ref="P229:Q229"/>
    <mergeCell ref="C230:D230"/>
    <mergeCell ref="P230:Q230"/>
    <mergeCell ref="T340:U340"/>
    <mergeCell ref="B342:C342"/>
    <mergeCell ref="O342:P342"/>
    <mergeCell ref="C234:D234"/>
    <mergeCell ref="P234:Q234"/>
    <mergeCell ref="C235:D235"/>
    <mergeCell ref="P235:Q235"/>
    <mergeCell ref="T242:U242"/>
    <mergeCell ref="B242:C243"/>
    <mergeCell ref="D242:D243"/>
    <mergeCell ref="C231:D231"/>
    <mergeCell ref="P231:Q231"/>
    <mergeCell ref="C232:D232"/>
    <mergeCell ref="P232:Q232"/>
    <mergeCell ref="C233:D233"/>
    <mergeCell ref="P233:Q233"/>
    <mergeCell ref="G242:H242"/>
    <mergeCell ref="O242:P243"/>
    <mergeCell ref="C345:D345"/>
    <mergeCell ref="P345:Q345"/>
    <mergeCell ref="C346:D346"/>
    <mergeCell ref="P346:Q346"/>
    <mergeCell ref="C347:D347"/>
    <mergeCell ref="P349:Q349"/>
    <mergeCell ref="B340:C341"/>
    <mergeCell ref="D340:D341"/>
    <mergeCell ref="G340:H340"/>
    <mergeCell ref="O340:P341"/>
    <mergeCell ref="Q340:Q341"/>
    <mergeCell ref="B343:B344"/>
    <mergeCell ref="C343:D343"/>
    <mergeCell ref="O343:O344"/>
    <mergeCell ref="P343:Q343"/>
    <mergeCell ref="P347:Q347"/>
    <mergeCell ref="C349:D349"/>
    <mergeCell ref="P358:Q358"/>
    <mergeCell ref="C359:D359"/>
    <mergeCell ref="P359:Q359"/>
    <mergeCell ref="C350:D350"/>
    <mergeCell ref="P350:Q350"/>
    <mergeCell ref="C351:D351"/>
    <mergeCell ref="P351:Q351"/>
    <mergeCell ref="C352:D352"/>
    <mergeCell ref="C348:D348"/>
    <mergeCell ref="P348:Q348"/>
    <mergeCell ref="P353:Q353"/>
    <mergeCell ref="C354:D354"/>
    <mergeCell ref="P354:Q354"/>
    <mergeCell ref="P352:Q352"/>
    <mergeCell ref="C353:D353"/>
    <mergeCell ref="P363:Q363"/>
    <mergeCell ref="C364:D364"/>
    <mergeCell ref="P364:Q364"/>
    <mergeCell ref="C355:D355"/>
    <mergeCell ref="P355:Q355"/>
    <mergeCell ref="C356:D356"/>
    <mergeCell ref="P356:Q356"/>
    <mergeCell ref="C357:D357"/>
    <mergeCell ref="B375:B376"/>
    <mergeCell ref="C375:D375"/>
    <mergeCell ref="O375:O376"/>
    <mergeCell ref="P375:Q375"/>
    <mergeCell ref="P357:Q357"/>
    <mergeCell ref="C358:D358"/>
    <mergeCell ref="T372:U372"/>
    <mergeCell ref="B374:C374"/>
    <mergeCell ref="O374:P374"/>
    <mergeCell ref="C360:D360"/>
    <mergeCell ref="P360:Q360"/>
    <mergeCell ref="C361:D361"/>
    <mergeCell ref="P361:Q361"/>
    <mergeCell ref="C362:D362"/>
    <mergeCell ref="C365:D365"/>
    <mergeCell ref="P365:Q365"/>
    <mergeCell ref="B372:C373"/>
    <mergeCell ref="D372:D373"/>
    <mergeCell ref="G372:H372"/>
    <mergeCell ref="O372:P373"/>
    <mergeCell ref="Q372:Q373"/>
    <mergeCell ref="P362:Q362"/>
    <mergeCell ref="C363:D363"/>
    <mergeCell ref="C378:D378"/>
    <mergeCell ref="P378:Q378"/>
    <mergeCell ref="C379:D379"/>
    <mergeCell ref="P379:Q379"/>
    <mergeCell ref="C380:D380"/>
    <mergeCell ref="P380:Q380"/>
    <mergeCell ref="C381:D381"/>
    <mergeCell ref="P381:Q381"/>
    <mergeCell ref="C377:D377"/>
    <mergeCell ref="P377:Q377"/>
    <mergeCell ref="C382:D382"/>
    <mergeCell ref="C389:D389"/>
    <mergeCell ref="P389:Q389"/>
    <mergeCell ref="C386:D386"/>
    <mergeCell ref="P386:Q386"/>
    <mergeCell ref="C387:D387"/>
    <mergeCell ref="C390:D390"/>
    <mergeCell ref="P390:Q390"/>
    <mergeCell ref="P382:Q382"/>
    <mergeCell ref="P388:Q388"/>
    <mergeCell ref="C383:D383"/>
    <mergeCell ref="P383:Q383"/>
    <mergeCell ref="C384:D384"/>
    <mergeCell ref="P384:Q384"/>
    <mergeCell ref="C385:D385"/>
    <mergeCell ref="P385:Q385"/>
    <mergeCell ref="P387:Q387"/>
    <mergeCell ref="C388:D388"/>
    <mergeCell ref="C391:D391"/>
    <mergeCell ref="P391:Q391"/>
    <mergeCell ref="C395:D395"/>
    <mergeCell ref="P395:Q395"/>
    <mergeCell ref="C392:D392"/>
    <mergeCell ref="P392:Q392"/>
    <mergeCell ref="C393:D393"/>
    <mergeCell ref="P393:Q393"/>
    <mergeCell ref="C394:D394"/>
    <mergeCell ref="P394:Q394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74"/>
  <sheetViews>
    <sheetView topLeftCell="A202" zoomScale="80" zoomScaleNormal="80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5" width="9.140625" style="77"/>
    <col min="16" max="17" width="13.140625" style="77" customWidth="1"/>
    <col min="18" max="18" width="3" style="77" customWidth="1"/>
    <col min="19" max="19" width="9.140625" style="77"/>
    <col min="20" max="20" width="10.7109375" style="77" customWidth="1"/>
    <col min="21" max="21" width="10.140625" style="77" customWidth="1"/>
    <col min="22" max="16384" width="9.140625" style="77"/>
  </cols>
  <sheetData>
    <row r="1" spans="2:21" ht="13.5" thickBot="1"/>
    <row r="2" spans="2:21" ht="13.5" thickBot="1">
      <c r="B2" s="347"/>
      <c r="C2" s="348"/>
      <c r="D2" s="363" t="s">
        <v>15</v>
      </c>
      <c r="G2" s="346" t="s">
        <v>266</v>
      </c>
      <c r="H2" s="346"/>
      <c r="O2" s="347"/>
      <c r="P2" s="348"/>
      <c r="Q2" s="363" t="s">
        <v>15</v>
      </c>
      <c r="R2" s="79"/>
      <c r="S2" s="79"/>
      <c r="T2" s="346" t="s">
        <v>211</v>
      </c>
      <c r="U2" s="346"/>
    </row>
    <row r="3" spans="2:21" ht="13.5" thickBot="1">
      <c r="B3" s="349"/>
      <c r="C3" s="350"/>
      <c r="D3" s="364"/>
      <c r="G3" s="112">
        <v>1</v>
      </c>
      <c r="H3" s="112">
        <v>2</v>
      </c>
      <c r="O3" s="349"/>
      <c r="P3" s="350"/>
      <c r="Q3" s="364"/>
      <c r="R3" s="79"/>
      <c r="S3" s="79"/>
      <c r="T3" s="112">
        <v>1</v>
      </c>
      <c r="U3" s="112">
        <v>2</v>
      </c>
    </row>
    <row r="4" spans="2:21" ht="13.5" thickBot="1">
      <c r="B4" s="355" t="s">
        <v>253</v>
      </c>
      <c r="C4" s="348"/>
      <c r="D4" s="111" t="s">
        <v>183</v>
      </c>
      <c r="F4" s="110" t="s">
        <v>1</v>
      </c>
      <c r="G4" s="108">
        <f t="shared" ref="G4:H6" si="0">C28</f>
        <v>41.44</v>
      </c>
      <c r="H4" s="108">
        <f t="shared" si="0"/>
        <v>37.25</v>
      </c>
      <c r="O4" s="432" t="s">
        <v>252</v>
      </c>
      <c r="P4" s="433"/>
      <c r="Q4" s="111" t="s">
        <v>183</v>
      </c>
      <c r="R4" s="79"/>
      <c r="S4" s="110" t="s">
        <v>1</v>
      </c>
      <c r="T4" s="108">
        <f t="shared" ref="T4:U6" si="1">P28</f>
        <v>15.819999999999999</v>
      </c>
      <c r="U4" s="108">
        <f t="shared" si="1"/>
        <v>15.65</v>
      </c>
    </row>
    <row r="5" spans="2:21">
      <c r="B5" s="373" t="s">
        <v>6</v>
      </c>
      <c r="C5" s="356" t="s">
        <v>27</v>
      </c>
      <c r="D5" s="357"/>
      <c r="F5" s="102" t="s">
        <v>7</v>
      </c>
      <c r="G5" s="108">
        <f t="shared" si="0"/>
        <v>1.3737216279549194</v>
      </c>
      <c r="H5" s="108">
        <f t="shared" si="0"/>
        <v>2.3252956801232831</v>
      </c>
      <c r="O5" s="373" t="s">
        <v>6</v>
      </c>
      <c r="P5" s="356" t="s">
        <v>27</v>
      </c>
      <c r="Q5" s="357"/>
      <c r="R5" s="79"/>
      <c r="S5" s="102" t="s">
        <v>7</v>
      </c>
      <c r="T5" s="108">
        <f t="shared" si="1"/>
        <v>1.3774372338997276</v>
      </c>
      <c r="U5" s="108">
        <f t="shared" si="1"/>
        <v>1.3823892360692043</v>
      </c>
    </row>
    <row r="6" spans="2:21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0.85142584077579386</v>
      </c>
      <c r="H6" s="105">
        <f t="shared" si="0"/>
        <v>1.8605898636137383</v>
      </c>
      <c r="O6" s="374"/>
      <c r="P6" s="107">
        <v>1</v>
      </c>
      <c r="Q6" s="106">
        <v>2</v>
      </c>
      <c r="R6" s="79"/>
      <c r="S6" s="102" t="s">
        <v>3</v>
      </c>
      <c r="T6" s="105">
        <f t="shared" si="1"/>
        <v>0.85372875488238742</v>
      </c>
      <c r="U6" s="105">
        <f t="shared" si="1"/>
        <v>1.1061214374520898</v>
      </c>
    </row>
    <row r="7" spans="2:21">
      <c r="B7" s="88">
        <v>2</v>
      </c>
      <c r="C7" s="240" t="s">
        <v>210</v>
      </c>
      <c r="D7" s="239"/>
      <c r="F7" s="102" t="s">
        <v>8</v>
      </c>
      <c r="G7" s="101">
        <f>MAX(C7:C26)</f>
        <v>44.7</v>
      </c>
      <c r="H7" s="101">
        <f>MAX(D7:D26)</f>
        <v>40.9</v>
      </c>
      <c r="O7" s="88">
        <v>2</v>
      </c>
      <c r="P7" s="240" t="s">
        <v>210</v>
      </c>
      <c r="Q7" s="239"/>
      <c r="R7" s="79"/>
      <c r="S7" s="102" t="s">
        <v>8</v>
      </c>
      <c r="T7" s="101">
        <f>MAX(P7:P26)</f>
        <v>17.8</v>
      </c>
      <c r="U7" s="101">
        <f>MAX(Q7:Q26)</f>
        <v>17.399999999999999</v>
      </c>
    </row>
    <row r="8" spans="2:21">
      <c r="B8" s="85">
        <v>5</v>
      </c>
      <c r="C8" s="237" t="s">
        <v>210</v>
      </c>
      <c r="D8" s="236"/>
      <c r="F8" s="102" t="s">
        <v>9</v>
      </c>
      <c r="G8" s="101">
        <f>MIN(C7:C26)</f>
        <v>40</v>
      </c>
      <c r="H8" s="101">
        <f>MIN(D7:D26)</f>
        <v>34.299999999999997</v>
      </c>
      <c r="O8" s="85">
        <v>5</v>
      </c>
      <c r="P8" s="237" t="s">
        <v>210</v>
      </c>
      <c r="Q8" s="236"/>
      <c r="R8" s="79"/>
      <c r="S8" s="102" t="s">
        <v>9</v>
      </c>
      <c r="T8" s="101">
        <f>MIN(P7:P26)</f>
        <v>13.8</v>
      </c>
      <c r="U8" s="101">
        <f>MIN(Q7:Q26)</f>
        <v>13.7</v>
      </c>
    </row>
    <row r="9" spans="2:21" ht="13.5" thickBot="1">
      <c r="B9" s="85">
        <v>6</v>
      </c>
      <c r="C9" s="237" t="s">
        <v>265</v>
      </c>
      <c r="D9" s="236"/>
      <c r="F9" s="98" t="s">
        <v>10</v>
      </c>
      <c r="G9" s="97">
        <f>G7-G8</f>
        <v>4.7000000000000028</v>
      </c>
      <c r="H9" s="97">
        <f>H7-H8</f>
        <v>6.6000000000000014</v>
      </c>
      <c r="O9" s="85">
        <v>6</v>
      </c>
      <c r="P9" s="237" t="s">
        <v>265</v>
      </c>
      <c r="Q9" s="236"/>
      <c r="R9" s="79"/>
      <c r="S9" s="98" t="s">
        <v>10</v>
      </c>
      <c r="T9" s="97">
        <f>T7-T8</f>
        <v>4</v>
      </c>
      <c r="U9" s="97">
        <f>U7-U8</f>
        <v>3.6999999999999993</v>
      </c>
    </row>
    <row r="10" spans="2:21">
      <c r="B10" s="85">
        <v>7</v>
      </c>
      <c r="C10" s="237" t="s">
        <v>51</v>
      </c>
      <c r="D10" s="236"/>
      <c r="O10" s="85">
        <v>7</v>
      </c>
      <c r="P10" s="237" t="s">
        <v>51</v>
      </c>
      <c r="Q10" s="236"/>
      <c r="R10" s="79"/>
      <c r="S10" s="79"/>
      <c r="T10" s="78"/>
      <c r="U10" s="78"/>
    </row>
    <row r="11" spans="2:21">
      <c r="B11" s="85">
        <v>8</v>
      </c>
      <c r="C11" s="137">
        <v>41</v>
      </c>
      <c r="D11" s="136">
        <v>34.299999999999997</v>
      </c>
      <c r="O11" s="85">
        <v>8</v>
      </c>
      <c r="P11" s="137">
        <v>17.7</v>
      </c>
      <c r="Q11" s="136">
        <v>16.399999999999999</v>
      </c>
      <c r="R11" s="79"/>
      <c r="S11" s="79"/>
      <c r="T11" s="78"/>
      <c r="U11" s="78"/>
    </row>
    <row r="12" spans="2:21">
      <c r="B12" s="85">
        <v>9</v>
      </c>
      <c r="C12" s="137">
        <v>41.9</v>
      </c>
      <c r="D12" s="236" t="s">
        <v>51</v>
      </c>
      <c r="O12" s="85">
        <v>9</v>
      </c>
      <c r="P12" s="137">
        <v>14.6</v>
      </c>
      <c r="Q12" s="236" t="s">
        <v>51</v>
      </c>
      <c r="R12" s="79"/>
      <c r="S12" s="79"/>
      <c r="T12" s="78"/>
      <c r="U12" s="78"/>
    </row>
    <row r="13" spans="2:21">
      <c r="B13" s="85">
        <v>12</v>
      </c>
      <c r="C13" s="137">
        <v>40.4</v>
      </c>
      <c r="D13" s="236" t="s">
        <v>51</v>
      </c>
      <c r="O13" s="85">
        <v>12</v>
      </c>
      <c r="P13" s="137">
        <v>16.899999999999999</v>
      </c>
      <c r="Q13" s="236" t="s">
        <v>51</v>
      </c>
      <c r="R13" s="79"/>
      <c r="S13" s="79"/>
      <c r="T13" s="78"/>
      <c r="U13" s="78"/>
    </row>
    <row r="14" spans="2:21">
      <c r="B14" s="85">
        <v>13</v>
      </c>
      <c r="C14" s="237" t="s">
        <v>51</v>
      </c>
      <c r="D14" s="236"/>
      <c r="O14" s="85">
        <v>13</v>
      </c>
      <c r="P14" s="237" t="s">
        <v>51</v>
      </c>
      <c r="Q14" s="236"/>
      <c r="R14" s="79"/>
      <c r="S14" s="79"/>
      <c r="T14" s="78"/>
      <c r="U14" s="78"/>
    </row>
    <row r="15" spans="2:21">
      <c r="B15" s="85">
        <v>14</v>
      </c>
      <c r="C15" s="137">
        <v>42.1</v>
      </c>
      <c r="D15" s="136">
        <v>38.5</v>
      </c>
      <c r="O15" s="85">
        <v>14</v>
      </c>
      <c r="P15" s="137">
        <v>14.9</v>
      </c>
      <c r="Q15" s="136">
        <v>14.4</v>
      </c>
      <c r="R15" s="79"/>
      <c r="S15" s="79"/>
      <c r="T15" s="78"/>
      <c r="U15" s="78"/>
    </row>
    <row r="16" spans="2:21">
      <c r="B16" s="85">
        <v>15</v>
      </c>
      <c r="C16" s="137">
        <v>40.5</v>
      </c>
      <c r="D16" s="136">
        <v>36.1</v>
      </c>
      <c r="O16" s="85">
        <v>15</v>
      </c>
      <c r="P16" s="137">
        <v>13.8</v>
      </c>
      <c r="Q16" s="136">
        <v>13.7</v>
      </c>
      <c r="R16" s="79"/>
      <c r="S16" s="79"/>
      <c r="T16" s="78"/>
      <c r="U16" s="78"/>
    </row>
    <row r="17" spans="2:21">
      <c r="B17" s="85">
        <v>16</v>
      </c>
      <c r="C17" s="137">
        <v>40</v>
      </c>
      <c r="D17" s="136">
        <v>35.9</v>
      </c>
      <c r="O17" s="85">
        <v>16</v>
      </c>
      <c r="P17" s="137">
        <v>16.2</v>
      </c>
      <c r="Q17" s="136">
        <v>15.6</v>
      </c>
      <c r="R17" s="79"/>
      <c r="S17" s="79"/>
      <c r="T17" s="78"/>
      <c r="U17" s="78"/>
    </row>
    <row r="18" spans="2:21">
      <c r="B18" s="85">
        <v>19</v>
      </c>
      <c r="C18" s="137">
        <v>40.6</v>
      </c>
      <c r="D18" s="236" t="s">
        <v>51</v>
      </c>
      <c r="O18" s="85">
        <v>19</v>
      </c>
      <c r="P18" s="137">
        <v>17.8</v>
      </c>
      <c r="Q18" s="236" t="s">
        <v>51</v>
      </c>
      <c r="R18" s="79"/>
      <c r="S18" s="79"/>
      <c r="T18" s="78"/>
      <c r="U18" s="78"/>
    </row>
    <row r="19" spans="2:21">
      <c r="B19" s="85">
        <v>20</v>
      </c>
      <c r="C19" s="137">
        <v>41</v>
      </c>
      <c r="D19" s="236" t="s">
        <v>51</v>
      </c>
      <c r="O19" s="85">
        <v>20</v>
      </c>
      <c r="P19" s="137">
        <v>14.6</v>
      </c>
      <c r="Q19" s="236" t="s">
        <v>51</v>
      </c>
      <c r="R19" s="79"/>
      <c r="S19" s="79"/>
      <c r="T19" s="78"/>
      <c r="U19" s="78"/>
    </row>
    <row r="20" spans="2:21">
      <c r="B20" s="85">
        <v>21</v>
      </c>
      <c r="C20" s="237" t="s">
        <v>210</v>
      </c>
      <c r="D20" s="236"/>
      <c r="O20" s="85">
        <v>21</v>
      </c>
      <c r="P20" s="237" t="s">
        <v>210</v>
      </c>
      <c r="Q20" s="236"/>
      <c r="R20" s="79"/>
      <c r="S20" s="79"/>
      <c r="T20" s="78"/>
      <c r="U20" s="78"/>
    </row>
    <row r="21" spans="2:21">
      <c r="B21" s="85">
        <v>22</v>
      </c>
      <c r="C21" s="237" t="s">
        <v>209</v>
      </c>
      <c r="D21" s="236"/>
      <c r="O21" s="85">
        <v>22</v>
      </c>
      <c r="P21" s="237" t="s">
        <v>209</v>
      </c>
      <c r="Q21" s="236"/>
      <c r="R21" s="79"/>
      <c r="S21" s="79"/>
      <c r="T21" s="78"/>
      <c r="U21" s="78"/>
    </row>
    <row r="22" spans="2:21">
      <c r="B22" s="92">
        <v>23</v>
      </c>
      <c r="C22" s="137">
        <v>44.7</v>
      </c>
      <c r="D22" s="136">
        <v>40.9</v>
      </c>
      <c r="O22" s="92">
        <v>23</v>
      </c>
      <c r="P22" s="137">
        <v>16.3</v>
      </c>
      <c r="Q22" s="136">
        <v>17.399999999999999</v>
      </c>
      <c r="R22" s="79"/>
      <c r="S22" s="79"/>
      <c r="T22" s="78"/>
      <c r="U22" s="78"/>
    </row>
    <row r="23" spans="2:21">
      <c r="B23" s="92">
        <v>26</v>
      </c>
      <c r="C23" s="237" t="s">
        <v>51</v>
      </c>
      <c r="D23" s="236"/>
      <c r="O23" s="92">
        <v>26</v>
      </c>
      <c r="P23" s="237" t="s">
        <v>51</v>
      </c>
      <c r="Q23" s="236"/>
      <c r="R23" s="79"/>
      <c r="S23" s="79"/>
      <c r="T23" s="78"/>
      <c r="U23" s="78"/>
    </row>
    <row r="24" spans="2:21">
      <c r="B24" s="92">
        <v>27</v>
      </c>
      <c r="C24" s="237" t="s">
        <v>51</v>
      </c>
      <c r="D24" s="236"/>
      <c r="O24" s="92">
        <v>27</v>
      </c>
      <c r="P24" s="237" t="s">
        <v>51</v>
      </c>
      <c r="Q24" s="236"/>
      <c r="R24" s="79"/>
      <c r="S24" s="79"/>
      <c r="T24" s="78"/>
      <c r="U24" s="78"/>
    </row>
    <row r="25" spans="2:21">
      <c r="B25" s="92">
        <v>28</v>
      </c>
      <c r="C25" s="237" t="s">
        <v>51</v>
      </c>
      <c r="D25" s="236"/>
      <c r="O25" s="92">
        <v>28</v>
      </c>
      <c r="P25" s="237" t="s">
        <v>51</v>
      </c>
      <c r="Q25" s="236"/>
      <c r="R25" s="79"/>
      <c r="S25" s="79"/>
      <c r="T25" s="78"/>
      <c r="U25" s="78"/>
    </row>
    <row r="26" spans="2:21" ht="13.5" thickBot="1">
      <c r="B26" s="92">
        <v>29</v>
      </c>
      <c r="C26" s="137">
        <v>42.2</v>
      </c>
      <c r="D26" s="136">
        <v>37.799999999999997</v>
      </c>
      <c r="O26" s="92">
        <v>29</v>
      </c>
      <c r="P26" s="137">
        <v>15.4</v>
      </c>
      <c r="Q26" s="136">
        <v>16.399999999999999</v>
      </c>
      <c r="R26" s="79"/>
      <c r="S26" s="79"/>
      <c r="T26" s="78"/>
      <c r="U26" s="78"/>
    </row>
    <row r="27" spans="2:21" ht="13.5" thickBot="1">
      <c r="B27" s="135" t="s">
        <v>0</v>
      </c>
      <c r="C27" s="140">
        <f>COUNTIF(C7:C26,"&gt;0")</f>
        <v>10</v>
      </c>
      <c r="D27" s="139">
        <f>COUNTIF(D7:D26,"&gt;0")</f>
        <v>6</v>
      </c>
      <c r="O27" s="135" t="s">
        <v>0</v>
      </c>
      <c r="P27" s="140">
        <f>COUNTIF(P7:P26,"&gt;0")</f>
        <v>10</v>
      </c>
      <c r="Q27" s="139">
        <f>COUNTIF(Q7:Q26,"&gt;0")</f>
        <v>6</v>
      </c>
      <c r="R27" s="79"/>
      <c r="S27" s="79"/>
      <c r="T27" s="78"/>
      <c r="U27" s="78"/>
    </row>
    <row r="28" spans="2:21">
      <c r="B28" s="88" t="s">
        <v>1</v>
      </c>
      <c r="C28" s="87">
        <f>AVERAGE(C7:C26)</f>
        <v>41.44</v>
      </c>
      <c r="D28" s="86">
        <f>AVERAGE(D7:D26)</f>
        <v>37.25</v>
      </c>
      <c r="O28" s="88" t="s">
        <v>1</v>
      </c>
      <c r="P28" s="87">
        <f>AVERAGE(P7:P26)</f>
        <v>15.819999999999999</v>
      </c>
      <c r="Q28" s="86">
        <f>AVERAGE(Q7:Q26)</f>
        <v>15.65</v>
      </c>
      <c r="R28" s="79"/>
      <c r="S28" s="79"/>
      <c r="T28" s="78"/>
      <c r="U28" s="78"/>
    </row>
    <row r="29" spans="2:21">
      <c r="B29" s="85" t="s">
        <v>2</v>
      </c>
      <c r="C29" s="84">
        <f>STDEV(C7:C26)</f>
        <v>1.3737216279549194</v>
      </c>
      <c r="D29" s="83">
        <f>STDEV(D7:D26)</f>
        <v>2.3252956801232831</v>
      </c>
      <c r="O29" s="85" t="s">
        <v>2</v>
      </c>
      <c r="P29" s="84">
        <f>STDEV(P7:P26)</f>
        <v>1.3774372338997276</v>
      </c>
      <c r="Q29" s="83">
        <f>STDEV(Q7:Q26)</f>
        <v>1.3823892360692043</v>
      </c>
      <c r="R29" s="79"/>
      <c r="S29" s="79"/>
      <c r="T29" s="78"/>
      <c r="U29" s="78"/>
    </row>
    <row r="30" spans="2:21" ht="13.5" thickBot="1">
      <c r="B30" s="82" t="s">
        <v>3</v>
      </c>
      <c r="C30" s="81">
        <f>CONFIDENCE(0.05,C29,C27)</f>
        <v>0.85142584077579386</v>
      </c>
      <c r="D30" s="80">
        <f>CONFIDENCE(0.05,D29,D27)</f>
        <v>1.8605898636137383</v>
      </c>
      <c r="O30" s="82" t="s">
        <v>3</v>
      </c>
      <c r="P30" s="81">
        <f>CONFIDENCE(0.05,P29,P27)</f>
        <v>0.85372875488238742</v>
      </c>
      <c r="Q30" s="80">
        <f>CONFIDENCE(0.05,Q29,Q27)</f>
        <v>1.1061214374520898</v>
      </c>
      <c r="R30" s="79"/>
      <c r="S30" s="79"/>
      <c r="T30" s="78"/>
      <c r="U30" s="78"/>
    </row>
    <row r="32" spans="2:21" ht="13.5" thickBot="1"/>
    <row r="33" spans="2:22" ht="13.5" thickBot="1">
      <c r="B33" s="347"/>
      <c r="C33" s="348"/>
      <c r="D33" s="363" t="s">
        <v>15</v>
      </c>
      <c r="G33" s="346" t="s">
        <v>264</v>
      </c>
      <c r="H33" s="346"/>
      <c r="O33" s="347"/>
      <c r="P33" s="348"/>
      <c r="Q33" s="363" t="s">
        <v>15</v>
      </c>
      <c r="R33" s="79"/>
      <c r="S33" s="79"/>
      <c r="T33" s="346" t="s">
        <v>208</v>
      </c>
      <c r="U33" s="346"/>
    </row>
    <row r="34" spans="2:22" ht="13.5" thickBot="1">
      <c r="B34" s="349"/>
      <c r="C34" s="350"/>
      <c r="D34" s="364"/>
      <c r="G34" s="112">
        <v>1</v>
      </c>
      <c r="H34" s="112">
        <v>2</v>
      </c>
      <c r="O34" s="349"/>
      <c r="P34" s="350"/>
      <c r="Q34" s="364"/>
      <c r="R34" s="79"/>
      <c r="S34" s="79"/>
      <c r="T34" s="112">
        <v>1</v>
      </c>
      <c r="U34" s="112">
        <v>2</v>
      </c>
    </row>
    <row r="35" spans="2:22" ht="13.5" thickBot="1">
      <c r="B35" s="355" t="s">
        <v>253</v>
      </c>
      <c r="C35" s="348"/>
      <c r="D35" s="111" t="s">
        <v>181</v>
      </c>
      <c r="F35" s="110" t="s">
        <v>1</v>
      </c>
      <c r="G35" s="108">
        <f>C53</f>
        <v>41.825000000000003</v>
      </c>
      <c r="H35" s="108">
        <f>D53</f>
        <v>38.6</v>
      </c>
      <c r="O35" s="432" t="s">
        <v>252</v>
      </c>
      <c r="P35" s="433"/>
      <c r="Q35" s="111" t="s">
        <v>181</v>
      </c>
      <c r="R35" s="79"/>
      <c r="S35" s="110" t="s">
        <v>1</v>
      </c>
      <c r="T35" s="108">
        <f t="shared" ref="T35:U37" si="2">P53</f>
        <v>16.450000000000003</v>
      </c>
      <c r="U35" s="108">
        <f t="shared" si="2"/>
        <v>15.6</v>
      </c>
      <c r="V35" s="231"/>
    </row>
    <row r="36" spans="2:22">
      <c r="B36" s="373" t="s">
        <v>6</v>
      </c>
      <c r="C36" s="356" t="s">
        <v>27</v>
      </c>
      <c r="D36" s="357"/>
      <c r="F36" s="102" t="s">
        <v>7</v>
      </c>
      <c r="G36" s="108">
        <f>C54</f>
        <v>0.93941471140279575</v>
      </c>
      <c r="H36" s="233" t="s">
        <v>207</v>
      </c>
      <c r="O36" s="373" t="s">
        <v>6</v>
      </c>
      <c r="P36" s="356" t="s">
        <v>27</v>
      </c>
      <c r="Q36" s="357"/>
      <c r="R36" s="79"/>
      <c r="S36" s="102" t="s">
        <v>7</v>
      </c>
      <c r="T36" s="108">
        <f t="shared" si="2"/>
        <v>1.297433363735238</v>
      </c>
      <c r="U36" s="108" t="e">
        <f t="shared" si="2"/>
        <v>#DIV/0!</v>
      </c>
    </row>
    <row r="37" spans="2:22" ht="13.5" thickBot="1">
      <c r="B37" s="374"/>
      <c r="C37" s="107">
        <v>1</v>
      </c>
      <c r="D37" s="106">
        <v>2</v>
      </c>
      <c r="F37" s="102" t="s">
        <v>3</v>
      </c>
      <c r="G37" s="105">
        <f>C55</f>
        <v>0.92060950044828405</v>
      </c>
      <c r="H37" s="232" t="s">
        <v>207</v>
      </c>
      <c r="O37" s="374"/>
      <c r="P37" s="107">
        <v>1</v>
      </c>
      <c r="Q37" s="106">
        <v>2</v>
      </c>
      <c r="R37" s="79"/>
      <c r="S37" s="102" t="s">
        <v>3</v>
      </c>
      <c r="T37" s="105">
        <f t="shared" si="2"/>
        <v>1.2714613326308608</v>
      </c>
      <c r="U37" s="105" t="e">
        <f t="shared" si="2"/>
        <v>#DIV/0!</v>
      </c>
    </row>
    <row r="38" spans="2:22">
      <c r="B38" s="88">
        <v>2</v>
      </c>
      <c r="C38" s="456" t="s">
        <v>137</v>
      </c>
      <c r="D38" s="457"/>
      <c r="F38" s="102" t="s">
        <v>8</v>
      </c>
      <c r="G38" s="101">
        <f>MAX(C38:C51)</f>
        <v>43</v>
      </c>
      <c r="H38" s="101">
        <f>MAX(D38:D51)</f>
        <v>38.6</v>
      </c>
      <c r="O38" s="88">
        <v>2</v>
      </c>
      <c r="P38" s="456" t="s">
        <v>137</v>
      </c>
      <c r="Q38" s="457"/>
      <c r="R38" s="79"/>
      <c r="S38" s="102" t="s">
        <v>8</v>
      </c>
      <c r="T38" s="101">
        <f>MAX(P38:P51)</f>
        <v>18.3</v>
      </c>
      <c r="U38" s="101">
        <f>MAX(Q38:Q51)</f>
        <v>15.6</v>
      </c>
    </row>
    <row r="39" spans="2:22">
      <c r="B39" s="85">
        <v>3</v>
      </c>
      <c r="C39" s="100">
        <v>41.8</v>
      </c>
      <c r="D39" s="99" t="s">
        <v>51</v>
      </c>
      <c r="F39" s="102" t="s">
        <v>9</v>
      </c>
      <c r="G39" s="101">
        <f>MIN(C38:C51)</f>
        <v>40.700000000000003</v>
      </c>
      <c r="H39" s="101">
        <f>MIN(D38:D51)</f>
        <v>38.6</v>
      </c>
      <c r="O39" s="85">
        <v>3</v>
      </c>
      <c r="P39" s="100">
        <v>15.5</v>
      </c>
      <c r="Q39" s="99" t="s">
        <v>51</v>
      </c>
      <c r="R39" s="79"/>
      <c r="S39" s="102" t="s">
        <v>9</v>
      </c>
      <c r="T39" s="101">
        <f>MIN(P38:P51)</f>
        <v>15.5</v>
      </c>
      <c r="U39" s="101">
        <f>MIN(Q38:Q51)</f>
        <v>15.6</v>
      </c>
    </row>
    <row r="40" spans="2:22" ht="13.5" thickBot="1">
      <c r="B40" s="85">
        <v>4</v>
      </c>
      <c r="C40" s="418" t="s">
        <v>51</v>
      </c>
      <c r="D40" s="419"/>
      <c r="F40" s="98" t="s">
        <v>10</v>
      </c>
      <c r="G40" s="97">
        <f>G38-G39</f>
        <v>2.2999999999999972</v>
      </c>
      <c r="H40" s="97">
        <f>H38-H39</f>
        <v>0</v>
      </c>
      <c r="O40" s="85">
        <v>4</v>
      </c>
      <c r="P40" s="418" t="s">
        <v>51</v>
      </c>
      <c r="Q40" s="419"/>
      <c r="R40" s="79"/>
      <c r="S40" s="98" t="s">
        <v>10</v>
      </c>
      <c r="T40" s="97">
        <f>T38-T39</f>
        <v>2.8000000000000007</v>
      </c>
      <c r="U40" s="97">
        <f>U38-U39</f>
        <v>0</v>
      </c>
    </row>
    <row r="41" spans="2:22">
      <c r="B41" s="85">
        <v>5</v>
      </c>
      <c r="C41" s="418" t="s">
        <v>51</v>
      </c>
      <c r="D41" s="419"/>
      <c r="O41" s="85">
        <v>5</v>
      </c>
      <c r="P41" s="418" t="s">
        <v>51</v>
      </c>
      <c r="Q41" s="419"/>
      <c r="R41" s="79"/>
      <c r="S41" s="79"/>
      <c r="T41" s="78"/>
      <c r="U41" s="78"/>
    </row>
    <row r="42" spans="2:22">
      <c r="B42" s="85">
        <v>9</v>
      </c>
      <c r="C42" s="418" t="s">
        <v>51</v>
      </c>
      <c r="D42" s="419"/>
      <c r="O42" s="85">
        <v>9</v>
      </c>
      <c r="P42" s="418" t="s">
        <v>51</v>
      </c>
      <c r="Q42" s="419"/>
      <c r="R42" s="79"/>
      <c r="S42" s="79"/>
      <c r="T42" s="78"/>
      <c r="U42" s="78"/>
    </row>
    <row r="43" spans="2:22">
      <c r="B43" s="85">
        <v>10</v>
      </c>
      <c r="C43" s="418" t="s">
        <v>51</v>
      </c>
      <c r="D43" s="419"/>
      <c r="O43" s="85">
        <v>10</v>
      </c>
      <c r="P43" s="418" t="s">
        <v>51</v>
      </c>
      <c r="Q43" s="419"/>
      <c r="R43" s="79"/>
      <c r="S43" s="79"/>
      <c r="T43" s="78"/>
      <c r="U43" s="78"/>
    </row>
    <row r="44" spans="2:22">
      <c r="B44" s="85">
        <v>11</v>
      </c>
      <c r="C44" s="418" t="s">
        <v>51</v>
      </c>
      <c r="D44" s="419"/>
      <c r="O44" s="85">
        <v>11</v>
      </c>
      <c r="P44" s="418" t="s">
        <v>51</v>
      </c>
      <c r="Q44" s="419"/>
      <c r="R44" s="79"/>
      <c r="S44" s="79"/>
      <c r="T44" s="78"/>
      <c r="U44" s="78"/>
    </row>
    <row r="45" spans="2:22">
      <c r="B45" s="85">
        <v>12</v>
      </c>
      <c r="C45" s="418" t="s">
        <v>51</v>
      </c>
      <c r="D45" s="419"/>
      <c r="O45" s="85">
        <v>12</v>
      </c>
      <c r="P45" s="418" t="s">
        <v>51</v>
      </c>
      <c r="Q45" s="419"/>
      <c r="R45" s="79"/>
      <c r="S45" s="79"/>
      <c r="T45" s="78"/>
      <c r="U45" s="78"/>
    </row>
    <row r="46" spans="2:22">
      <c r="B46" s="85">
        <v>13</v>
      </c>
      <c r="C46" s="100">
        <v>41.8</v>
      </c>
      <c r="D46" s="99">
        <v>38.6</v>
      </c>
      <c r="O46" s="85">
        <v>13</v>
      </c>
      <c r="P46" s="100">
        <v>15.6</v>
      </c>
      <c r="Q46" s="99">
        <v>15.6</v>
      </c>
      <c r="R46" s="79"/>
      <c r="S46" s="79"/>
      <c r="T46" s="78"/>
      <c r="U46" s="78"/>
    </row>
    <row r="47" spans="2:22">
      <c r="B47" s="85">
        <v>18</v>
      </c>
      <c r="C47" s="100">
        <v>40.700000000000003</v>
      </c>
      <c r="D47" s="99" t="s">
        <v>51</v>
      </c>
      <c r="O47" s="85">
        <v>18</v>
      </c>
      <c r="P47" s="100">
        <v>18.3</v>
      </c>
      <c r="Q47" s="99" t="s">
        <v>51</v>
      </c>
      <c r="R47" s="79"/>
      <c r="S47" s="79"/>
      <c r="T47" s="78"/>
      <c r="U47" s="78"/>
    </row>
    <row r="48" spans="2:22">
      <c r="B48" s="85">
        <v>19</v>
      </c>
      <c r="C48" s="454" t="s">
        <v>92</v>
      </c>
      <c r="D48" s="455"/>
      <c r="O48" s="85">
        <v>19</v>
      </c>
      <c r="P48" s="454" t="s">
        <v>92</v>
      </c>
      <c r="Q48" s="455"/>
      <c r="R48" s="79"/>
      <c r="S48" s="79"/>
      <c r="T48" s="78"/>
      <c r="U48" s="78"/>
    </row>
    <row r="49" spans="2:22">
      <c r="B49" s="85">
        <v>20</v>
      </c>
      <c r="C49" s="454" t="s">
        <v>92</v>
      </c>
      <c r="D49" s="455"/>
      <c r="O49" s="85">
        <v>20</v>
      </c>
      <c r="P49" s="454" t="s">
        <v>92</v>
      </c>
      <c r="Q49" s="455"/>
      <c r="R49" s="79"/>
      <c r="S49" s="79"/>
      <c r="T49" s="78"/>
      <c r="U49" s="78"/>
    </row>
    <row r="50" spans="2:22">
      <c r="B50" s="92">
        <v>23</v>
      </c>
      <c r="C50" s="418" t="s">
        <v>51</v>
      </c>
      <c r="D50" s="419"/>
      <c r="O50" s="92">
        <v>23</v>
      </c>
      <c r="P50" s="418" t="s">
        <v>51</v>
      </c>
      <c r="Q50" s="419"/>
      <c r="R50" s="79"/>
      <c r="S50" s="79"/>
      <c r="T50" s="78"/>
      <c r="U50" s="78"/>
    </row>
    <row r="51" spans="2:22" ht="13.5" thickBot="1">
      <c r="B51" s="92">
        <v>25</v>
      </c>
      <c r="C51" s="218">
        <v>43</v>
      </c>
      <c r="D51" s="217"/>
      <c r="O51" s="92">
        <v>25</v>
      </c>
      <c r="P51" s="218">
        <v>16.399999999999999</v>
      </c>
      <c r="Q51" s="217"/>
      <c r="R51" s="79"/>
      <c r="S51" s="79"/>
      <c r="T51" s="78"/>
      <c r="U51" s="78"/>
    </row>
    <row r="52" spans="2:22" ht="13.5" thickBot="1">
      <c r="B52" s="135" t="s">
        <v>0</v>
      </c>
      <c r="C52" s="140">
        <f>COUNTIF(C38:C51,"&gt;0")</f>
        <v>4</v>
      </c>
      <c r="D52" s="139">
        <f>COUNTIF(D38:D51,"&gt;0")</f>
        <v>1</v>
      </c>
      <c r="O52" s="135" t="s">
        <v>0</v>
      </c>
      <c r="P52" s="140">
        <f>COUNTIF(P38:P51,"&gt;0")</f>
        <v>4</v>
      </c>
      <c r="Q52" s="139">
        <f>COUNTIF(Q38:Q51,"&gt;0")</f>
        <v>1</v>
      </c>
      <c r="R52" s="79"/>
      <c r="S52" s="79"/>
      <c r="T52" s="78"/>
      <c r="U52" s="78"/>
    </row>
    <row r="53" spans="2:22">
      <c r="B53" s="88" t="s">
        <v>1</v>
      </c>
      <c r="C53" s="87">
        <f>AVERAGE(C38:C51)</f>
        <v>41.825000000000003</v>
      </c>
      <c r="D53" s="86">
        <f>AVERAGE(D38:D51)</f>
        <v>38.6</v>
      </c>
      <c r="O53" s="88" t="s">
        <v>1</v>
      </c>
      <c r="P53" s="87">
        <f>AVERAGE(P38:P51)</f>
        <v>16.450000000000003</v>
      </c>
      <c r="Q53" s="86">
        <f>AVERAGE(Q38:Q51)</f>
        <v>15.6</v>
      </c>
      <c r="R53" s="79"/>
      <c r="S53" s="79"/>
      <c r="T53" s="78"/>
      <c r="U53" s="78"/>
    </row>
    <row r="54" spans="2:22">
      <c r="B54" s="85" t="s">
        <v>2</v>
      </c>
      <c r="C54" s="84">
        <f>STDEV(C38:C51)</f>
        <v>0.93941471140279575</v>
      </c>
      <c r="D54" s="83" t="e">
        <f>STDEV(D38:D51)</f>
        <v>#DIV/0!</v>
      </c>
      <c r="O54" s="85" t="s">
        <v>2</v>
      </c>
      <c r="P54" s="84">
        <f>STDEV(P38:P51)</f>
        <v>1.297433363735238</v>
      </c>
      <c r="Q54" s="83" t="e">
        <f>STDEV(Q38:Q51)</f>
        <v>#DIV/0!</v>
      </c>
      <c r="R54" s="79"/>
      <c r="S54" s="79"/>
      <c r="T54" s="78"/>
      <c r="U54" s="78"/>
    </row>
    <row r="55" spans="2:22" ht="13.5" thickBot="1">
      <c r="B55" s="82" t="s">
        <v>3</v>
      </c>
      <c r="C55" s="81">
        <f>CONFIDENCE(0.05,C54,C52)</f>
        <v>0.92060950044828405</v>
      </c>
      <c r="D55" s="80" t="e">
        <f>CONFIDENCE(0.05,D54,D52)</f>
        <v>#DIV/0!</v>
      </c>
      <c r="O55" s="82" t="s">
        <v>3</v>
      </c>
      <c r="P55" s="81">
        <f>CONFIDENCE(0.05,P54,P52)</f>
        <v>1.2714613326308608</v>
      </c>
      <c r="Q55" s="80" t="e">
        <f>CONFIDENCE(0.05,Q54,Q52)</f>
        <v>#DIV/0!</v>
      </c>
      <c r="R55" s="79"/>
      <c r="S55" s="79"/>
      <c r="T55" s="78"/>
      <c r="U55" s="78"/>
    </row>
    <row r="57" spans="2:22" ht="13.5" thickBot="1"/>
    <row r="58" spans="2:22" ht="13.5" thickBot="1">
      <c r="B58" s="347"/>
      <c r="C58" s="348"/>
      <c r="D58" s="363" t="s">
        <v>15</v>
      </c>
      <c r="G58" s="346" t="s">
        <v>263</v>
      </c>
      <c r="H58" s="346"/>
      <c r="O58" s="347"/>
      <c r="P58" s="348"/>
      <c r="Q58" s="363" t="s">
        <v>15</v>
      </c>
      <c r="R58" s="79"/>
      <c r="S58" s="79"/>
      <c r="T58" s="346" t="s">
        <v>205</v>
      </c>
      <c r="U58" s="346"/>
    </row>
    <row r="59" spans="2:22" ht="13.5" thickBot="1">
      <c r="B59" s="349"/>
      <c r="C59" s="350"/>
      <c r="D59" s="364"/>
      <c r="G59" s="112">
        <v>1</v>
      </c>
      <c r="H59" s="112">
        <v>2</v>
      </c>
      <c r="O59" s="349"/>
      <c r="P59" s="350"/>
      <c r="Q59" s="364"/>
      <c r="R59" s="79"/>
      <c r="S59" s="79"/>
      <c r="T59" s="112">
        <v>1</v>
      </c>
      <c r="U59" s="112">
        <v>2</v>
      </c>
    </row>
    <row r="60" spans="2:22" ht="13.5" customHeight="1" thickBot="1">
      <c r="B60" s="355" t="s">
        <v>253</v>
      </c>
      <c r="C60" s="348"/>
      <c r="D60" s="111" t="s">
        <v>179</v>
      </c>
      <c r="F60" s="110" t="s">
        <v>1</v>
      </c>
      <c r="G60" s="109">
        <f t="shared" ref="G60:H62" si="3">C86</f>
        <v>42.58</v>
      </c>
      <c r="H60" s="109">
        <f t="shared" si="3"/>
        <v>38.5</v>
      </c>
      <c r="O60" s="432" t="s">
        <v>252</v>
      </c>
      <c r="P60" s="433"/>
      <c r="Q60" s="111" t="s">
        <v>179</v>
      </c>
      <c r="R60" s="79"/>
      <c r="S60" s="110" t="s">
        <v>1</v>
      </c>
      <c r="T60" s="109">
        <f t="shared" ref="T60:U62" si="4">P86</f>
        <v>18.600000000000001</v>
      </c>
      <c r="U60" s="109">
        <f t="shared" si="4"/>
        <v>19</v>
      </c>
      <c r="V60" s="231"/>
    </row>
    <row r="61" spans="2:22">
      <c r="B61" s="373" t="s">
        <v>6</v>
      </c>
      <c r="C61" s="356" t="s">
        <v>27</v>
      </c>
      <c r="D61" s="357"/>
      <c r="F61" s="102" t="s">
        <v>7</v>
      </c>
      <c r="G61" s="108">
        <f t="shared" si="3"/>
        <v>1.1278297743897354</v>
      </c>
      <c r="H61" s="108">
        <f t="shared" si="3"/>
        <v>2.545584412271567</v>
      </c>
      <c r="O61" s="373" t="s">
        <v>6</v>
      </c>
      <c r="P61" s="356" t="s">
        <v>27</v>
      </c>
      <c r="Q61" s="357"/>
      <c r="R61" s="79"/>
      <c r="S61" s="102" t="s">
        <v>7</v>
      </c>
      <c r="T61" s="108">
        <f t="shared" si="4"/>
        <v>1.4999999999999998</v>
      </c>
      <c r="U61" s="108">
        <f t="shared" si="4"/>
        <v>1.6970562748477132</v>
      </c>
    </row>
    <row r="62" spans="2:22" ht="13.5" thickBot="1">
      <c r="B62" s="374"/>
      <c r="C62" s="129">
        <v>1</v>
      </c>
      <c r="D62" s="128">
        <v>2</v>
      </c>
      <c r="F62" s="102" t="s">
        <v>3</v>
      </c>
      <c r="G62" s="105">
        <f t="shared" si="3"/>
        <v>0.98856821918600346</v>
      </c>
      <c r="H62" s="105">
        <f t="shared" si="3"/>
        <v>3.5279351721720906</v>
      </c>
      <c r="O62" s="374"/>
      <c r="P62" s="107">
        <v>1</v>
      </c>
      <c r="Q62" s="106">
        <v>2</v>
      </c>
      <c r="R62" s="79"/>
      <c r="S62" s="102" t="s">
        <v>3</v>
      </c>
      <c r="T62" s="105">
        <f t="shared" si="4"/>
        <v>1.3147838108648717</v>
      </c>
      <c r="U62" s="105">
        <f t="shared" si="4"/>
        <v>2.3519567814480631</v>
      </c>
    </row>
    <row r="63" spans="2:22">
      <c r="B63" s="228">
        <v>2</v>
      </c>
      <c r="C63" s="245">
        <v>41.6</v>
      </c>
      <c r="D63" s="244">
        <v>36.700000000000003</v>
      </c>
      <c r="F63" s="102" t="s">
        <v>8</v>
      </c>
      <c r="G63" s="101">
        <f>MAX(C63:C84)</f>
        <v>44</v>
      </c>
      <c r="H63" s="101">
        <f>MAX(D63:D84)</f>
        <v>40.299999999999997</v>
      </c>
      <c r="O63" s="228">
        <v>2</v>
      </c>
      <c r="P63" s="212">
        <v>17</v>
      </c>
      <c r="Q63" s="230">
        <v>17.8</v>
      </c>
      <c r="R63" s="79"/>
      <c r="S63" s="102" t="s">
        <v>8</v>
      </c>
      <c r="T63" s="101">
        <f>MAX(P63:P84)</f>
        <v>20.9</v>
      </c>
      <c r="U63" s="101">
        <f>MAX(Q63:Q84)</f>
        <v>20.2</v>
      </c>
    </row>
    <row r="64" spans="2:22">
      <c r="B64" s="229">
        <v>3</v>
      </c>
      <c r="C64" s="454" t="s">
        <v>51</v>
      </c>
      <c r="D64" s="387"/>
      <c r="F64" s="102" t="s">
        <v>9</v>
      </c>
      <c r="G64" s="101">
        <f>MIN(C63:C84)</f>
        <v>41.6</v>
      </c>
      <c r="H64" s="101">
        <f>MIN(D63:D84)</f>
        <v>36.700000000000003</v>
      </c>
      <c r="O64" s="229">
        <v>3</v>
      </c>
      <c r="P64" s="454" t="s">
        <v>51</v>
      </c>
      <c r="Q64" s="387"/>
      <c r="R64" s="79"/>
      <c r="S64" s="102" t="s">
        <v>9</v>
      </c>
      <c r="T64" s="101">
        <f>MIN(P63:P84)</f>
        <v>17</v>
      </c>
      <c r="U64" s="101">
        <f>MIN(Q63:Q84)</f>
        <v>17.8</v>
      </c>
    </row>
    <row r="65" spans="2:21" ht="13.5" thickBot="1">
      <c r="B65" s="229">
        <v>4</v>
      </c>
      <c r="C65" s="454" t="s">
        <v>51</v>
      </c>
      <c r="D65" s="387"/>
      <c r="F65" s="98" t="s">
        <v>10</v>
      </c>
      <c r="G65" s="97">
        <f>G63-G64</f>
        <v>2.3999999999999986</v>
      </c>
      <c r="H65" s="97">
        <f>H63-H64</f>
        <v>3.5999999999999943</v>
      </c>
      <c r="O65" s="229">
        <v>4</v>
      </c>
      <c r="P65" s="454" t="s">
        <v>51</v>
      </c>
      <c r="Q65" s="387"/>
      <c r="R65" s="79"/>
      <c r="S65" s="98" t="s">
        <v>10</v>
      </c>
      <c r="T65" s="97">
        <f>T63-T64</f>
        <v>3.8999999999999986</v>
      </c>
      <c r="U65" s="97">
        <f>U63-U64</f>
        <v>2.3999999999999986</v>
      </c>
    </row>
    <row r="66" spans="2:21">
      <c r="B66" s="229">
        <v>5</v>
      </c>
      <c r="C66" s="100">
        <v>41.8</v>
      </c>
      <c r="D66" s="211" t="s">
        <v>51</v>
      </c>
      <c r="F66" s="102"/>
      <c r="G66" s="101"/>
      <c r="H66" s="101"/>
      <c r="O66" s="229">
        <v>5</v>
      </c>
      <c r="P66" s="100">
        <v>18.3</v>
      </c>
      <c r="Q66" s="211" t="s">
        <v>51</v>
      </c>
      <c r="R66" s="79"/>
      <c r="S66" s="102"/>
      <c r="T66" s="101"/>
      <c r="U66" s="101"/>
    </row>
    <row r="67" spans="2:21">
      <c r="B67" s="229">
        <v>6</v>
      </c>
      <c r="C67" s="454" t="s">
        <v>178</v>
      </c>
      <c r="D67" s="387"/>
      <c r="F67" s="102"/>
      <c r="G67" s="101"/>
      <c r="H67" s="101"/>
      <c r="O67" s="229">
        <v>6</v>
      </c>
      <c r="P67" s="454" t="s">
        <v>178</v>
      </c>
      <c r="Q67" s="387"/>
      <c r="R67" s="79"/>
      <c r="S67" s="102"/>
      <c r="T67" s="101"/>
      <c r="U67" s="101"/>
    </row>
    <row r="68" spans="2:21">
      <c r="B68" s="229">
        <v>9</v>
      </c>
      <c r="C68" s="454" t="s">
        <v>51</v>
      </c>
      <c r="D68" s="387"/>
      <c r="F68" s="102"/>
      <c r="G68" s="101"/>
      <c r="H68" s="101"/>
      <c r="O68" s="229">
        <v>9</v>
      </c>
      <c r="P68" s="454" t="s">
        <v>51</v>
      </c>
      <c r="Q68" s="387"/>
      <c r="R68" s="79"/>
      <c r="S68" s="102"/>
      <c r="T68" s="101"/>
      <c r="U68" s="101"/>
    </row>
    <row r="69" spans="2:21">
      <c r="B69" s="229">
        <v>10</v>
      </c>
      <c r="C69" s="454" t="s">
        <v>51</v>
      </c>
      <c r="D69" s="387"/>
      <c r="F69" s="102"/>
      <c r="G69" s="101"/>
      <c r="H69" s="101"/>
      <c r="O69" s="229">
        <v>10</v>
      </c>
      <c r="P69" s="454" t="s">
        <v>51</v>
      </c>
      <c r="Q69" s="387"/>
      <c r="R69" s="79"/>
      <c r="S69" s="102"/>
      <c r="T69" s="101"/>
      <c r="U69" s="101"/>
    </row>
    <row r="70" spans="2:21">
      <c r="B70" s="229">
        <v>11</v>
      </c>
      <c r="C70" s="454" t="s">
        <v>137</v>
      </c>
      <c r="D70" s="387"/>
      <c r="F70" s="102"/>
      <c r="G70" s="101"/>
      <c r="H70" s="101"/>
      <c r="O70" s="229">
        <v>11</v>
      </c>
      <c r="P70" s="454" t="s">
        <v>137</v>
      </c>
      <c r="Q70" s="387"/>
      <c r="R70" s="79"/>
      <c r="S70" s="102"/>
      <c r="T70" s="101"/>
      <c r="U70" s="101"/>
    </row>
    <row r="71" spans="2:21">
      <c r="B71" s="229">
        <v>12</v>
      </c>
      <c r="C71" s="454" t="s">
        <v>51</v>
      </c>
      <c r="D71" s="387"/>
      <c r="F71" s="102"/>
      <c r="G71" s="101"/>
      <c r="H71" s="101"/>
      <c r="O71" s="229">
        <v>12</v>
      </c>
      <c r="P71" s="454" t="s">
        <v>51</v>
      </c>
      <c r="Q71" s="387"/>
      <c r="R71" s="79"/>
      <c r="S71" s="102"/>
      <c r="T71" s="101"/>
      <c r="U71" s="101"/>
    </row>
    <row r="72" spans="2:21">
      <c r="B72" s="229">
        <v>13</v>
      </c>
      <c r="C72" s="100">
        <v>41.9</v>
      </c>
      <c r="D72" s="211" t="s">
        <v>51</v>
      </c>
      <c r="F72" s="102"/>
      <c r="G72" s="101"/>
      <c r="H72" s="101"/>
      <c r="O72" s="229">
        <v>13</v>
      </c>
      <c r="P72" s="100">
        <v>17.7</v>
      </c>
      <c r="Q72" s="211" t="s">
        <v>51</v>
      </c>
      <c r="R72" s="79"/>
      <c r="S72" s="102"/>
      <c r="T72" s="101"/>
      <c r="U72" s="101"/>
    </row>
    <row r="73" spans="2:21">
      <c r="B73" s="229">
        <v>16</v>
      </c>
      <c r="C73" s="454" t="s">
        <v>137</v>
      </c>
      <c r="D73" s="387"/>
      <c r="F73" s="102"/>
      <c r="G73" s="101"/>
      <c r="H73" s="101"/>
      <c r="O73" s="229">
        <v>16</v>
      </c>
      <c r="P73" s="454" t="s">
        <v>137</v>
      </c>
      <c r="Q73" s="387"/>
      <c r="R73" s="79"/>
      <c r="S73" s="102"/>
      <c r="T73" s="101"/>
      <c r="U73" s="101"/>
    </row>
    <row r="74" spans="2:21">
      <c r="B74" s="229">
        <v>17</v>
      </c>
      <c r="C74" s="454" t="s">
        <v>51</v>
      </c>
      <c r="D74" s="387"/>
      <c r="F74" s="102"/>
      <c r="G74" s="101"/>
      <c r="H74" s="101"/>
      <c r="O74" s="229">
        <v>17</v>
      </c>
      <c r="P74" s="454" t="s">
        <v>51</v>
      </c>
      <c r="Q74" s="387"/>
      <c r="R74" s="79"/>
      <c r="S74" s="102"/>
      <c r="T74" s="101"/>
      <c r="U74" s="101"/>
    </row>
    <row r="75" spans="2:21">
      <c r="B75" s="229">
        <v>18</v>
      </c>
      <c r="C75" s="460" t="s">
        <v>177</v>
      </c>
      <c r="D75" s="461"/>
      <c r="F75" s="102"/>
      <c r="G75" s="101"/>
      <c r="H75" s="101"/>
      <c r="O75" s="229">
        <v>18</v>
      </c>
      <c r="P75" s="460" t="s">
        <v>177</v>
      </c>
      <c r="Q75" s="461"/>
      <c r="R75" s="79"/>
      <c r="S75" s="102"/>
      <c r="T75" s="101"/>
      <c r="U75" s="101"/>
    </row>
    <row r="76" spans="2:21">
      <c r="B76" s="125">
        <v>19</v>
      </c>
      <c r="C76" s="460" t="s">
        <v>176</v>
      </c>
      <c r="D76" s="461"/>
      <c r="F76" s="102"/>
      <c r="G76" s="101"/>
      <c r="H76" s="101"/>
      <c r="O76" s="125">
        <v>19</v>
      </c>
      <c r="P76" s="460" t="s">
        <v>176</v>
      </c>
      <c r="Q76" s="461"/>
      <c r="R76" s="79"/>
      <c r="S76" s="102"/>
      <c r="T76" s="101"/>
      <c r="U76" s="101"/>
    </row>
    <row r="77" spans="2:21">
      <c r="B77" s="125">
        <v>20</v>
      </c>
      <c r="C77" s="460" t="s">
        <v>154</v>
      </c>
      <c r="D77" s="461"/>
      <c r="F77" s="102"/>
      <c r="G77" s="101"/>
      <c r="H77" s="101"/>
      <c r="O77" s="125">
        <v>20</v>
      </c>
      <c r="P77" s="460" t="s">
        <v>154</v>
      </c>
      <c r="Q77" s="461"/>
      <c r="R77" s="79"/>
      <c r="S77" s="102"/>
      <c r="T77" s="101"/>
      <c r="U77" s="101"/>
    </row>
    <row r="78" spans="2:21">
      <c r="B78" s="125">
        <v>23</v>
      </c>
      <c r="C78" s="454" t="s">
        <v>51</v>
      </c>
      <c r="D78" s="387"/>
      <c r="F78" s="102"/>
      <c r="G78" s="101"/>
      <c r="H78" s="101"/>
      <c r="O78" s="125">
        <v>23</v>
      </c>
      <c r="P78" s="454" t="s">
        <v>51</v>
      </c>
      <c r="Q78" s="387"/>
      <c r="R78" s="79"/>
      <c r="S78" s="102"/>
      <c r="T78" s="101"/>
      <c r="U78" s="101"/>
    </row>
    <row r="79" spans="2:21">
      <c r="B79" s="125">
        <v>24</v>
      </c>
      <c r="C79" s="100">
        <v>44</v>
      </c>
      <c r="D79" s="215" t="s">
        <v>51</v>
      </c>
      <c r="F79" s="102"/>
      <c r="G79" s="101"/>
      <c r="H79" s="101"/>
      <c r="O79" s="125">
        <v>24</v>
      </c>
      <c r="P79" s="100">
        <v>19.100000000000001</v>
      </c>
      <c r="Q79" s="215" t="s">
        <v>51</v>
      </c>
      <c r="R79" s="79"/>
      <c r="S79" s="102"/>
      <c r="T79" s="101"/>
      <c r="U79" s="101"/>
    </row>
    <row r="80" spans="2:21">
      <c r="B80" s="125">
        <v>25</v>
      </c>
      <c r="C80" s="454" t="s">
        <v>51</v>
      </c>
      <c r="D80" s="387"/>
      <c r="F80" s="102"/>
      <c r="G80" s="101"/>
      <c r="H80" s="101"/>
      <c r="O80" s="125">
        <v>25</v>
      </c>
      <c r="P80" s="454" t="s">
        <v>51</v>
      </c>
      <c r="Q80" s="387"/>
      <c r="R80" s="79"/>
      <c r="S80" s="102"/>
      <c r="T80" s="101"/>
      <c r="U80" s="101"/>
    </row>
    <row r="81" spans="2:21">
      <c r="B81" s="125">
        <v>26</v>
      </c>
      <c r="C81" s="454" t="s">
        <v>51</v>
      </c>
      <c r="D81" s="455"/>
      <c r="F81" s="102"/>
      <c r="G81" s="101"/>
      <c r="H81" s="101"/>
      <c r="O81" s="125">
        <v>26</v>
      </c>
      <c r="P81" s="454" t="s">
        <v>51</v>
      </c>
      <c r="Q81" s="455"/>
      <c r="R81" s="79"/>
      <c r="S81" s="102"/>
      <c r="T81" s="101"/>
      <c r="U81" s="101"/>
    </row>
    <row r="82" spans="2:21">
      <c r="B82" s="125">
        <v>27</v>
      </c>
      <c r="C82" s="100">
        <v>43.6</v>
      </c>
      <c r="D82" s="99">
        <v>40.299999999999997</v>
      </c>
      <c r="F82" s="102"/>
      <c r="G82" s="101"/>
      <c r="H82" s="101"/>
      <c r="O82" s="125">
        <v>27</v>
      </c>
      <c r="P82" s="100">
        <v>20.9</v>
      </c>
      <c r="Q82" s="99">
        <v>20.2</v>
      </c>
      <c r="R82" s="79"/>
      <c r="S82" s="102"/>
      <c r="T82" s="101"/>
      <c r="U82" s="101"/>
    </row>
    <row r="83" spans="2:21">
      <c r="B83" s="125">
        <v>30</v>
      </c>
      <c r="C83" s="458" t="s">
        <v>175</v>
      </c>
      <c r="D83" s="459"/>
      <c r="F83" s="102"/>
      <c r="G83" s="101"/>
      <c r="H83" s="101"/>
      <c r="O83" s="125">
        <v>30</v>
      </c>
      <c r="P83" s="458" t="s">
        <v>175</v>
      </c>
      <c r="Q83" s="459"/>
      <c r="R83" s="79"/>
      <c r="S83" s="102"/>
      <c r="T83" s="101"/>
      <c r="U83" s="101"/>
    </row>
    <row r="84" spans="2:21" ht="13.5" thickBot="1">
      <c r="B84" s="125">
        <v>31</v>
      </c>
      <c r="C84" s="458" t="s">
        <v>174</v>
      </c>
      <c r="D84" s="459"/>
      <c r="F84" s="102"/>
      <c r="G84" s="101"/>
      <c r="H84" s="101"/>
      <c r="O84" s="125">
        <v>31</v>
      </c>
      <c r="P84" s="458" t="s">
        <v>174</v>
      </c>
      <c r="Q84" s="459"/>
      <c r="R84" s="79"/>
      <c r="S84" s="102"/>
      <c r="T84" s="101"/>
      <c r="U84" s="101"/>
    </row>
    <row r="85" spans="2:21" ht="13.5" thickBot="1">
      <c r="B85" s="181" t="s">
        <v>0</v>
      </c>
      <c r="C85" s="114">
        <f>COUNTIF(C63:C84,"&gt;0")</f>
        <v>5</v>
      </c>
      <c r="D85" s="113">
        <f>COUNTIF(D63:D84,"&gt;0")</f>
        <v>2</v>
      </c>
      <c r="O85" s="181" t="s">
        <v>0</v>
      </c>
      <c r="P85" s="114">
        <f>COUNTIF(P63:P84,"&gt;0")</f>
        <v>5</v>
      </c>
      <c r="Q85" s="113">
        <f>COUNTIF(Q63:Q84,"&gt;0")</f>
        <v>2</v>
      </c>
      <c r="R85" s="79"/>
      <c r="S85" s="79"/>
      <c r="T85" s="78"/>
      <c r="U85" s="78"/>
    </row>
    <row r="86" spans="2:21">
      <c r="B86" s="88" t="s">
        <v>1</v>
      </c>
      <c r="C86" s="87">
        <f>AVERAGE(C63:C84)</f>
        <v>42.58</v>
      </c>
      <c r="D86" s="86">
        <f>AVERAGE(D63:D84)</f>
        <v>38.5</v>
      </c>
      <c r="O86" s="88" t="s">
        <v>1</v>
      </c>
      <c r="P86" s="87">
        <f>AVERAGE(P63:P84)</f>
        <v>18.600000000000001</v>
      </c>
      <c r="Q86" s="86">
        <f>AVERAGE(Q63:Q84)</f>
        <v>19</v>
      </c>
      <c r="R86" s="79"/>
      <c r="S86" s="79"/>
      <c r="T86" s="78"/>
      <c r="U86" s="78"/>
    </row>
    <row r="87" spans="2:21">
      <c r="B87" s="85" t="s">
        <v>2</v>
      </c>
      <c r="C87" s="84">
        <f>STDEV(C63:C84)</f>
        <v>1.1278297743897354</v>
      </c>
      <c r="D87" s="83">
        <f>STDEV(D63:D84)</f>
        <v>2.545584412271567</v>
      </c>
      <c r="O87" s="85" t="s">
        <v>2</v>
      </c>
      <c r="P87" s="84">
        <f>STDEV(P63:P84)</f>
        <v>1.4999999999999998</v>
      </c>
      <c r="Q87" s="83">
        <f>STDEV(Q63:Q84)</f>
        <v>1.6970562748477132</v>
      </c>
      <c r="R87" s="79"/>
      <c r="S87" s="79"/>
      <c r="T87" s="78"/>
      <c r="U87" s="78"/>
    </row>
    <row r="88" spans="2:21" ht="13.5" thickBot="1">
      <c r="B88" s="82" t="s">
        <v>3</v>
      </c>
      <c r="C88" s="81">
        <f>CONFIDENCE(0.05,C87,C85)</f>
        <v>0.98856821918600346</v>
      </c>
      <c r="D88" s="80">
        <f>CONFIDENCE(0.05,D87,D85)</f>
        <v>3.5279351721720906</v>
      </c>
      <c r="O88" s="82" t="s">
        <v>3</v>
      </c>
      <c r="P88" s="81">
        <f>CONFIDENCE(0.05,P87,P85)</f>
        <v>1.3147838108648717</v>
      </c>
      <c r="Q88" s="80">
        <f>CONFIDENCE(0.05,Q87,Q85)</f>
        <v>2.3519567814480631</v>
      </c>
      <c r="R88" s="79"/>
      <c r="S88" s="79"/>
      <c r="T88" s="78"/>
      <c r="U88" s="78"/>
    </row>
    <row r="90" spans="2:21" ht="13.5" thickBot="1"/>
    <row r="91" spans="2:21" ht="13.5" thickBot="1">
      <c r="B91" s="347"/>
      <c r="C91" s="348"/>
      <c r="D91" s="363" t="s">
        <v>15</v>
      </c>
      <c r="G91" s="346" t="s">
        <v>262</v>
      </c>
      <c r="H91" s="346"/>
      <c r="O91" s="347"/>
      <c r="P91" s="348"/>
      <c r="Q91" s="363" t="s">
        <v>15</v>
      </c>
      <c r="R91" s="79"/>
      <c r="S91" s="79"/>
      <c r="T91" s="346" t="s">
        <v>202</v>
      </c>
      <c r="U91" s="346"/>
    </row>
    <row r="92" spans="2:21" ht="13.5" thickBot="1">
      <c r="B92" s="349"/>
      <c r="C92" s="350"/>
      <c r="D92" s="364"/>
      <c r="G92" s="112">
        <v>1</v>
      </c>
      <c r="H92" s="112">
        <v>2</v>
      </c>
      <c r="O92" s="349"/>
      <c r="P92" s="350"/>
      <c r="Q92" s="364"/>
      <c r="R92" s="79"/>
      <c r="S92" s="79"/>
      <c r="T92" s="112">
        <v>1</v>
      </c>
      <c r="U92" s="112">
        <v>2</v>
      </c>
    </row>
    <row r="93" spans="2:21" ht="13.5" customHeight="1" thickBot="1">
      <c r="B93" s="355" t="s">
        <v>253</v>
      </c>
      <c r="C93" s="348"/>
      <c r="D93" s="111" t="s">
        <v>172</v>
      </c>
      <c r="F93" s="110" t="s">
        <v>1</v>
      </c>
      <c r="G93" s="109" t="e">
        <f t="shared" ref="G93:H95" si="5">C116</f>
        <v>#DIV/0!</v>
      </c>
      <c r="H93" s="109" t="e">
        <f t="shared" si="5"/>
        <v>#DIV/0!</v>
      </c>
      <c r="O93" s="432" t="s">
        <v>252</v>
      </c>
      <c r="P93" s="433"/>
      <c r="Q93" s="111" t="s">
        <v>172</v>
      </c>
      <c r="R93" s="79"/>
      <c r="S93" s="110" t="s">
        <v>1</v>
      </c>
      <c r="T93" s="109" t="e">
        <f t="shared" ref="T93:U95" si="6">P116</f>
        <v>#DIV/0!</v>
      </c>
      <c r="U93" s="109" t="e">
        <f t="shared" si="6"/>
        <v>#DIV/0!</v>
      </c>
    </row>
    <row r="94" spans="2:21">
      <c r="B94" s="373" t="s">
        <v>6</v>
      </c>
      <c r="C94" s="356" t="s">
        <v>27</v>
      </c>
      <c r="D94" s="357"/>
      <c r="F94" s="102" t="s">
        <v>7</v>
      </c>
      <c r="G94" s="108" t="e">
        <f t="shared" si="5"/>
        <v>#DIV/0!</v>
      </c>
      <c r="H94" s="108" t="e">
        <f t="shared" si="5"/>
        <v>#DIV/0!</v>
      </c>
      <c r="O94" s="373" t="s">
        <v>6</v>
      </c>
      <c r="P94" s="356" t="s">
        <v>27</v>
      </c>
      <c r="Q94" s="357"/>
      <c r="R94" s="79"/>
      <c r="S94" s="102" t="s">
        <v>7</v>
      </c>
      <c r="T94" s="108" t="e">
        <f t="shared" si="6"/>
        <v>#DIV/0!</v>
      </c>
      <c r="U94" s="108" t="e">
        <f t="shared" si="6"/>
        <v>#DIV/0!</v>
      </c>
    </row>
    <row r="95" spans="2:21" ht="13.5" thickBot="1">
      <c r="B95" s="374"/>
      <c r="C95" s="107">
        <v>1</v>
      </c>
      <c r="D95" s="106">
        <v>2</v>
      </c>
      <c r="F95" s="102" t="s">
        <v>3</v>
      </c>
      <c r="G95" s="105" t="e">
        <f t="shared" si="5"/>
        <v>#DIV/0!</v>
      </c>
      <c r="H95" s="105" t="e">
        <f t="shared" si="5"/>
        <v>#DIV/0!</v>
      </c>
      <c r="O95" s="374"/>
      <c r="P95" s="107">
        <v>1</v>
      </c>
      <c r="Q95" s="106">
        <v>2</v>
      </c>
      <c r="R95" s="79"/>
      <c r="S95" s="102" t="s">
        <v>3</v>
      </c>
      <c r="T95" s="105" t="e">
        <f t="shared" si="6"/>
        <v>#DIV/0!</v>
      </c>
      <c r="U95" s="105" t="e">
        <f t="shared" si="6"/>
        <v>#DIV/0!</v>
      </c>
    </row>
    <row r="96" spans="2:21">
      <c r="B96" s="228">
        <v>1</v>
      </c>
      <c r="C96" s="477" t="s">
        <v>57</v>
      </c>
      <c r="D96" s="478"/>
      <c r="F96" s="102" t="s">
        <v>8</v>
      </c>
      <c r="G96" s="101">
        <f>MAX(C96:C114)</f>
        <v>0</v>
      </c>
      <c r="H96" s="101">
        <f>MAX(D96:D114)</f>
        <v>0</v>
      </c>
      <c r="O96" s="228">
        <v>1</v>
      </c>
      <c r="P96" s="477" t="s">
        <v>57</v>
      </c>
      <c r="Q96" s="478"/>
      <c r="R96" s="79"/>
      <c r="S96" s="102" t="s">
        <v>8</v>
      </c>
      <c r="T96" s="101">
        <f>MAX(P96:P114)</f>
        <v>0</v>
      </c>
      <c r="U96" s="101">
        <f>MAX(Q96:Q114)</f>
        <v>0</v>
      </c>
    </row>
    <row r="97" spans="2:21">
      <c r="B97" s="125">
        <v>6</v>
      </c>
      <c r="C97" s="475" t="s">
        <v>57</v>
      </c>
      <c r="D97" s="476"/>
      <c r="F97" s="102" t="s">
        <v>9</v>
      </c>
      <c r="G97" s="101">
        <f>MIN(C96:C114)</f>
        <v>0</v>
      </c>
      <c r="H97" s="101">
        <f>MIN(D96:D114)</f>
        <v>0</v>
      </c>
      <c r="O97" s="125">
        <v>6</v>
      </c>
      <c r="P97" s="475" t="s">
        <v>57</v>
      </c>
      <c r="Q97" s="476"/>
      <c r="R97" s="79"/>
      <c r="S97" s="102" t="s">
        <v>9</v>
      </c>
      <c r="T97" s="101">
        <f>MIN(P96:P114)</f>
        <v>0</v>
      </c>
      <c r="U97" s="101">
        <f>MIN(Q96:Q114)</f>
        <v>0</v>
      </c>
    </row>
    <row r="98" spans="2:21" ht="13.5" thickBot="1">
      <c r="B98" s="125">
        <v>7</v>
      </c>
      <c r="C98" s="475" t="s">
        <v>57</v>
      </c>
      <c r="D98" s="476"/>
      <c r="F98" s="98" t="s">
        <v>10</v>
      </c>
      <c r="G98" s="97">
        <f>G96-G97</f>
        <v>0</v>
      </c>
      <c r="H98" s="97">
        <f>H96-H97</f>
        <v>0</v>
      </c>
      <c r="O98" s="125">
        <v>7</v>
      </c>
      <c r="P98" s="475" t="s">
        <v>57</v>
      </c>
      <c r="Q98" s="476"/>
      <c r="R98" s="79"/>
      <c r="S98" s="98" t="s">
        <v>10</v>
      </c>
      <c r="T98" s="97">
        <f>T96-T97</f>
        <v>0</v>
      </c>
      <c r="U98" s="97">
        <f>U96-U97</f>
        <v>0</v>
      </c>
    </row>
    <row r="99" spans="2:21">
      <c r="B99" s="125">
        <v>8</v>
      </c>
      <c r="C99" s="475" t="s">
        <v>57</v>
      </c>
      <c r="D99" s="476"/>
      <c r="F99" s="102"/>
      <c r="G99" s="101"/>
      <c r="H99" s="101"/>
      <c r="O99" s="125">
        <v>8</v>
      </c>
      <c r="P99" s="475" t="s">
        <v>57</v>
      </c>
      <c r="Q99" s="476"/>
      <c r="R99" s="79"/>
      <c r="S99" s="102"/>
      <c r="T99" s="101"/>
      <c r="U99" s="101"/>
    </row>
    <row r="100" spans="2:21">
      <c r="B100" s="125">
        <v>9</v>
      </c>
      <c r="C100" s="475" t="s">
        <v>57</v>
      </c>
      <c r="D100" s="476"/>
      <c r="F100" s="102"/>
      <c r="G100" s="101"/>
      <c r="H100" s="101"/>
      <c r="O100" s="125">
        <v>9</v>
      </c>
      <c r="P100" s="475" t="s">
        <v>57</v>
      </c>
      <c r="Q100" s="476"/>
      <c r="R100" s="79"/>
      <c r="S100" s="102"/>
      <c r="T100" s="101"/>
      <c r="U100" s="101"/>
    </row>
    <row r="101" spans="2:21">
      <c r="B101" s="125">
        <v>10</v>
      </c>
      <c r="C101" s="468" t="s">
        <v>57</v>
      </c>
      <c r="D101" s="469"/>
      <c r="F101" s="102"/>
      <c r="G101" s="101"/>
      <c r="H101" s="101"/>
      <c r="O101" s="125">
        <v>10</v>
      </c>
      <c r="P101" s="468" t="s">
        <v>57</v>
      </c>
      <c r="Q101" s="469"/>
      <c r="R101" s="79"/>
      <c r="S101" s="102"/>
      <c r="T101" s="101"/>
      <c r="U101" s="101"/>
    </row>
    <row r="102" spans="2:21">
      <c r="B102" s="125">
        <v>14</v>
      </c>
      <c r="C102" s="468" t="s">
        <v>57</v>
      </c>
      <c r="D102" s="469"/>
      <c r="F102" s="102"/>
      <c r="G102" s="101"/>
      <c r="H102" s="101"/>
      <c r="O102" s="125">
        <v>14</v>
      </c>
      <c r="P102" s="468" t="s">
        <v>57</v>
      </c>
      <c r="Q102" s="469"/>
      <c r="R102" s="79"/>
      <c r="S102" s="102"/>
      <c r="T102" s="101"/>
      <c r="U102" s="101"/>
    </row>
    <row r="103" spans="2:21">
      <c r="B103" s="125">
        <v>15</v>
      </c>
      <c r="C103" s="468" t="s">
        <v>57</v>
      </c>
      <c r="D103" s="469"/>
      <c r="F103" s="102"/>
      <c r="G103" s="101"/>
      <c r="H103" s="101"/>
      <c r="O103" s="125">
        <v>15</v>
      </c>
      <c r="P103" s="468" t="s">
        <v>57</v>
      </c>
      <c r="Q103" s="469"/>
      <c r="R103" s="79"/>
      <c r="S103" s="102"/>
      <c r="T103" s="101"/>
      <c r="U103" s="101"/>
    </row>
    <row r="104" spans="2:21">
      <c r="B104" s="125">
        <v>16</v>
      </c>
      <c r="C104" s="468" t="s">
        <v>57</v>
      </c>
      <c r="D104" s="469"/>
      <c r="F104" s="102"/>
      <c r="G104" s="101"/>
      <c r="H104" s="101"/>
      <c r="O104" s="125">
        <v>16</v>
      </c>
      <c r="P104" s="468" t="s">
        <v>57</v>
      </c>
      <c r="Q104" s="469"/>
      <c r="R104" s="79"/>
      <c r="S104" s="102"/>
      <c r="T104" s="101"/>
      <c r="U104" s="101"/>
    </row>
    <row r="105" spans="2:21">
      <c r="B105" s="125">
        <v>17</v>
      </c>
      <c r="C105" s="468" t="s">
        <v>57</v>
      </c>
      <c r="D105" s="469"/>
      <c r="F105" s="102"/>
      <c r="G105" s="101"/>
      <c r="H105" s="101"/>
      <c r="O105" s="125">
        <v>17</v>
      </c>
      <c r="P105" s="468" t="s">
        <v>57</v>
      </c>
      <c r="Q105" s="469"/>
      <c r="R105" s="79"/>
      <c r="S105" s="102"/>
      <c r="T105" s="101"/>
      <c r="U105" s="101"/>
    </row>
    <row r="106" spans="2:21">
      <c r="B106" s="125">
        <v>20</v>
      </c>
      <c r="C106" s="468" t="s">
        <v>57</v>
      </c>
      <c r="D106" s="469"/>
      <c r="F106" s="102"/>
      <c r="G106" s="101"/>
      <c r="H106" s="101"/>
      <c r="O106" s="125">
        <v>20</v>
      </c>
      <c r="P106" s="468" t="s">
        <v>57</v>
      </c>
      <c r="Q106" s="469"/>
      <c r="R106" s="79"/>
      <c r="S106" s="102"/>
      <c r="T106" s="101"/>
      <c r="U106" s="101"/>
    </row>
    <row r="107" spans="2:21">
      <c r="B107" s="125">
        <v>21</v>
      </c>
      <c r="C107" s="468" t="s">
        <v>57</v>
      </c>
      <c r="D107" s="469"/>
      <c r="F107" s="102"/>
      <c r="G107" s="101"/>
      <c r="H107" s="101"/>
      <c r="O107" s="125">
        <v>21</v>
      </c>
      <c r="P107" s="468" t="s">
        <v>57</v>
      </c>
      <c r="Q107" s="469"/>
      <c r="R107" s="79"/>
      <c r="S107" s="102"/>
      <c r="T107" s="101"/>
      <c r="U107" s="101"/>
    </row>
    <row r="108" spans="2:21">
      <c r="B108" s="125">
        <v>22</v>
      </c>
      <c r="C108" s="468" t="s">
        <v>57</v>
      </c>
      <c r="D108" s="469"/>
      <c r="F108" s="102"/>
      <c r="G108" s="101"/>
      <c r="H108" s="101"/>
      <c r="O108" s="125">
        <v>22</v>
      </c>
      <c r="P108" s="468" t="s">
        <v>57</v>
      </c>
      <c r="Q108" s="469"/>
      <c r="R108" s="79"/>
      <c r="S108" s="102"/>
      <c r="T108" s="101"/>
      <c r="U108" s="101"/>
    </row>
    <row r="109" spans="2:21">
      <c r="B109" s="125">
        <v>23</v>
      </c>
      <c r="C109" s="468" t="s">
        <v>57</v>
      </c>
      <c r="D109" s="469"/>
      <c r="F109" s="102"/>
      <c r="G109" s="101"/>
      <c r="H109" s="101"/>
      <c r="O109" s="125">
        <v>23</v>
      </c>
      <c r="P109" s="468" t="s">
        <v>57</v>
      </c>
      <c r="Q109" s="469"/>
      <c r="R109" s="79"/>
      <c r="S109" s="102"/>
      <c r="T109" s="101"/>
      <c r="U109" s="101"/>
    </row>
    <row r="110" spans="2:21">
      <c r="B110" s="125">
        <v>24</v>
      </c>
      <c r="C110" s="468" t="s">
        <v>57</v>
      </c>
      <c r="D110" s="469"/>
      <c r="F110" s="102"/>
      <c r="G110" s="101"/>
      <c r="H110" s="101"/>
      <c r="O110" s="125">
        <v>24</v>
      </c>
      <c r="P110" s="468" t="s">
        <v>57</v>
      </c>
      <c r="Q110" s="469"/>
      <c r="R110" s="79"/>
      <c r="S110" s="102"/>
      <c r="T110" s="101"/>
      <c r="U110" s="101"/>
    </row>
    <row r="111" spans="2:21">
      <c r="B111" s="125">
        <v>27</v>
      </c>
      <c r="C111" s="468" t="s">
        <v>57</v>
      </c>
      <c r="D111" s="469"/>
      <c r="F111" s="102"/>
      <c r="G111" s="101"/>
      <c r="H111" s="101"/>
      <c r="O111" s="125">
        <v>27</v>
      </c>
      <c r="P111" s="468" t="s">
        <v>57</v>
      </c>
      <c r="Q111" s="469"/>
      <c r="R111" s="79"/>
      <c r="S111" s="102"/>
      <c r="T111" s="101"/>
      <c r="U111" s="101"/>
    </row>
    <row r="112" spans="2:21">
      <c r="B112" s="125">
        <v>28</v>
      </c>
      <c r="C112" s="468" t="s">
        <v>57</v>
      </c>
      <c r="D112" s="469"/>
      <c r="F112" s="102"/>
      <c r="G112" s="101"/>
      <c r="H112" s="101"/>
      <c r="O112" s="125">
        <v>28</v>
      </c>
      <c r="P112" s="468" t="s">
        <v>57</v>
      </c>
      <c r="Q112" s="469"/>
      <c r="R112" s="79"/>
      <c r="S112" s="102"/>
      <c r="T112" s="101"/>
      <c r="U112" s="101"/>
    </row>
    <row r="113" spans="2:21">
      <c r="B113" s="125">
        <v>29</v>
      </c>
      <c r="C113" s="468" t="s">
        <v>57</v>
      </c>
      <c r="D113" s="469"/>
      <c r="F113" s="102"/>
      <c r="G113" s="101"/>
      <c r="H113" s="101"/>
      <c r="O113" s="125">
        <v>29</v>
      </c>
      <c r="P113" s="468" t="s">
        <v>57</v>
      </c>
      <c r="Q113" s="469"/>
      <c r="R113" s="79"/>
      <c r="S113" s="102"/>
      <c r="T113" s="101"/>
      <c r="U113" s="101"/>
    </row>
    <row r="114" spans="2:21" ht="13.5" thickBot="1">
      <c r="B114" s="125">
        <v>30</v>
      </c>
      <c r="C114" s="468" t="s">
        <v>57</v>
      </c>
      <c r="D114" s="469"/>
      <c r="F114" s="102"/>
      <c r="G114" s="101"/>
      <c r="H114" s="101"/>
      <c r="O114" s="125">
        <v>30</v>
      </c>
      <c r="P114" s="468" t="s">
        <v>57</v>
      </c>
      <c r="Q114" s="469"/>
      <c r="R114" s="79"/>
      <c r="S114" s="102"/>
      <c r="T114" s="101"/>
      <c r="U114" s="101"/>
    </row>
    <row r="115" spans="2:21" ht="13.5" thickBot="1">
      <c r="B115" s="181" t="s">
        <v>0</v>
      </c>
      <c r="C115" s="114">
        <f>COUNTIF(C96:C114,"&gt;0")</f>
        <v>0</v>
      </c>
      <c r="D115" s="113">
        <f>COUNTIF(D96:D114,"&gt;0")</f>
        <v>0</v>
      </c>
      <c r="O115" s="181" t="s">
        <v>0</v>
      </c>
      <c r="P115" s="114">
        <f>COUNTIF(P96:P114,"&gt;0")</f>
        <v>0</v>
      </c>
      <c r="Q115" s="113">
        <f>COUNTIF(Q96:Q114,"&gt;0")</f>
        <v>0</v>
      </c>
      <c r="R115" s="79"/>
      <c r="S115" s="79"/>
      <c r="T115" s="78"/>
      <c r="U115" s="78"/>
    </row>
    <row r="116" spans="2:21">
      <c r="B116" s="88" t="s">
        <v>1</v>
      </c>
      <c r="C116" s="87" t="e">
        <f>AVERAGE(C96:C114)</f>
        <v>#DIV/0!</v>
      </c>
      <c r="D116" s="86" t="e">
        <f>AVERAGE(D96:D114)</f>
        <v>#DIV/0!</v>
      </c>
      <c r="O116" s="88" t="s">
        <v>1</v>
      </c>
      <c r="P116" s="87" t="e">
        <f>AVERAGE(P96:P114)</f>
        <v>#DIV/0!</v>
      </c>
      <c r="Q116" s="86" t="e">
        <f>AVERAGE(Q96:Q114)</f>
        <v>#DIV/0!</v>
      </c>
      <c r="R116" s="79"/>
      <c r="S116" s="79"/>
      <c r="T116" s="78"/>
      <c r="U116" s="78"/>
    </row>
    <row r="117" spans="2:21">
      <c r="B117" s="85" t="s">
        <v>2</v>
      </c>
      <c r="C117" s="84" t="e">
        <f>STDEV(C96:C114)</f>
        <v>#DIV/0!</v>
      </c>
      <c r="D117" s="83" t="e">
        <f>STDEV(D96:D114)</f>
        <v>#DIV/0!</v>
      </c>
      <c r="O117" s="85" t="s">
        <v>2</v>
      </c>
      <c r="P117" s="84" t="e">
        <f>STDEV(P96:P114)</f>
        <v>#DIV/0!</v>
      </c>
      <c r="Q117" s="83" t="e">
        <f>STDEV(Q96:Q114)</f>
        <v>#DIV/0!</v>
      </c>
      <c r="R117" s="79"/>
      <c r="S117" s="79"/>
      <c r="T117" s="78"/>
      <c r="U117" s="78"/>
    </row>
    <row r="118" spans="2:21" ht="13.5" thickBot="1">
      <c r="B118" s="82" t="s">
        <v>3</v>
      </c>
      <c r="C118" s="81" t="e">
        <f>CONFIDENCE(0.05,C117,C115)</f>
        <v>#DIV/0!</v>
      </c>
      <c r="D118" s="80" t="e">
        <f>CONFIDENCE(0.05,D117,D115)</f>
        <v>#DIV/0!</v>
      </c>
      <c r="O118" s="82" t="s">
        <v>3</v>
      </c>
      <c r="P118" s="81" t="e">
        <f>CONFIDENCE(0.05,P117,P115)</f>
        <v>#DIV/0!</v>
      </c>
      <c r="Q118" s="80" t="e">
        <f>CONFIDENCE(0.05,Q117,Q115)</f>
        <v>#DIV/0!</v>
      </c>
      <c r="R118" s="79"/>
      <c r="S118" s="79"/>
      <c r="T118" s="78"/>
      <c r="U118" s="78"/>
    </row>
    <row r="120" spans="2:21" ht="13.5" thickBot="1"/>
    <row r="121" spans="2:21" ht="13.5" thickBot="1">
      <c r="B121" s="347"/>
      <c r="C121" s="348"/>
      <c r="D121" s="363" t="s">
        <v>15</v>
      </c>
      <c r="G121" s="346" t="s">
        <v>261</v>
      </c>
      <c r="H121" s="346"/>
      <c r="O121" s="347"/>
      <c r="P121" s="348"/>
      <c r="Q121" s="363" t="s">
        <v>15</v>
      </c>
      <c r="R121" s="79"/>
      <c r="S121" s="79"/>
      <c r="T121" s="346" t="s">
        <v>200</v>
      </c>
      <c r="U121" s="346"/>
    </row>
    <row r="122" spans="2:21" ht="13.5" thickBot="1">
      <c r="B122" s="349"/>
      <c r="C122" s="350"/>
      <c r="D122" s="364"/>
      <c r="G122" s="112">
        <v>1</v>
      </c>
      <c r="H122" s="112">
        <v>2</v>
      </c>
      <c r="O122" s="349"/>
      <c r="P122" s="350"/>
      <c r="Q122" s="364"/>
      <c r="R122" s="79"/>
      <c r="S122" s="79"/>
      <c r="T122" s="112">
        <v>1</v>
      </c>
      <c r="U122" s="112">
        <v>2</v>
      </c>
    </row>
    <row r="123" spans="2:21" ht="13.5" customHeight="1" thickBot="1">
      <c r="B123" s="355" t="s">
        <v>253</v>
      </c>
      <c r="C123" s="348"/>
      <c r="D123" s="111" t="s">
        <v>170</v>
      </c>
      <c r="F123" s="110" t="s">
        <v>1</v>
      </c>
      <c r="G123" s="109" t="e">
        <f t="shared" ref="G123:H125" si="7">C146</f>
        <v>#DIV/0!</v>
      </c>
      <c r="H123" s="196" t="e">
        <f t="shared" si="7"/>
        <v>#DIV/0!</v>
      </c>
      <c r="O123" s="432" t="s">
        <v>252</v>
      </c>
      <c r="P123" s="433"/>
      <c r="Q123" s="111" t="s">
        <v>170</v>
      </c>
      <c r="R123" s="79"/>
      <c r="S123" s="110" t="s">
        <v>1</v>
      </c>
      <c r="T123" s="109" t="e">
        <f t="shared" ref="T123:U125" si="8">P146</f>
        <v>#DIV/0!</v>
      </c>
      <c r="U123" s="196" t="e">
        <f t="shared" si="8"/>
        <v>#DIV/0!</v>
      </c>
    </row>
    <row r="124" spans="2:21">
      <c r="B124" s="373" t="s">
        <v>6</v>
      </c>
      <c r="C124" s="356" t="s">
        <v>27</v>
      </c>
      <c r="D124" s="357"/>
      <c r="F124" s="102" t="s">
        <v>7</v>
      </c>
      <c r="G124" s="108" t="e">
        <f t="shared" si="7"/>
        <v>#DIV/0!</v>
      </c>
      <c r="H124" s="196" t="e">
        <f t="shared" si="7"/>
        <v>#DIV/0!</v>
      </c>
      <c r="O124" s="373" t="s">
        <v>6</v>
      </c>
      <c r="P124" s="356" t="s">
        <v>27</v>
      </c>
      <c r="Q124" s="357"/>
      <c r="R124" s="79"/>
      <c r="S124" s="102" t="s">
        <v>7</v>
      </c>
      <c r="T124" s="108" t="e">
        <f t="shared" si="8"/>
        <v>#DIV/0!</v>
      </c>
      <c r="U124" s="196" t="e">
        <f t="shared" si="8"/>
        <v>#DIV/0!</v>
      </c>
    </row>
    <row r="125" spans="2:21" ht="13.5" thickBot="1">
      <c r="B125" s="374"/>
      <c r="C125" s="107">
        <v>1</v>
      </c>
      <c r="D125" s="106">
        <v>2</v>
      </c>
      <c r="F125" s="102" t="s">
        <v>3</v>
      </c>
      <c r="G125" s="105" t="e">
        <f t="shared" si="7"/>
        <v>#DIV/0!</v>
      </c>
      <c r="H125" s="196" t="e">
        <f t="shared" si="7"/>
        <v>#DIV/0!</v>
      </c>
      <c r="O125" s="374"/>
      <c r="P125" s="107">
        <v>1</v>
      </c>
      <c r="Q125" s="106">
        <v>2</v>
      </c>
      <c r="R125" s="79"/>
      <c r="S125" s="102" t="s">
        <v>3</v>
      </c>
      <c r="T125" s="105" t="e">
        <f t="shared" si="8"/>
        <v>#DIV/0!</v>
      </c>
      <c r="U125" s="196" t="e">
        <f t="shared" si="8"/>
        <v>#DIV/0!</v>
      </c>
    </row>
    <row r="126" spans="2:21" ht="13.5" thickBot="1">
      <c r="B126" s="199">
        <v>4</v>
      </c>
      <c r="C126" s="472" t="s">
        <v>57</v>
      </c>
      <c r="D126" s="473"/>
      <c r="F126" s="102" t="s">
        <v>8</v>
      </c>
      <c r="G126" s="101">
        <f>MAX(C126:C144)</f>
        <v>0</v>
      </c>
      <c r="H126" s="101">
        <f>MAX(D126:D144)</f>
        <v>0</v>
      </c>
      <c r="O126" s="199">
        <v>4</v>
      </c>
      <c r="P126" s="472" t="s">
        <v>57</v>
      </c>
      <c r="Q126" s="473"/>
      <c r="R126" s="79"/>
      <c r="S126" s="102" t="s">
        <v>8</v>
      </c>
      <c r="T126" s="101">
        <f>MAX(P126:P144)</f>
        <v>0</v>
      </c>
      <c r="U126" s="101">
        <f>MAX(Q126:Q144)</f>
        <v>0</v>
      </c>
    </row>
    <row r="127" spans="2:21" ht="13.5" thickBot="1">
      <c r="B127" s="92">
        <v>5</v>
      </c>
      <c r="C127" s="472" t="s">
        <v>57</v>
      </c>
      <c r="D127" s="473"/>
      <c r="F127" s="102" t="s">
        <v>9</v>
      </c>
      <c r="G127" s="101">
        <f>MIN(C126:C144)</f>
        <v>0</v>
      </c>
      <c r="H127" s="101">
        <f>MIN(D126:D144)</f>
        <v>0</v>
      </c>
      <c r="O127" s="92">
        <v>5</v>
      </c>
      <c r="P127" s="472" t="s">
        <v>57</v>
      </c>
      <c r="Q127" s="473"/>
      <c r="R127" s="79"/>
      <c r="S127" s="102" t="s">
        <v>9</v>
      </c>
      <c r="T127" s="101">
        <f>MIN(P126:P144)</f>
        <v>0</v>
      </c>
      <c r="U127" s="101">
        <f>MIN(Q126:Q144)</f>
        <v>0</v>
      </c>
    </row>
    <row r="128" spans="2:21" ht="13.5" thickBot="1">
      <c r="B128" s="92">
        <v>6</v>
      </c>
      <c r="C128" s="472" t="s">
        <v>57</v>
      </c>
      <c r="D128" s="473"/>
      <c r="F128" s="98" t="s">
        <v>10</v>
      </c>
      <c r="G128" s="97">
        <f>G126-G127</f>
        <v>0</v>
      </c>
      <c r="H128" s="97">
        <f>H126-H127</f>
        <v>0</v>
      </c>
      <c r="O128" s="92">
        <v>6</v>
      </c>
      <c r="P128" s="472" t="s">
        <v>57</v>
      </c>
      <c r="Q128" s="473"/>
      <c r="R128" s="79"/>
      <c r="S128" s="98" t="s">
        <v>10</v>
      </c>
      <c r="T128" s="97">
        <f>T126-T127</f>
        <v>0</v>
      </c>
      <c r="U128" s="97">
        <f>U126-U127</f>
        <v>0</v>
      </c>
    </row>
    <row r="129" spans="2:21" ht="13.5" thickBot="1">
      <c r="B129" s="92">
        <v>7</v>
      </c>
      <c r="C129" s="472" t="s">
        <v>57</v>
      </c>
      <c r="D129" s="473"/>
      <c r="F129" s="102"/>
      <c r="G129" s="101"/>
      <c r="H129" s="101"/>
      <c r="O129" s="92">
        <v>7</v>
      </c>
      <c r="P129" s="472" t="s">
        <v>57</v>
      </c>
      <c r="Q129" s="473"/>
      <c r="R129" s="79"/>
      <c r="S129" s="102"/>
      <c r="T129" s="101"/>
      <c r="U129" s="101"/>
    </row>
    <row r="130" spans="2:21" ht="13.5" thickBot="1">
      <c r="B130" s="92">
        <v>8</v>
      </c>
      <c r="C130" s="472" t="s">
        <v>57</v>
      </c>
      <c r="D130" s="473"/>
      <c r="F130" s="102"/>
      <c r="G130" s="101"/>
      <c r="H130" s="101"/>
      <c r="O130" s="92">
        <v>8</v>
      </c>
      <c r="P130" s="472" t="s">
        <v>57</v>
      </c>
      <c r="Q130" s="473"/>
      <c r="R130" s="79"/>
      <c r="S130" s="102"/>
      <c r="T130" s="101"/>
      <c r="U130" s="101"/>
    </row>
    <row r="131" spans="2:21" ht="13.5" thickBot="1">
      <c r="B131" s="92">
        <v>11</v>
      </c>
      <c r="C131" s="472" t="s">
        <v>57</v>
      </c>
      <c r="D131" s="473"/>
      <c r="F131" s="102"/>
      <c r="G131" s="101"/>
      <c r="H131" s="101"/>
      <c r="O131" s="92">
        <v>11</v>
      </c>
      <c r="P131" s="472" t="s">
        <v>57</v>
      </c>
      <c r="Q131" s="473"/>
      <c r="R131" s="79"/>
      <c r="S131" s="102"/>
      <c r="T131" s="101"/>
      <c r="U131" s="101"/>
    </row>
    <row r="132" spans="2:21" ht="13.5" thickBot="1">
      <c r="B132" s="92">
        <v>12</v>
      </c>
      <c r="C132" s="472" t="s">
        <v>57</v>
      </c>
      <c r="D132" s="473"/>
      <c r="F132" s="102"/>
      <c r="G132" s="101"/>
      <c r="H132" s="101"/>
      <c r="O132" s="92">
        <v>12</v>
      </c>
      <c r="P132" s="472" t="s">
        <v>57</v>
      </c>
      <c r="Q132" s="473"/>
      <c r="R132" s="79"/>
      <c r="S132" s="102"/>
      <c r="T132" s="101"/>
      <c r="U132" s="101"/>
    </row>
    <row r="133" spans="2:21" ht="13.5" thickBot="1">
      <c r="B133" s="92">
        <v>13</v>
      </c>
      <c r="C133" s="472" t="s">
        <v>57</v>
      </c>
      <c r="D133" s="473"/>
      <c r="F133" s="102"/>
      <c r="G133" s="101"/>
      <c r="H133" s="101"/>
      <c r="O133" s="92">
        <v>13</v>
      </c>
      <c r="P133" s="472" t="s">
        <v>57</v>
      </c>
      <c r="Q133" s="473"/>
      <c r="R133" s="79"/>
      <c r="S133" s="102"/>
      <c r="T133" s="101"/>
      <c r="U133" s="101"/>
    </row>
    <row r="134" spans="2:21" ht="13.5" thickBot="1">
      <c r="B134" s="92">
        <v>14</v>
      </c>
      <c r="C134" s="472" t="s">
        <v>57</v>
      </c>
      <c r="D134" s="473"/>
      <c r="F134" s="102"/>
      <c r="G134" s="101"/>
      <c r="H134" s="101"/>
      <c r="O134" s="92">
        <v>14</v>
      </c>
      <c r="P134" s="472" t="s">
        <v>57</v>
      </c>
      <c r="Q134" s="473"/>
      <c r="R134" s="79"/>
      <c r="S134" s="102"/>
      <c r="T134" s="101"/>
      <c r="U134" s="101"/>
    </row>
    <row r="135" spans="2:21" ht="13.5" thickBot="1">
      <c r="B135" s="92">
        <v>15</v>
      </c>
      <c r="C135" s="472" t="s">
        <v>57</v>
      </c>
      <c r="D135" s="473"/>
      <c r="F135" s="102"/>
      <c r="G135" s="101"/>
      <c r="H135" s="101"/>
      <c r="O135" s="92">
        <v>15</v>
      </c>
      <c r="P135" s="472" t="s">
        <v>57</v>
      </c>
      <c r="Q135" s="473"/>
      <c r="R135" s="79"/>
      <c r="S135" s="102"/>
      <c r="T135" s="101"/>
      <c r="U135" s="101"/>
    </row>
    <row r="136" spans="2:21" ht="13.5" thickBot="1">
      <c r="B136" s="92">
        <v>18</v>
      </c>
      <c r="C136" s="472" t="s">
        <v>57</v>
      </c>
      <c r="D136" s="473"/>
      <c r="F136" s="102"/>
      <c r="G136" s="101"/>
      <c r="H136" s="101"/>
      <c r="O136" s="92">
        <v>18</v>
      </c>
      <c r="P136" s="472" t="s">
        <v>57</v>
      </c>
      <c r="Q136" s="473"/>
      <c r="R136" s="79"/>
      <c r="S136" s="102"/>
      <c r="T136" s="101"/>
      <c r="U136" s="101"/>
    </row>
    <row r="137" spans="2:21" ht="13.5" thickBot="1">
      <c r="B137" s="92">
        <v>19</v>
      </c>
      <c r="C137" s="472" t="s">
        <v>57</v>
      </c>
      <c r="D137" s="473"/>
      <c r="F137" s="102"/>
      <c r="G137" s="101"/>
      <c r="H137" s="101"/>
      <c r="O137" s="92">
        <v>19</v>
      </c>
      <c r="P137" s="472" t="s">
        <v>57</v>
      </c>
      <c r="Q137" s="473"/>
      <c r="R137" s="79"/>
      <c r="S137" s="102"/>
      <c r="T137" s="101"/>
      <c r="U137" s="101"/>
    </row>
    <row r="138" spans="2:21" ht="13.5" thickBot="1">
      <c r="B138" s="92">
        <v>20</v>
      </c>
      <c r="C138" s="472" t="s">
        <v>57</v>
      </c>
      <c r="D138" s="473"/>
      <c r="F138" s="102"/>
      <c r="G138" s="101"/>
      <c r="H138" s="101"/>
      <c r="O138" s="92">
        <v>20</v>
      </c>
      <c r="P138" s="472" t="s">
        <v>57</v>
      </c>
      <c r="Q138" s="473"/>
      <c r="R138" s="79"/>
      <c r="S138" s="102"/>
      <c r="T138" s="101"/>
      <c r="U138" s="101"/>
    </row>
    <row r="139" spans="2:21" ht="13.5" thickBot="1">
      <c r="B139" s="92">
        <v>21</v>
      </c>
      <c r="C139" s="472" t="s">
        <v>57</v>
      </c>
      <c r="D139" s="473"/>
      <c r="F139" s="102"/>
      <c r="G139" s="101"/>
      <c r="H139" s="101"/>
      <c r="O139" s="92">
        <v>21</v>
      </c>
      <c r="P139" s="472" t="s">
        <v>57</v>
      </c>
      <c r="Q139" s="473"/>
      <c r="R139" s="79"/>
      <c r="S139" s="102"/>
      <c r="T139" s="101"/>
      <c r="U139" s="101"/>
    </row>
    <row r="140" spans="2:21" ht="13.5" thickBot="1">
      <c r="B140" s="92">
        <v>22</v>
      </c>
      <c r="C140" s="472" t="s">
        <v>57</v>
      </c>
      <c r="D140" s="473"/>
      <c r="F140" s="102"/>
      <c r="G140" s="101"/>
      <c r="H140" s="101"/>
      <c r="O140" s="92">
        <v>22</v>
      </c>
      <c r="P140" s="472" t="s">
        <v>57</v>
      </c>
      <c r="Q140" s="473"/>
      <c r="R140" s="79"/>
      <c r="S140" s="102"/>
      <c r="T140" s="101"/>
      <c r="U140" s="101"/>
    </row>
    <row r="141" spans="2:21" ht="13.5" thickBot="1">
      <c r="B141" s="92">
        <v>26</v>
      </c>
      <c r="C141" s="472" t="s">
        <v>57</v>
      </c>
      <c r="D141" s="473"/>
      <c r="F141" s="102"/>
      <c r="G141" s="101"/>
      <c r="H141" s="101"/>
      <c r="O141" s="92">
        <v>26</v>
      </c>
      <c r="P141" s="472" t="s">
        <v>57</v>
      </c>
      <c r="Q141" s="473"/>
      <c r="R141" s="79"/>
      <c r="S141" s="102"/>
      <c r="T141" s="101"/>
      <c r="U141" s="101"/>
    </row>
    <row r="142" spans="2:21" ht="13.5" thickBot="1">
      <c r="B142" s="92">
        <v>27</v>
      </c>
      <c r="C142" s="472" t="s">
        <v>57</v>
      </c>
      <c r="D142" s="473"/>
      <c r="F142" s="102"/>
      <c r="G142" s="101"/>
      <c r="H142" s="101"/>
      <c r="O142" s="92">
        <v>27</v>
      </c>
      <c r="P142" s="472" t="s">
        <v>57</v>
      </c>
      <c r="Q142" s="473"/>
      <c r="R142" s="79"/>
      <c r="S142" s="102"/>
      <c r="T142" s="101"/>
      <c r="U142" s="101"/>
    </row>
    <row r="143" spans="2:21" ht="13.5" thickBot="1">
      <c r="B143" s="92">
        <v>28</v>
      </c>
      <c r="C143" s="472" t="s">
        <v>57</v>
      </c>
      <c r="D143" s="473"/>
      <c r="F143" s="102"/>
      <c r="G143" s="101"/>
      <c r="H143" s="101"/>
      <c r="O143" s="92">
        <v>28</v>
      </c>
      <c r="P143" s="472" t="s">
        <v>57</v>
      </c>
      <c r="Q143" s="473"/>
      <c r="R143" s="79"/>
      <c r="S143" s="102"/>
      <c r="T143" s="101"/>
      <c r="U143" s="101"/>
    </row>
    <row r="144" spans="2:21" ht="13.5" thickBot="1">
      <c r="B144" s="92">
        <v>29</v>
      </c>
      <c r="C144" s="472" t="s">
        <v>57</v>
      </c>
      <c r="D144" s="473"/>
      <c r="F144" s="102"/>
      <c r="G144" s="101"/>
      <c r="H144" s="101"/>
      <c r="O144" s="92">
        <v>29</v>
      </c>
      <c r="P144" s="472" t="s">
        <v>57</v>
      </c>
      <c r="Q144" s="473"/>
      <c r="R144" s="79"/>
      <c r="S144" s="102"/>
      <c r="T144" s="101"/>
      <c r="U144" s="101"/>
    </row>
    <row r="145" spans="2:21" ht="13.5" thickBot="1">
      <c r="B145" s="181" t="s">
        <v>0</v>
      </c>
      <c r="C145" s="114">
        <f>COUNTIF(C126:C144,"&gt;0")</f>
        <v>0</v>
      </c>
      <c r="D145" s="113">
        <f>COUNTIF(D126:D144,"&gt;0")</f>
        <v>0</v>
      </c>
      <c r="O145" s="181" t="s">
        <v>0</v>
      </c>
      <c r="P145" s="114">
        <f>COUNTIF(P126:P144,"&gt;0")</f>
        <v>0</v>
      </c>
      <c r="Q145" s="113">
        <f>COUNTIF(Q126:Q144,"&gt;0")</f>
        <v>0</v>
      </c>
      <c r="R145" s="79"/>
      <c r="S145" s="79"/>
      <c r="T145" s="78"/>
      <c r="U145" s="78"/>
    </row>
    <row r="146" spans="2:21">
      <c r="B146" s="88" t="s">
        <v>1</v>
      </c>
      <c r="C146" s="87" t="e">
        <f>AVERAGE(C126:C144)</f>
        <v>#DIV/0!</v>
      </c>
      <c r="D146" s="86" t="e">
        <f>AVERAGE(D126:D144)</f>
        <v>#DIV/0!</v>
      </c>
      <c r="O146" s="88" t="s">
        <v>1</v>
      </c>
      <c r="P146" s="87" t="e">
        <f>AVERAGE(P126:P144)</f>
        <v>#DIV/0!</v>
      </c>
      <c r="Q146" s="86" t="e">
        <f>AVERAGE(Q126:Q144)</f>
        <v>#DIV/0!</v>
      </c>
      <c r="R146" s="79"/>
      <c r="S146" s="79"/>
      <c r="T146" s="78"/>
      <c r="U146" s="78"/>
    </row>
    <row r="147" spans="2:21">
      <c r="B147" s="85" t="s">
        <v>2</v>
      </c>
      <c r="C147" s="84" t="e">
        <f>STDEV(C126:C144)</f>
        <v>#DIV/0!</v>
      </c>
      <c r="D147" s="83" t="e">
        <f>STDEV(D126:D144)</f>
        <v>#DIV/0!</v>
      </c>
      <c r="O147" s="85" t="s">
        <v>2</v>
      </c>
      <c r="P147" s="84" t="e">
        <f>STDEV(P126:P144)</f>
        <v>#DIV/0!</v>
      </c>
      <c r="Q147" s="83" t="e">
        <f>STDEV(Q126:Q144)</f>
        <v>#DIV/0!</v>
      </c>
      <c r="R147" s="79"/>
      <c r="S147" s="79"/>
      <c r="T147" s="78"/>
      <c r="U147" s="78"/>
    </row>
    <row r="148" spans="2:21" ht="13.5" thickBot="1">
      <c r="B148" s="82" t="s">
        <v>3</v>
      </c>
      <c r="C148" s="81" t="e">
        <f>CONFIDENCE(0.05,C147,C145)</f>
        <v>#DIV/0!</v>
      </c>
      <c r="D148" s="80" t="e">
        <f>CONFIDENCE(0.05,D147,D145)</f>
        <v>#DIV/0!</v>
      </c>
      <c r="O148" s="82" t="s">
        <v>3</v>
      </c>
      <c r="P148" s="81" t="e">
        <f>CONFIDENCE(0.05,P147,P145)</f>
        <v>#DIV/0!</v>
      </c>
      <c r="Q148" s="80" t="e">
        <f>CONFIDENCE(0.05,Q147,Q145)</f>
        <v>#DIV/0!</v>
      </c>
      <c r="R148" s="79"/>
      <c r="S148" s="79"/>
      <c r="T148" s="78"/>
      <c r="U148" s="78"/>
    </row>
    <row r="150" spans="2:21" ht="13.5" thickBot="1"/>
    <row r="151" spans="2:21" ht="13.5" thickBot="1">
      <c r="B151" s="347"/>
      <c r="C151" s="348"/>
      <c r="D151" s="363" t="s">
        <v>15</v>
      </c>
      <c r="G151" s="346" t="s">
        <v>260</v>
      </c>
      <c r="H151" s="346"/>
      <c r="O151" s="347"/>
      <c r="P151" s="348"/>
      <c r="Q151" s="363" t="s">
        <v>15</v>
      </c>
      <c r="R151" s="79"/>
      <c r="S151" s="79"/>
      <c r="T151" s="346" t="s">
        <v>198</v>
      </c>
      <c r="U151" s="346"/>
    </row>
    <row r="152" spans="2:21" ht="13.5" thickBot="1">
      <c r="B152" s="349"/>
      <c r="C152" s="350"/>
      <c r="D152" s="364"/>
      <c r="G152" s="112">
        <v>1</v>
      </c>
      <c r="H152" s="112">
        <v>2</v>
      </c>
      <c r="O152" s="349"/>
      <c r="P152" s="350"/>
      <c r="Q152" s="364"/>
      <c r="R152" s="79"/>
      <c r="S152" s="79"/>
      <c r="T152" s="112">
        <v>1</v>
      </c>
      <c r="U152" s="112">
        <v>2</v>
      </c>
    </row>
    <row r="153" spans="2:21" ht="13.5" customHeight="1" thickBot="1">
      <c r="B153" s="355" t="s">
        <v>253</v>
      </c>
      <c r="C153" s="348"/>
      <c r="D153" s="111" t="s">
        <v>168</v>
      </c>
      <c r="F153" s="110" t="s">
        <v>1</v>
      </c>
      <c r="G153" s="109" t="e">
        <f t="shared" ref="G153:H155" si="9">C178</f>
        <v>#DIV/0!</v>
      </c>
      <c r="H153" s="196" t="e">
        <f t="shared" si="9"/>
        <v>#DIV/0!</v>
      </c>
      <c r="O153" s="432" t="s">
        <v>252</v>
      </c>
      <c r="P153" s="433"/>
      <c r="Q153" s="111" t="s">
        <v>168</v>
      </c>
      <c r="R153" s="79"/>
      <c r="S153" s="110" t="s">
        <v>1</v>
      </c>
      <c r="T153" s="109" t="e">
        <f t="shared" ref="T153:U155" si="10">P178</f>
        <v>#DIV/0!</v>
      </c>
      <c r="U153" s="196" t="e">
        <f t="shared" si="10"/>
        <v>#DIV/0!</v>
      </c>
    </row>
    <row r="154" spans="2:21">
      <c r="B154" s="373" t="s">
        <v>6</v>
      </c>
      <c r="C154" s="356" t="s">
        <v>27</v>
      </c>
      <c r="D154" s="357"/>
      <c r="F154" s="102" t="s">
        <v>7</v>
      </c>
      <c r="G154" s="108" t="e">
        <f t="shared" si="9"/>
        <v>#DIV/0!</v>
      </c>
      <c r="H154" s="196" t="e">
        <f t="shared" si="9"/>
        <v>#DIV/0!</v>
      </c>
      <c r="O154" s="373" t="s">
        <v>6</v>
      </c>
      <c r="P154" s="356" t="s">
        <v>27</v>
      </c>
      <c r="Q154" s="357"/>
      <c r="R154" s="79"/>
      <c r="S154" s="102" t="s">
        <v>7</v>
      </c>
      <c r="T154" s="108" t="e">
        <f t="shared" si="10"/>
        <v>#DIV/0!</v>
      </c>
      <c r="U154" s="196" t="e">
        <f t="shared" si="10"/>
        <v>#DIV/0!</v>
      </c>
    </row>
    <row r="155" spans="2:21" ht="13.5" thickBot="1">
      <c r="B155" s="374"/>
      <c r="C155" s="107">
        <v>1</v>
      </c>
      <c r="D155" s="106">
        <v>2</v>
      </c>
      <c r="F155" s="102" t="s">
        <v>3</v>
      </c>
      <c r="G155" s="105" t="e">
        <f t="shared" si="9"/>
        <v>#DIV/0!</v>
      </c>
      <c r="H155" s="196" t="e">
        <f t="shared" si="9"/>
        <v>#DIV/0!</v>
      </c>
      <c r="O155" s="374"/>
      <c r="P155" s="107">
        <v>1</v>
      </c>
      <c r="Q155" s="106">
        <v>2</v>
      </c>
      <c r="R155" s="79"/>
      <c r="S155" s="102" t="s">
        <v>3</v>
      </c>
      <c r="T155" s="105" t="e">
        <f t="shared" si="10"/>
        <v>#DIV/0!</v>
      </c>
      <c r="U155" s="196" t="e">
        <f t="shared" si="10"/>
        <v>#DIV/0!</v>
      </c>
    </row>
    <row r="156" spans="2:21">
      <c r="B156" s="199">
        <v>1</v>
      </c>
      <c r="C156" s="464" t="s">
        <v>57</v>
      </c>
      <c r="D156" s="401"/>
      <c r="F156" s="102" t="s">
        <v>8</v>
      </c>
      <c r="G156" s="101">
        <f>MAX(C156:C176)</f>
        <v>0</v>
      </c>
      <c r="H156" s="101">
        <f>MAX(D156:D176)</f>
        <v>0</v>
      </c>
      <c r="O156" s="199">
        <v>1</v>
      </c>
      <c r="P156" s="464" t="s">
        <v>57</v>
      </c>
      <c r="Q156" s="401"/>
      <c r="R156" s="79"/>
      <c r="S156" s="102" t="s">
        <v>8</v>
      </c>
      <c r="T156" s="101">
        <f>MAX(P156:P176)</f>
        <v>0</v>
      </c>
      <c r="U156" s="101">
        <f>MAX(Q156:Q176)</f>
        <v>0</v>
      </c>
    </row>
    <row r="157" spans="2:21">
      <c r="B157" s="194">
        <v>2</v>
      </c>
      <c r="C157" s="465" t="s">
        <v>57</v>
      </c>
      <c r="D157" s="399"/>
      <c r="F157" s="102" t="s">
        <v>9</v>
      </c>
      <c r="G157" s="101">
        <f>MIN(C156:C176)</f>
        <v>0</v>
      </c>
      <c r="H157" s="101">
        <f>MIN(D156:D176)</f>
        <v>0</v>
      </c>
      <c r="O157" s="194">
        <v>2</v>
      </c>
      <c r="P157" s="465" t="s">
        <v>57</v>
      </c>
      <c r="Q157" s="399"/>
      <c r="R157" s="79"/>
      <c r="S157" s="102" t="s">
        <v>9</v>
      </c>
      <c r="T157" s="101">
        <f>MIN(P156:P176)</f>
        <v>0</v>
      </c>
      <c r="U157" s="101">
        <f>MIN(Q156:Q176)</f>
        <v>0</v>
      </c>
    </row>
    <row r="158" spans="2:21" ht="13.5" thickBot="1">
      <c r="B158" s="194">
        <v>3</v>
      </c>
      <c r="C158" s="465" t="s">
        <v>57</v>
      </c>
      <c r="D158" s="399"/>
      <c r="F158" s="98" t="s">
        <v>10</v>
      </c>
      <c r="G158" s="97">
        <f>G156-G157</f>
        <v>0</v>
      </c>
      <c r="H158" s="97">
        <f>H156-H157</f>
        <v>0</v>
      </c>
      <c r="O158" s="194">
        <v>3</v>
      </c>
      <c r="P158" s="465" t="s">
        <v>57</v>
      </c>
      <c r="Q158" s="399"/>
      <c r="R158" s="79"/>
      <c r="S158" s="98" t="s">
        <v>10</v>
      </c>
      <c r="T158" s="97">
        <f>T156-T157</f>
        <v>0</v>
      </c>
      <c r="U158" s="97">
        <f>U156-U157</f>
        <v>0</v>
      </c>
    </row>
    <row r="159" spans="2:21">
      <c r="B159" s="194">
        <v>4</v>
      </c>
      <c r="C159" s="465" t="s">
        <v>57</v>
      </c>
      <c r="D159" s="399"/>
      <c r="O159" s="194">
        <v>4</v>
      </c>
      <c r="P159" s="465" t="s">
        <v>57</v>
      </c>
      <c r="Q159" s="399"/>
      <c r="R159" s="79"/>
    </row>
    <row r="160" spans="2:21">
      <c r="B160" s="92">
        <v>5</v>
      </c>
      <c r="C160" s="465" t="s">
        <v>57</v>
      </c>
      <c r="D160" s="399"/>
      <c r="O160" s="92">
        <v>5</v>
      </c>
      <c r="P160" s="465" t="s">
        <v>57</v>
      </c>
      <c r="Q160" s="399"/>
      <c r="R160" s="79"/>
    </row>
    <row r="161" spans="2:21">
      <c r="B161" s="92">
        <v>8</v>
      </c>
      <c r="C161" s="465" t="s">
        <v>57</v>
      </c>
      <c r="D161" s="399"/>
      <c r="O161" s="92">
        <v>8</v>
      </c>
      <c r="P161" s="465" t="s">
        <v>57</v>
      </c>
      <c r="Q161" s="399"/>
      <c r="R161" s="79"/>
    </row>
    <row r="162" spans="2:21">
      <c r="B162" s="92">
        <v>9</v>
      </c>
      <c r="C162" s="465" t="s">
        <v>57</v>
      </c>
      <c r="D162" s="399"/>
      <c r="F162" s="102"/>
      <c r="G162" s="101"/>
      <c r="H162" s="101"/>
      <c r="O162" s="92">
        <v>9</v>
      </c>
      <c r="P162" s="465" t="s">
        <v>57</v>
      </c>
      <c r="Q162" s="399"/>
      <c r="R162" s="79"/>
      <c r="S162" s="102"/>
      <c r="T162" s="101"/>
      <c r="U162" s="101"/>
    </row>
    <row r="163" spans="2:21">
      <c r="B163" s="92">
        <v>11</v>
      </c>
      <c r="C163" s="465" t="s">
        <v>57</v>
      </c>
      <c r="D163" s="399"/>
      <c r="F163" s="102"/>
      <c r="G163" s="101"/>
      <c r="H163" s="101"/>
      <c r="O163" s="92">
        <v>11</v>
      </c>
      <c r="P163" s="465" t="s">
        <v>57</v>
      </c>
      <c r="Q163" s="399"/>
      <c r="R163" s="79"/>
      <c r="S163" s="102"/>
      <c r="T163" s="101"/>
      <c r="U163" s="101"/>
    </row>
    <row r="164" spans="2:21">
      <c r="B164" s="92">
        <v>12</v>
      </c>
      <c r="C164" s="465" t="s">
        <v>57</v>
      </c>
      <c r="D164" s="399"/>
      <c r="F164" s="102"/>
      <c r="G164" s="101"/>
      <c r="H164" s="101"/>
      <c r="O164" s="92">
        <v>12</v>
      </c>
      <c r="P164" s="465" t="s">
        <v>57</v>
      </c>
      <c r="Q164" s="399"/>
      <c r="R164" s="79"/>
      <c r="S164" s="102"/>
      <c r="T164" s="101"/>
      <c r="U164" s="101"/>
    </row>
    <row r="165" spans="2:21">
      <c r="B165" s="92">
        <v>15</v>
      </c>
      <c r="C165" s="465" t="s">
        <v>57</v>
      </c>
      <c r="D165" s="399"/>
      <c r="F165" s="102"/>
      <c r="G165" s="101"/>
      <c r="H165" s="101"/>
      <c r="O165" s="92">
        <v>15</v>
      </c>
      <c r="P165" s="465" t="s">
        <v>57</v>
      </c>
      <c r="Q165" s="399"/>
      <c r="R165" s="79"/>
      <c r="S165" s="102"/>
      <c r="T165" s="101"/>
      <c r="U165" s="101"/>
    </row>
    <row r="166" spans="2:21">
      <c r="B166" s="92">
        <v>16</v>
      </c>
      <c r="C166" s="465" t="s">
        <v>57</v>
      </c>
      <c r="D166" s="399"/>
      <c r="F166" s="102"/>
      <c r="G166" s="101"/>
      <c r="H166" s="101"/>
      <c r="O166" s="92">
        <v>16</v>
      </c>
      <c r="P166" s="465" t="s">
        <v>57</v>
      </c>
      <c r="Q166" s="399"/>
      <c r="R166" s="79"/>
      <c r="S166" s="102"/>
      <c r="T166" s="101"/>
      <c r="U166" s="101"/>
    </row>
    <row r="167" spans="2:21">
      <c r="B167" s="92">
        <v>17</v>
      </c>
      <c r="C167" s="465" t="s">
        <v>57</v>
      </c>
      <c r="D167" s="399"/>
      <c r="F167" s="102"/>
      <c r="G167" s="101"/>
      <c r="H167" s="101"/>
      <c r="O167" s="92">
        <v>17</v>
      </c>
      <c r="P167" s="465" t="s">
        <v>57</v>
      </c>
      <c r="Q167" s="399"/>
      <c r="R167" s="79"/>
      <c r="S167" s="102"/>
      <c r="T167" s="101"/>
      <c r="U167" s="101"/>
    </row>
    <row r="168" spans="2:21">
      <c r="B168" s="92">
        <v>18</v>
      </c>
      <c r="C168" s="465" t="s">
        <v>57</v>
      </c>
      <c r="D168" s="399"/>
      <c r="F168" s="102"/>
      <c r="G168" s="101"/>
      <c r="H168" s="101"/>
      <c r="O168" s="92">
        <v>18</v>
      </c>
      <c r="P168" s="465" t="s">
        <v>57</v>
      </c>
      <c r="Q168" s="399"/>
      <c r="R168" s="79"/>
      <c r="S168" s="102"/>
      <c r="T168" s="101"/>
      <c r="U168" s="101"/>
    </row>
    <row r="169" spans="2:21">
      <c r="B169" s="92">
        <v>19</v>
      </c>
      <c r="C169" s="465" t="s">
        <v>57</v>
      </c>
      <c r="D169" s="399"/>
      <c r="F169" s="102"/>
      <c r="G169" s="101"/>
      <c r="H169" s="101"/>
      <c r="O169" s="92">
        <v>19</v>
      </c>
      <c r="P169" s="465" t="s">
        <v>57</v>
      </c>
      <c r="Q169" s="399"/>
      <c r="R169" s="79"/>
      <c r="S169" s="102"/>
      <c r="T169" s="101"/>
      <c r="U169" s="101"/>
    </row>
    <row r="170" spans="2:21">
      <c r="B170" s="92">
        <v>22</v>
      </c>
      <c r="C170" s="465" t="s">
        <v>57</v>
      </c>
      <c r="D170" s="399"/>
      <c r="F170" s="102"/>
      <c r="G170" s="101"/>
      <c r="H170" s="101"/>
      <c r="O170" s="92">
        <v>22</v>
      </c>
      <c r="P170" s="465" t="s">
        <v>57</v>
      </c>
      <c r="Q170" s="399"/>
      <c r="R170" s="79"/>
      <c r="S170" s="102"/>
      <c r="T170" s="101"/>
      <c r="U170" s="101"/>
    </row>
    <row r="171" spans="2:21">
      <c r="B171" s="92">
        <v>23</v>
      </c>
      <c r="C171" s="465" t="s">
        <v>57</v>
      </c>
      <c r="D171" s="399"/>
      <c r="F171" s="102"/>
      <c r="G171" s="101"/>
      <c r="H171" s="101"/>
      <c r="O171" s="92">
        <v>23</v>
      </c>
      <c r="P171" s="465" t="s">
        <v>57</v>
      </c>
      <c r="Q171" s="399"/>
      <c r="R171" s="79"/>
      <c r="S171" s="102"/>
      <c r="T171" s="101"/>
      <c r="U171" s="101"/>
    </row>
    <row r="172" spans="2:21">
      <c r="B172" s="92">
        <v>24</v>
      </c>
      <c r="C172" s="465" t="s">
        <v>57</v>
      </c>
      <c r="D172" s="399"/>
      <c r="F172" s="102"/>
      <c r="G172" s="101"/>
      <c r="H172" s="101"/>
      <c r="O172" s="92">
        <v>24</v>
      </c>
      <c r="P172" s="465" t="s">
        <v>57</v>
      </c>
      <c r="Q172" s="399"/>
      <c r="R172" s="79"/>
      <c r="S172" s="102"/>
      <c r="T172" s="101"/>
      <c r="U172" s="101"/>
    </row>
    <row r="173" spans="2:21">
      <c r="B173" s="92">
        <v>25</v>
      </c>
      <c r="C173" s="465" t="s">
        <v>57</v>
      </c>
      <c r="D173" s="399"/>
      <c r="F173" s="102"/>
      <c r="G173" s="101"/>
      <c r="H173" s="101"/>
      <c r="O173" s="92">
        <v>25</v>
      </c>
      <c r="P173" s="465" t="s">
        <v>57</v>
      </c>
      <c r="Q173" s="399"/>
      <c r="R173" s="79"/>
      <c r="S173" s="102"/>
      <c r="T173" s="101"/>
      <c r="U173" s="101"/>
    </row>
    <row r="174" spans="2:21">
      <c r="B174" s="92">
        <v>26</v>
      </c>
      <c r="C174" s="465" t="s">
        <v>57</v>
      </c>
      <c r="D174" s="399"/>
      <c r="F174" s="102"/>
      <c r="G174" s="101"/>
      <c r="H174" s="101"/>
      <c r="O174" s="92">
        <v>26</v>
      </c>
      <c r="P174" s="465" t="s">
        <v>57</v>
      </c>
      <c r="Q174" s="399"/>
      <c r="R174" s="79"/>
      <c r="S174" s="102"/>
      <c r="T174" s="101"/>
      <c r="U174" s="101"/>
    </row>
    <row r="175" spans="2:21">
      <c r="B175" s="92">
        <v>29</v>
      </c>
      <c r="C175" s="465" t="s">
        <v>57</v>
      </c>
      <c r="D175" s="399"/>
      <c r="F175" s="102"/>
      <c r="G175" s="101"/>
      <c r="H175" s="101"/>
      <c r="O175" s="92">
        <v>29</v>
      </c>
      <c r="P175" s="465" t="s">
        <v>57</v>
      </c>
      <c r="Q175" s="399"/>
      <c r="R175" s="79"/>
      <c r="S175" s="102"/>
      <c r="T175" s="101"/>
      <c r="U175" s="101"/>
    </row>
    <row r="176" spans="2:21" ht="13.5" thickBot="1">
      <c r="B176" s="92">
        <v>30</v>
      </c>
      <c r="C176" s="466" t="s">
        <v>57</v>
      </c>
      <c r="D176" s="467"/>
      <c r="F176" s="102"/>
      <c r="G176" s="101"/>
      <c r="H176" s="101"/>
      <c r="O176" s="92">
        <v>30</v>
      </c>
      <c r="P176" s="466" t="s">
        <v>57</v>
      </c>
      <c r="Q176" s="467"/>
      <c r="R176" s="79"/>
      <c r="S176" s="102"/>
      <c r="T176" s="101"/>
      <c r="U176" s="101"/>
    </row>
    <row r="177" spans="2:21" ht="13.5" thickBot="1">
      <c r="B177" s="181" t="s">
        <v>0</v>
      </c>
      <c r="C177" s="114">
        <f>COUNTIF(C156:C176,"&gt;0")</f>
        <v>0</v>
      </c>
      <c r="D177" s="113">
        <f>COUNTIF(D156:D176,"&gt;0")</f>
        <v>0</v>
      </c>
      <c r="O177" s="181" t="s">
        <v>0</v>
      </c>
      <c r="P177" s="114">
        <f>COUNTIF(P156:P176,"&gt;0")</f>
        <v>0</v>
      </c>
      <c r="Q177" s="113">
        <f>COUNTIF(Q156:Q176,"&gt;0")</f>
        <v>0</v>
      </c>
      <c r="R177" s="79"/>
      <c r="S177" s="79"/>
      <c r="T177" s="78"/>
      <c r="U177" s="78"/>
    </row>
    <row r="178" spans="2:21">
      <c r="B178" s="88" t="s">
        <v>1</v>
      </c>
      <c r="C178" s="87" t="e">
        <f>AVERAGE(C156:C176)</f>
        <v>#DIV/0!</v>
      </c>
      <c r="D178" s="86" t="e">
        <f>AVERAGE(D156:D176)</f>
        <v>#DIV/0!</v>
      </c>
      <c r="O178" s="88" t="s">
        <v>1</v>
      </c>
      <c r="P178" s="87" t="e">
        <f>AVERAGE(P156:P176)</f>
        <v>#DIV/0!</v>
      </c>
      <c r="Q178" s="86" t="e">
        <f>AVERAGE(Q156:Q176)</f>
        <v>#DIV/0!</v>
      </c>
      <c r="R178" s="79"/>
      <c r="S178" s="79"/>
      <c r="T178" s="78"/>
      <c r="U178" s="78"/>
    </row>
    <row r="179" spans="2:21">
      <c r="B179" s="85" t="s">
        <v>2</v>
      </c>
      <c r="C179" s="84" t="e">
        <f>STDEV(C156:C176)</f>
        <v>#DIV/0!</v>
      </c>
      <c r="D179" s="83" t="e">
        <f>STDEV(D156:D176)</f>
        <v>#DIV/0!</v>
      </c>
      <c r="O179" s="85" t="s">
        <v>2</v>
      </c>
      <c r="P179" s="84" t="e">
        <f>STDEV(P156:P176)</f>
        <v>#DIV/0!</v>
      </c>
      <c r="Q179" s="83" t="e">
        <f>STDEV(Q156:Q176)</f>
        <v>#DIV/0!</v>
      </c>
      <c r="R179" s="79"/>
      <c r="S179" s="79"/>
      <c r="T179" s="78"/>
      <c r="U179" s="78"/>
    </row>
    <row r="180" spans="2:21" ht="13.5" thickBot="1">
      <c r="B180" s="82" t="s">
        <v>3</v>
      </c>
      <c r="C180" s="81" t="e">
        <f>CONFIDENCE(0.05,C179,C177)</f>
        <v>#DIV/0!</v>
      </c>
      <c r="D180" s="80" t="e">
        <f>CONFIDENCE(0.05,D179,D177)</f>
        <v>#DIV/0!</v>
      </c>
      <c r="O180" s="82" t="s">
        <v>3</v>
      </c>
      <c r="P180" s="81" t="e">
        <f>CONFIDENCE(0.05,P179,P177)</f>
        <v>#DIV/0!</v>
      </c>
      <c r="Q180" s="80" t="e">
        <f>CONFIDENCE(0.05,Q179,Q177)</f>
        <v>#DIV/0!</v>
      </c>
      <c r="R180" s="79"/>
      <c r="S180" s="79"/>
      <c r="T180" s="78"/>
      <c r="U180" s="78"/>
    </row>
    <row r="182" spans="2:21" ht="13.5" thickBot="1"/>
    <row r="183" spans="2:21" ht="13.5" thickBot="1">
      <c r="B183" s="347"/>
      <c r="C183" s="348"/>
      <c r="D183" s="363" t="s">
        <v>15</v>
      </c>
      <c r="G183" s="346" t="s">
        <v>259</v>
      </c>
      <c r="H183" s="346"/>
      <c r="O183" s="347"/>
      <c r="P183" s="348"/>
      <c r="Q183" s="363" t="s">
        <v>15</v>
      </c>
      <c r="R183" s="79"/>
      <c r="S183" s="79"/>
      <c r="T183" s="346" t="s">
        <v>196</v>
      </c>
      <c r="U183" s="346"/>
    </row>
    <row r="184" spans="2:21" ht="13.5" thickBot="1">
      <c r="B184" s="349"/>
      <c r="C184" s="350"/>
      <c r="D184" s="364"/>
      <c r="G184" s="112">
        <v>1</v>
      </c>
      <c r="H184" s="112">
        <v>2</v>
      </c>
      <c r="O184" s="349"/>
      <c r="P184" s="350"/>
      <c r="Q184" s="364"/>
      <c r="R184" s="79"/>
      <c r="S184" s="79"/>
      <c r="T184" s="112">
        <v>1</v>
      </c>
      <c r="U184" s="112">
        <v>2</v>
      </c>
    </row>
    <row r="185" spans="2:21" ht="13.5" customHeight="1" thickBot="1">
      <c r="B185" s="355" t="s">
        <v>253</v>
      </c>
      <c r="C185" s="348"/>
      <c r="D185" s="111" t="s">
        <v>166</v>
      </c>
      <c r="F185" s="110" t="s">
        <v>1</v>
      </c>
      <c r="G185" s="109" t="e">
        <f t="shared" ref="G185:H187" si="11">C212</f>
        <v>#DIV/0!</v>
      </c>
      <c r="H185" s="109" t="e">
        <f t="shared" si="11"/>
        <v>#DIV/0!</v>
      </c>
      <c r="O185" s="432" t="s">
        <v>252</v>
      </c>
      <c r="P185" s="433"/>
      <c r="Q185" s="111" t="s">
        <v>166</v>
      </c>
      <c r="R185" s="79"/>
      <c r="S185" s="110" t="s">
        <v>1</v>
      </c>
      <c r="T185" s="109" t="e">
        <f t="shared" ref="T185:U187" si="12">P212</f>
        <v>#DIV/0!</v>
      </c>
      <c r="U185" s="109" t="e">
        <f t="shared" si="12"/>
        <v>#DIV/0!</v>
      </c>
    </row>
    <row r="186" spans="2:21">
      <c r="B186" s="373" t="s">
        <v>6</v>
      </c>
      <c r="C186" s="356" t="s">
        <v>27</v>
      </c>
      <c r="D186" s="357"/>
      <c r="F186" s="102" t="s">
        <v>7</v>
      </c>
      <c r="G186" s="108" t="e">
        <f t="shared" si="11"/>
        <v>#DIV/0!</v>
      </c>
      <c r="H186" s="108" t="e">
        <f t="shared" si="11"/>
        <v>#DIV/0!</v>
      </c>
      <c r="O186" s="373" t="s">
        <v>6</v>
      </c>
      <c r="P186" s="356" t="s">
        <v>27</v>
      </c>
      <c r="Q186" s="357"/>
      <c r="R186" s="79"/>
      <c r="S186" s="102" t="s">
        <v>7</v>
      </c>
      <c r="T186" s="108" t="e">
        <f t="shared" si="12"/>
        <v>#DIV/0!</v>
      </c>
      <c r="U186" s="108" t="e">
        <f t="shared" si="12"/>
        <v>#DIV/0!</v>
      </c>
    </row>
    <row r="187" spans="2:21" ht="13.5" thickBot="1">
      <c r="B187" s="374"/>
      <c r="C187" s="107">
        <v>1</v>
      </c>
      <c r="D187" s="106">
        <v>2</v>
      </c>
      <c r="F187" s="102" t="s">
        <v>3</v>
      </c>
      <c r="G187" s="105" t="e">
        <f t="shared" si="11"/>
        <v>#DIV/0!</v>
      </c>
      <c r="H187" s="105" t="e">
        <f t="shared" si="11"/>
        <v>#DIV/0!</v>
      </c>
      <c r="O187" s="374"/>
      <c r="P187" s="107">
        <v>1</v>
      </c>
      <c r="Q187" s="106">
        <v>2</v>
      </c>
      <c r="R187" s="79"/>
      <c r="S187" s="102" t="s">
        <v>3</v>
      </c>
      <c r="T187" s="105" t="e">
        <f t="shared" si="12"/>
        <v>#DIV/0!</v>
      </c>
      <c r="U187" s="105" t="e">
        <f t="shared" si="12"/>
        <v>#DIV/0!</v>
      </c>
    </row>
    <row r="188" spans="2:21">
      <c r="B188" s="199">
        <v>1</v>
      </c>
      <c r="C188" s="464" t="s">
        <v>57</v>
      </c>
      <c r="D188" s="401"/>
      <c r="F188" s="102" t="s">
        <v>8</v>
      </c>
      <c r="G188" s="101">
        <f>MAX(C188:C210)</f>
        <v>0</v>
      </c>
      <c r="H188" s="101">
        <f>MAX(D188:D210)</f>
        <v>0</v>
      </c>
      <c r="O188" s="199">
        <v>1</v>
      </c>
      <c r="P188" s="464" t="s">
        <v>57</v>
      </c>
      <c r="Q188" s="401"/>
      <c r="R188" s="79"/>
      <c r="S188" s="102" t="s">
        <v>8</v>
      </c>
      <c r="T188" s="101">
        <f>MAX(P188:P210)</f>
        <v>0</v>
      </c>
      <c r="U188" s="101">
        <f>MAX(Q188:Q210)</f>
        <v>0</v>
      </c>
    </row>
    <row r="189" spans="2:21">
      <c r="B189" s="194">
        <v>2</v>
      </c>
      <c r="C189" s="465" t="s">
        <v>57</v>
      </c>
      <c r="D189" s="399"/>
      <c r="F189" s="102" t="s">
        <v>9</v>
      </c>
      <c r="G189" s="101">
        <f>MIN(C188:C210)</f>
        <v>0</v>
      </c>
      <c r="H189" s="101">
        <f>MIN(D188:D210)</f>
        <v>0</v>
      </c>
      <c r="O189" s="194">
        <v>2</v>
      </c>
      <c r="P189" s="465" t="s">
        <v>57</v>
      </c>
      <c r="Q189" s="399"/>
      <c r="R189" s="79"/>
      <c r="S189" s="102" t="s">
        <v>9</v>
      </c>
      <c r="T189" s="101">
        <f>MIN(P188:P210)</f>
        <v>0</v>
      </c>
      <c r="U189" s="101">
        <f>MIN(Q188:Q210)</f>
        <v>0</v>
      </c>
    </row>
    <row r="190" spans="2:21" ht="13.5" thickBot="1">
      <c r="B190" s="194">
        <v>3</v>
      </c>
      <c r="C190" s="465" t="s">
        <v>57</v>
      </c>
      <c r="D190" s="399"/>
      <c r="F190" s="98" t="s">
        <v>10</v>
      </c>
      <c r="G190" s="97">
        <f>G188-G189</f>
        <v>0</v>
      </c>
      <c r="H190" s="97">
        <f>H188-H189</f>
        <v>0</v>
      </c>
      <c r="O190" s="194">
        <v>3</v>
      </c>
      <c r="P190" s="465" t="s">
        <v>57</v>
      </c>
      <c r="Q190" s="399"/>
      <c r="R190" s="79"/>
      <c r="S190" s="98" t="s">
        <v>10</v>
      </c>
      <c r="T190" s="97">
        <f>T188-T189</f>
        <v>0</v>
      </c>
      <c r="U190" s="97">
        <f>U188-U189</f>
        <v>0</v>
      </c>
    </row>
    <row r="191" spans="2:21">
      <c r="B191" s="194">
        <v>6</v>
      </c>
      <c r="C191" s="465" t="s">
        <v>57</v>
      </c>
      <c r="D191" s="399"/>
      <c r="O191" s="194">
        <v>6</v>
      </c>
      <c r="P191" s="465" t="s">
        <v>57</v>
      </c>
      <c r="Q191" s="399"/>
      <c r="R191" s="79"/>
      <c r="S191" s="79"/>
      <c r="T191" s="78"/>
      <c r="U191" s="78"/>
    </row>
    <row r="192" spans="2:21">
      <c r="B192" s="194">
        <v>7</v>
      </c>
      <c r="C192" s="465" t="s">
        <v>57</v>
      </c>
      <c r="D192" s="399"/>
      <c r="O192" s="194">
        <v>7</v>
      </c>
      <c r="P192" s="465" t="s">
        <v>57</v>
      </c>
      <c r="Q192" s="399"/>
      <c r="R192" s="79"/>
      <c r="S192" s="79"/>
      <c r="T192" s="78"/>
      <c r="U192" s="78"/>
    </row>
    <row r="193" spans="2:21">
      <c r="B193" s="194">
        <v>8</v>
      </c>
      <c r="C193" s="465" t="s">
        <v>57</v>
      </c>
      <c r="D193" s="399"/>
      <c r="O193" s="194">
        <v>8</v>
      </c>
      <c r="P193" s="465" t="s">
        <v>57</v>
      </c>
      <c r="Q193" s="399"/>
      <c r="R193" s="79"/>
      <c r="S193" s="79"/>
      <c r="T193" s="78"/>
      <c r="U193" s="78"/>
    </row>
    <row r="194" spans="2:21">
      <c r="B194" s="194">
        <v>9</v>
      </c>
      <c r="C194" s="465" t="s">
        <v>57</v>
      </c>
      <c r="D194" s="399"/>
      <c r="F194" s="102"/>
      <c r="G194" s="101"/>
      <c r="H194" s="101"/>
      <c r="O194" s="194">
        <v>9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194">
        <v>10</v>
      </c>
      <c r="C195" s="465" t="s">
        <v>57</v>
      </c>
      <c r="D195" s="399"/>
      <c r="F195" s="102"/>
      <c r="G195" s="101"/>
      <c r="H195" s="101"/>
      <c r="O195" s="194">
        <v>10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194">
        <v>13</v>
      </c>
      <c r="C196" s="465" t="s">
        <v>57</v>
      </c>
      <c r="D196" s="399"/>
      <c r="F196" s="102"/>
      <c r="G196" s="101"/>
      <c r="H196" s="101"/>
      <c r="O196" s="194">
        <v>13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194">
        <v>14</v>
      </c>
      <c r="C197" s="465" t="s">
        <v>57</v>
      </c>
      <c r="D197" s="399"/>
      <c r="F197" s="102"/>
      <c r="G197" s="101"/>
      <c r="H197" s="101"/>
      <c r="O197" s="194">
        <v>14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194">
        <v>15</v>
      </c>
      <c r="C198" s="465" t="s">
        <v>57</v>
      </c>
      <c r="D198" s="399"/>
      <c r="F198" s="102"/>
      <c r="G198" s="101"/>
      <c r="H198" s="101"/>
      <c r="O198" s="194">
        <v>15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194">
        <v>16</v>
      </c>
      <c r="C199" s="465" t="s">
        <v>57</v>
      </c>
      <c r="D199" s="399"/>
      <c r="F199" s="102"/>
      <c r="G199" s="101"/>
      <c r="H199" s="101"/>
      <c r="O199" s="194">
        <v>16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17</v>
      </c>
      <c r="C200" s="465" t="s">
        <v>57</v>
      </c>
      <c r="D200" s="399"/>
      <c r="F200" s="102"/>
      <c r="G200" s="101"/>
      <c r="H200" s="101"/>
      <c r="O200" s="92">
        <v>17</v>
      </c>
      <c r="P200" s="465" t="s">
        <v>57</v>
      </c>
      <c r="Q200" s="399"/>
      <c r="R200" s="79"/>
      <c r="S200" s="102"/>
      <c r="T200" s="101"/>
      <c r="U200" s="101"/>
    </row>
    <row r="201" spans="2:21">
      <c r="B201" s="92">
        <v>20</v>
      </c>
      <c r="C201" s="465" t="s">
        <v>57</v>
      </c>
      <c r="D201" s="399"/>
      <c r="F201" s="102"/>
      <c r="G201" s="101"/>
      <c r="H201" s="101"/>
      <c r="O201" s="92">
        <v>20</v>
      </c>
      <c r="P201" s="465" t="s">
        <v>57</v>
      </c>
      <c r="Q201" s="399"/>
      <c r="R201" s="79"/>
      <c r="S201" s="102"/>
      <c r="T201" s="101"/>
      <c r="U201" s="101"/>
    </row>
    <row r="202" spans="2:21">
      <c r="B202" s="92">
        <v>21</v>
      </c>
      <c r="C202" s="465" t="s">
        <v>57</v>
      </c>
      <c r="D202" s="399"/>
      <c r="F202" s="102"/>
      <c r="G202" s="101"/>
      <c r="H202" s="101"/>
      <c r="O202" s="92">
        <v>21</v>
      </c>
      <c r="P202" s="465" t="s">
        <v>57</v>
      </c>
      <c r="Q202" s="399"/>
      <c r="R202" s="79"/>
      <c r="S202" s="102"/>
      <c r="T202" s="101"/>
      <c r="U202" s="101"/>
    </row>
    <row r="203" spans="2:21">
      <c r="B203" s="92">
        <v>22</v>
      </c>
      <c r="C203" s="465" t="s">
        <v>57</v>
      </c>
      <c r="D203" s="399"/>
      <c r="F203" s="102"/>
      <c r="G203" s="101"/>
      <c r="H203" s="101"/>
      <c r="O203" s="92">
        <v>22</v>
      </c>
      <c r="P203" s="465" t="s">
        <v>57</v>
      </c>
      <c r="Q203" s="399"/>
      <c r="R203" s="79"/>
      <c r="S203" s="102"/>
      <c r="T203" s="101"/>
      <c r="U203" s="101"/>
    </row>
    <row r="204" spans="2:21">
      <c r="B204" s="92">
        <v>23</v>
      </c>
      <c r="C204" s="465" t="s">
        <v>57</v>
      </c>
      <c r="D204" s="399"/>
      <c r="F204" s="102"/>
      <c r="G204" s="101"/>
      <c r="H204" s="101"/>
      <c r="O204" s="92">
        <v>23</v>
      </c>
      <c r="P204" s="465" t="s">
        <v>57</v>
      </c>
      <c r="Q204" s="399"/>
      <c r="R204" s="79"/>
      <c r="S204" s="102"/>
      <c r="T204" s="101"/>
      <c r="U204" s="101"/>
    </row>
    <row r="205" spans="2:21">
      <c r="B205" s="92">
        <v>24</v>
      </c>
      <c r="C205" s="465" t="s">
        <v>57</v>
      </c>
      <c r="D205" s="399"/>
      <c r="F205" s="102"/>
      <c r="G205" s="101"/>
      <c r="H205" s="101"/>
      <c r="O205" s="92">
        <v>24</v>
      </c>
      <c r="P205" s="465" t="s">
        <v>57</v>
      </c>
      <c r="Q205" s="399"/>
      <c r="R205" s="79"/>
      <c r="S205" s="102"/>
      <c r="T205" s="101"/>
      <c r="U205" s="101"/>
    </row>
    <row r="206" spans="2:21">
      <c r="B206" s="92">
        <v>27</v>
      </c>
      <c r="C206" s="465" t="s">
        <v>57</v>
      </c>
      <c r="D206" s="399"/>
      <c r="F206" s="102"/>
      <c r="G206" s="101"/>
      <c r="H206" s="101"/>
      <c r="O206" s="92">
        <v>27</v>
      </c>
      <c r="P206" s="465" t="s">
        <v>57</v>
      </c>
      <c r="Q206" s="399"/>
      <c r="R206" s="79"/>
      <c r="S206" s="102"/>
      <c r="T206" s="101"/>
      <c r="U206" s="101"/>
    </row>
    <row r="207" spans="2:21">
      <c r="B207" s="92">
        <v>28</v>
      </c>
      <c r="C207" s="465" t="s">
        <v>57</v>
      </c>
      <c r="D207" s="399"/>
      <c r="F207" s="102"/>
      <c r="G207" s="101"/>
      <c r="H207" s="101"/>
      <c r="O207" s="92">
        <v>28</v>
      </c>
      <c r="P207" s="465" t="s">
        <v>57</v>
      </c>
      <c r="Q207" s="399"/>
      <c r="R207" s="79"/>
      <c r="S207" s="102"/>
      <c r="T207" s="101"/>
      <c r="U207" s="101"/>
    </row>
    <row r="208" spans="2:21">
      <c r="B208" s="92">
        <v>29</v>
      </c>
      <c r="C208" s="466" t="s">
        <v>57</v>
      </c>
      <c r="D208" s="467"/>
      <c r="F208" s="102"/>
      <c r="G208" s="101"/>
      <c r="H208" s="101"/>
      <c r="O208" s="92">
        <v>29</v>
      </c>
      <c r="P208" s="466" t="s">
        <v>57</v>
      </c>
      <c r="Q208" s="467"/>
      <c r="R208" s="79"/>
      <c r="S208" s="102"/>
      <c r="T208" s="101"/>
      <c r="U208" s="101"/>
    </row>
    <row r="209" spans="2:21">
      <c r="B209" s="92">
        <v>30</v>
      </c>
      <c r="C209" s="465" t="s">
        <v>57</v>
      </c>
      <c r="D209" s="399"/>
      <c r="F209" s="102"/>
      <c r="G209" s="101"/>
      <c r="H209" s="101"/>
      <c r="O209" s="92">
        <v>30</v>
      </c>
      <c r="P209" s="465" t="s">
        <v>57</v>
      </c>
      <c r="Q209" s="399"/>
      <c r="R209" s="79"/>
      <c r="S209" s="102"/>
      <c r="T209" s="101"/>
      <c r="U209" s="101"/>
    </row>
    <row r="210" spans="2:21" ht="13.5" thickBot="1">
      <c r="B210" s="92">
        <v>31</v>
      </c>
      <c r="C210" s="466" t="s">
        <v>57</v>
      </c>
      <c r="D210" s="467"/>
      <c r="F210" s="102"/>
      <c r="G210" s="101"/>
      <c r="H210" s="101"/>
      <c r="O210" s="92">
        <v>31</v>
      </c>
      <c r="P210" s="466" t="s">
        <v>57</v>
      </c>
      <c r="Q210" s="467"/>
      <c r="R210" s="79"/>
      <c r="S210" s="102"/>
      <c r="T210" s="101"/>
      <c r="U210" s="101"/>
    </row>
    <row r="211" spans="2:21" ht="13.5" thickBot="1">
      <c r="B211" s="181" t="s">
        <v>0</v>
      </c>
      <c r="C211" s="114">
        <f>COUNTIF(C188:C210,"&gt;0")</f>
        <v>0</v>
      </c>
      <c r="D211" s="113">
        <f>COUNTIF(D188:D210,"&gt;0")</f>
        <v>0</v>
      </c>
      <c r="O211" s="181" t="s">
        <v>0</v>
      </c>
      <c r="P211" s="114">
        <f>COUNTIF(P188:P210,"&gt;0")</f>
        <v>0</v>
      </c>
      <c r="Q211" s="113">
        <f>COUNTIF(Q188:Q210,"&gt;0")</f>
        <v>0</v>
      </c>
      <c r="R211" s="79"/>
      <c r="S211" s="79"/>
      <c r="T211" s="78"/>
      <c r="U211" s="78"/>
    </row>
    <row r="212" spans="2:21">
      <c r="B212" s="88" t="s">
        <v>1</v>
      </c>
      <c r="C212" s="87" t="e">
        <f>AVERAGE(C188:C210)</f>
        <v>#DIV/0!</v>
      </c>
      <c r="D212" s="86" t="e">
        <f>AVERAGE(D188:D210)</f>
        <v>#DIV/0!</v>
      </c>
      <c r="O212" s="88" t="s">
        <v>1</v>
      </c>
      <c r="P212" s="87" t="e">
        <f>AVERAGE(P188:P210)</f>
        <v>#DIV/0!</v>
      </c>
      <c r="Q212" s="86" t="e">
        <f>AVERAGE(Q188:Q210)</f>
        <v>#DIV/0!</v>
      </c>
      <c r="R212" s="79"/>
      <c r="S212" s="79"/>
      <c r="T212" s="78"/>
      <c r="U212" s="78"/>
    </row>
    <row r="213" spans="2:21">
      <c r="B213" s="85" t="s">
        <v>2</v>
      </c>
      <c r="C213" s="84" t="e">
        <f>STDEV(C188:C210)</f>
        <v>#DIV/0!</v>
      </c>
      <c r="D213" s="83" t="e">
        <f>STDEV(D188:D210)</f>
        <v>#DIV/0!</v>
      </c>
      <c r="O213" s="85" t="s">
        <v>2</v>
      </c>
      <c r="P213" s="84" t="e">
        <f>STDEV(P188:P210)</f>
        <v>#DIV/0!</v>
      </c>
      <c r="Q213" s="83" t="e">
        <f>STDEV(Q188:Q210)</f>
        <v>#DIV/0!</v>
      </c>
      <c r="R213" s="79"/>
      <c r="S213" s="79"/>
      <c r="T213" s="78"/>
      <c r="U213" s="78"/>
    </row>
    <row r="214" spans="2:21" ht="13.5" thickBot="1">
      <c r="B214" s="82" t="s">
        <v>3</v>
      </c>
      <c r="C214" s="81" t="e">
        <f>CONFIDENCE(0.05,C213,C211)</f>
        <v>#DIV/0!</v>
      </c>
      <c r="D214" s="80" t="e">
        <f>CONFIDENCE(0.05,D213,D211)</f>
        <v>#DIV/0!</v>
      </c>
      <c r="O214" s="82" t="s">
        <v>3</v>
      </c>
      <c r="P214" s="81" t="e">
        <f>CONFIDENCE(0.05,P213,P211)</f>
        <v>#DIV/0!</v>
      </c>
      <c r="Q214" s="80" t="e">
        <f>CONFIDENCE(0.05,Q213,Q211)</f>
        <v>#DIV/0!</v>
      </c>
      <c r="R214" s="79"/>
      <c r="S214" s="79"/>
      <c r="T214" s="78"/>
      <c r="U214" s="78"/>
    </row>
    <row r="216" spans="2:21" ht="13.5" thickBot="1"/>
    <row r="217" spans="2:21" ht="13.5" thickBot="1">
      <c r="B217" s="347"/>
      <c r="C217" s="348"/>
      <c r="D217" s="363" t="s">
        <v>15</v>
      </c>
      <c r="G217" s="346" t="s">
        <v>258</v>
      </c>
      <c r="H217" s="346"/>
      <c r="O217" s="347"/>
      <c r="P217" s="348"/>
      <c r="Q217" s="363" t="s">
        <v>15</v>
      </c>
      <c r="R217" s="79"/>
      <c r="S217" s="79"/>
      <c r="T217" s="346" t="s">
        <v>194</v>
      </c>
      <c r="U217" s="346"/>
    </row>
    <row r="218" spans="2:21" ht="13.5" thickBot="1">
      <c r="B218" s="349"/>
      <c r="C218" s="350"/>
      <c r="D218" s="364"/>
      <c r="G218" s="112">
        <v>1</v>
      </c>
      <c r="H218" s="112">
        <v>2</v>
      </c>
      <c r="O218" s="349"/>
      <c r="P218" s="350"/>
      <c r="Q218" s="364"/>
      <c r="R218" s="79"/>
      <c r="S218" s="79"/>
      <c r="T218" s="112">
        <v>1</v>
      </c>
      <c r="U218" s="112">
        <v>2</v>
      </c>
    </row>
    <row r="219" spans="2:21" ht="13.5" customHeight="1" thickBot="1">
      <c r="B219" s="355" t="s">
        <v>253</v>
      </c>
      <c r="C219" s="348"/>
      <c r="D219" s="111" t="s">
        <v>164</v>
      </c>
      <c r="F219" s="110" t="s">
        <v>1</v>
      </c>
      <c r="G219" s="109" t="e">
        <f t="shared" ref="G219:H221" si="13">C246</f>
        <v>#DIV/0!</v>
      </c>
      <c r="H219" s="109" t="e">
        <f t="shared" si="13"/>
        <v>#DIV/0!</v>
      </c>
      <c r="O219" s="432" t="s">
        <v>252</v>
      </c>
      <c r="P219" s="433"/>
      <c r="Q219" s="111" t="s">
        <v>164</v>
      </c>
      <c r="R219" s="79"/>
      <c r="S219" s="110" t="s">
        <v>1</v>
      </c>
      <c r="T219" s="109" t="e">
        <f t="shared" ref="T219:U221" si="14">P246</f>
        <v>#DIV/0!</v>
      </c>
      <c r="U219" s="109" t="e">
        <f t="shared" si="14"/>
        <v>#DIV/0!</v>
      </c>
    </row>
    <row r="220" spans="2:21">
      <c r="B220" s="373" t="s">
        <v>6</v>
      </c>
      <c r="C220" s="356" t="s">
        <v>27</v>
      </c>
      <c r="D220" s="357"/>
      <c r="F220" s="102" t="s">
        <v>7</v>
      </c>
      <c r="G220" s="108" t="e">
        <f t="shared" si="13"/>
        <v>#DIV/0!</v>
      </c>
      <c r="H220" s="108" t="e">
        <f t="shared" si="13"/>
        <v>#DIV/0!</v>
      </c>
      <c r="O220" s="373" t="s">
        <v>6</v>
      </c>
      <c r="P220" s="356" t="s">
        <v>27</v>
      </c>
      <c r="Q220" s="357"/>
      <c r="R220" s="79"/>
      <c r="S220" s="102" t="s">
        <v>7</v>
      </c>
      <c r="T220" s="108" t="e">
        <f t="shared" si="14"/>
        <v>#DIV/0!</v>
      </c>
      <c r="U220" s="108" t="e">
        <f t="shared" si="14"/>
        <v>#DIV/0!</v>
      </c>
    </row>
    <row r="221" spans="2:21" ht="13.5" thickBot="1">
      <c r="B221" s="374"/>
      <c r="C221" s="107">
        <v>1</v>
      </c>
      <c r="D221" s="106">
        <v>2</v>
      </c>
      <c r="F221" s="102" t="s">
        <v>3</v>
      </c>
      <c r="G221" s="105" t="e">
        <f t="shared" si="13"/>
        <v>#DIV/0!</v>
      </c>
      <c r="H221" s="105" t="e">
        <f t="shared" si="13"/>
        <v>#DIV/0!</v>
      </c>
      <c r="O221" s="374"/>
      <c r="P221" s="107">
        <v>1</v>
      </c>
      <c r="Q221" s="106">
        <v>2</v>
      </c>
      <c r="R221" s="79"/>
      <c r="S221" s="102" t="s">
        <v>3</v>
      </c>
      <c r="T221" s="105" t="e">
        <f t="shared" si="14"/>
        <v>#DIV/0!</v>
      </c>
      <c r="U221" s="105" t="e">
        <f t="shared" si="14"/>
        <v>#DIV/0!</v>
      </c>
    </row>
    <row r="222" spans="2:21">
      <c r="B222" s="199">
        <v>1</v>
      </c>
      <c r="C222" s="464" t="s">
        <v>57</v>
      </c>
      <c r="D222" s="401"/>
      <c r="F222" s="102" t="s">
        <v>8</v>
      </c>
      <c r="G222" s="101">
        <f>MAX(C222:C244)</f>
        <v>0</v>
      </c>
      <c r="H222" s="101">
        <f>MAX(D222:D244)</f>
        <v>0</v>
      </c>
      <c r="O222" s="199">
        <v>1</v>
      </c>
      <c r="P222" s="464" t="s">
        <v>57</v>
      </c>
      <c r="Q222" s="401"/>
      <c r="R222" s="79"/>
      <c r="S222" s="102" t="s">
        <v>8</v>
      </c>
      <c r="T222" s="101">
        <f>MAX(P222:P244)</f>
        <v>0</v>
      </c>
      <c r="U222" s="101">
        <f>MAX(Q222:Q244)</f>
        <v>0</v>
      </c>
    </row>
    <row r="223" spans="2:21">
      <c r="B223" s="194">
        <v>2</v>
      </c>
      <c r="C223" s="465" t="s">
        <v>57</v>
      </c>
      <c r="D223" s="399"/>
      <c r="F223" s="102" t="s">
        <v>9</v>
      </c>
      <c r="G223" s="101">
        <f>MIN(C222:C244)</f>
        <v>0</v>
      </c>
      <c r="H223" s="101">
        <f>MIN(D222:D244)</f>
        <v>0</v>
      </c>
      <c r="O223" s="194">
        <v>2</v>
      </c>
      <c r="P223" s="465" t="s">
        <v>57</v>
      </c>
      <c r="Q223" s="399"/>
      <c r="R223" s="79"/>
      <c r="S223" s="102" t="s">
        <v>9</v>
      </c>
      <c r="T223" s="101">
        <f>MIN(P222:P244)</f>
        <v>0</v>
      </c>
      <c r="U223" s="101">
        <f>MIN(Q222:Q244)</f>
        <v>0</v>
      </c>
    </row>
    <row r="224" spans="2:21" ht="13.5" thickBot="1">
      <c r="B224" s="194">
        <v>3</v>
      </c>
      <c r="C224" s="465" t="s">
        <v>57</v>
      </c>
      <c r="D224" s="399"/>
      <c r="F224" s="98" t="s">
        <v>10</v>
      </c>
      <c r="G224" s="97">
        <f>G222-G223</f>
        <v>0</v>
      </c>
      <c r="H224" s="97">
        <f>H222-H223</f>
        <v>0</v>
      </c>
      <c r="O224" s="194">
        <v>3</v>
      </c>
      <c r="P224" s="465" t="s">
        <v>57</v>
      </c>
      <c r="Q224" s="399"/>
      <c r="R224" s="79"/>
      <c r="S224" s="98" t="s">
        <v>10</v>
      </c>
      <c r="T224" s="97">
        <f>T222-T223</f>
        <v>0</v>
      </c>
      <c r="U224" s="97">
        <f>U222-U223</f>
        <v>0</v>
      </c>
    </row>
    <row r="225" spans="2:21">
      <c r="B225" s="194">
        <v>6</v>
      </c>
      <c r="C225" s="465" t="s">
        <v>57</v>
      </c>
      <c r="D225" s="399"/>
      <c r="O225" s="194">
        <v>6</v>
      </c>
      <c r="P225" s="465" t="s">
        <v>57</v>
      </c>
      <c r="Q225" s="399"/>
      <c r="R225" s="79"/>
      <c r="S225" s="79"/>
      <c r="T225" s="78"/>
      <c r="U225" s="78"/>
    </row>
    <row r="226" spans="2:21">
      <c r="B226" s="194">
        <v>7</v>
      </c>
      <c r="C226" s="465" t="s">
        <v>57</v>
      </c>
      <c r="D226" s="399"/>
      <c r="O226" s="194">
        <v>7</v>
      </c>
      <c r="P226" s="465" t="s">
        <v>57</v>
      </c>
      <c r="Q226" s="399"/>
      <c r="R226" s="79"/>
      <c r="S226" s="79"/>
      <c r="T226" s="78"/>
      <c r="U226" s="78"/>
    </row>
    <row r="227" spans="2:21">
      <c r="B227" s="194">
        <v>8</v>
      </c>
      <c r="C227" s="465" t="s">
        <v>57</v>
      </c>
      <c r="D227" s="399"/>
      <c r="O227" s="194">
        <v>8</v>
      </c>
      <c r="P227" s="465" t="s">
        <v>57</v>
      </c>
      <c r="Q227" s="399"/>
      <c r="R227" s="79"/>
      <c r="S227" s="79"/>
      <c r="T227" s="78"/>
      <c r="U227" s="78"/>
    </row>
    <row r="228" spans="2:21">
      <c r="B228" s="194">
        <v>9</v>
      </c>
      <c r="C228" s="465" t="s">
        <v>57</v>
      </c>
      <c r="D228" s="399"/>
      <c r="F228" s="102"/>
      <c r="G228" s="101"/>
      <c r="H228" s="101"/>
      <c r="O228" s="194">
        <v>9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194">
        <v>10</v>
      </c>
      <c r="C229" s="465" t="s">
        <v>57</v>
      </c>
      <c r="D229" s="399"/>
      <c r="F229" s="102"/>
      <c r="G229" s="101"/>
      <c r="H229" s="101"/>
      <c r="O229" s="194">
        <v>10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194">
        <v>13</v>
      </c>
      <c r="C230" s="465" t="s">
        <v>57</v>
      </c>
      <c r="D230" s="399"/>
      <c r="F230" s="102"/>
      <c r="G230" s="101"/>
      <c r="H230" s="101"/>
      <c r="O230" s="194">
        <v>13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194">
        <v>14</v>
      </c>
      <c r="C231" s="465" t="s">
        <v>57</v>
      </c>
      <c r="D231" s="399"/>
      <c r="F231" s="102"/>
      <c r="G231" s="101"/>
      <c r="H231" s="101"/>
      <c r="O231" s="194">
        <v>14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194">
        <v>15</v>
      </c>
      <c r="C232" s="465" t="s">
        <v>57</v>
      </c>
      <c r="D232" s="399"/>
      <c r="F232" s="102"/>
      <c r="G232" s="101"/>
      <c r="H232" s="101"/>
      <c r="O232" s="194">
        <v>15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194">
        <v>16</v>
      </c>
      <c r="C233" s="465" t="s">
        <v>57</v>
      </c>
      <c r="D233" s="399"/>
      <c r="F233" s="102"/>
      <c r="G233" s="101"/>
      <c r="H233" s="101"/>
      <c r="O233" s="194">
        <v>16</v>
      </c>
      <c r="P233" s="465" t="s">
        <v>57</v>
      </c>
      <c r="Q233" s="399"/>
      <c r="R233" s="79"/>
      <c r="S233" s="102"/>
      <c r="T233" s="101"/>
      <c r="U233" s="101"/>
    </row>
    <row r="234" spans="2:21">
      <c r="B234" s="92">
        <v>17</v>
      </c>
      <c r="C234" s="465" t="s">
        <v>57</v>
      </c>
      <c r="D234" s="399"/>
      <c r="F234" s="102"/>
      <c r="G234" s="101"/>
      <c r="H234" s="101"/>
      <c r="O234" s="92">
        <v>17</v>
      </c>
      <c r="P234" s="465" t="s">
        <v>57</v>
      </c>
      <c r="Q234" s="399"/>
      <c r="R234" s="79"/>
      <c r="S234" s="102"/>
      <c r="T234" s="101"/>
      <c r="U234" s="101"/>
    </row>
    <row r="235" spans="2:21">
      <c r="B235" s="92">
        <v>20</v>
      </c>
      <c r="C235" s="465" t="s">
        <v>57</v>
      </c>
      <c r="D235" s="399"/>
      <c r="F235" s="102"/>
      <c r="G235" s="101"/>
      <c r="H235" s="101"/>
      <c r="O235" s="92">
        <v>20</v>
      </c>
      <c r="P235" s="465" t="s">
        <v>57</v>
      </c>
      <c r="Q235" s="399"/>
      <c r="R235" s="79"/>
      <c r="S235" s="102"/>
      <c r="T235" s="101"/>
      <c r="U235" s="101"/>
    </row>
    <row r="236" spans="2:21">
      <c r="B236" s="92">
        <v>21</v>
      </c>
      <c r="C236" s="465" t="s">
        <v>57</v>
      </c>
      <c r="D236" s="399"/>
      <c r="F236" s="102"/>
      <c r="G236" s="101"/>
      <c r="H236" s="101"/>
      <c r="O236" s="92">
        <v>21</v>
      </c>
      <c r="P236" s="465" t="s">
        <v>57</v>
      </c>
      <c r="Q236" s="399"/>
      <c r="R236" s="79"/>
      <c r="S236" s="102"/>
      <c r="T236" s="101"/>
      <c r="U236" s="101"/>
    </row>
    <row r="237" spans="2:21">
      <c r="B237" s="92">
        <v>22</v>
      </c>
      <c r="C237" s="465" t="s">
        <v>57</v>
      </c>
      <c r="D237" s="399"/>
      <c r="F237" s="102"/>
      <c r="G237" s="101"/>
      <c r="H237" s="101"/>
      <c r="O237" s="92">
        <v>22</v>
      </c>
      <c r="P237" s="465" t="s">
        <v>57</v>
      </c>
      <c r="Q237" s="399"/>
      <c r="R237" s="79"/>
      <c r="S237" s="102"/>
      <c r="T237" s="101"/>
      <c r="U237" s="101"/>
    </row>
    <row r="238" spans="2:21">
      <c r="B238" s="92">
        <v>23</v>
      </c>
      <c r="C238" s="465" t="s">
        <v>57</v>
      </c>
      <c r="D238" s="399"/>
      <c r="F238" s="102"/>
      <c r="G238" s="101"/>
      <c r="H238" s="101"/>
      <c r="O238" s="92">
        <v>23</v>
      </c>
      <c r="P238" s="465" t="s">
        <v>57</v>
      </c>
      <c r="Q238" s="399"/>
      <c r="R238" s="79"/>
      <c r="S238" s="102"/>
      <c r="T238" s="101"/>
      <c r="U238" s="101"/>
    </row>
    <row r="239" spans="2:21">
      <c r="B239" s="92">
        <v>24</v>
      </c>
      <c r="C239" s="465" t="s">
        <v>57</v>
      </c>
      <c r="D239" s="399"/>
      <c r="F239" s="102"/>
      <c r="G239" s="101"/>
      <c r="H239" s="101"/>
      <c r="O239" s="92">
        <v>24</v>
      </c>
      <c r="P239" s="465" t="s">
        <v>57</v>
      </c>
      <c r="Q239" s="399"/>
      <c r="R239" s="79"/>
      <c r="S239" s="102"/>
      <c r="T239" s="101"/>
      <c r="U239" s="101"/>
    </row>
    <row r="240" spans="2:21">
      <c r="B240" s="92">
        <v>27</v>
      </c>
      <c r="C240" s="465" t="s">
        <v>57</v>
      </c>
      <c r="D240" s="399"/>
      <c r="F240" s="102"/>
      <c r="G240" s="101"/>
      <c r="H240" s="101"/>
      <c r="O240" s="92">
        <v>27</v>
      </c>
      <c r="P240" s="465" t="s">
        <v>57</v>
      </c>
      <c r="Q240" s="399"/>
      <c r="R240" s="79"/>
      <c r="S240" s="102"/>
      <c r="T240" s="101"/>
      <c r="U240" s="101"/>
    </row>
    <row r="241" spans="2:21">
      <c r="B241" s="92">
        <v>28</v>
      </c>
      <c r="C241" s="465" t="s">
        <v>57</v>
      </c>
      <c r="D241" s="399"/>
      <c r="F241" s="102"/>
      <c r="G241" s="101"/>
      <c r="H241" s="101"/>
      <c r="O241" s="92">
        <v>28</v>
      </c>
      <c r="P241" s="465" t="s">
        <v>57</v>
      </c>
      <c r="Q241" s="399"/>
      <c r="R241" s="79"/>
      <c r="S241" s="102"/>
      <c r="T241" s="101"/>
      <c r="U241" s="101"/>
    </row>
    <row r="242" spans="2:21">
      <c r="B242" s="92">
        <v>29</v>
      </c>
      <c r="C242" s="465" t="s">
        <v>57</v>
      </c>
      <c r="D242" s="399"/>
      <c r="F242" s="102"/>
      <c r="G242" s="101"/>
      <c r="H242" s="101"/>
      <c r="O242" s="92">
        <v>29</v>
      </c>
      <c r="P242" s="465" t="s">
        <v>57</v>
      </c>
      <c r="Q242" s="399"/>
      <c r="R242" s="79"/>
      <c r="S242" s="102"/>
      <c r="T242" s="101"/>
      <c r="U242" s="101"/>
    </row>
    <row r="243" spans="2:21">
      <c r="B243" s="92">
        <v>30</v>
      </c>
      <c r="C243" s="465" t="s">
        <v>57</v>
      </c>
      <c r="D243" s="399"/>
      <c r="F243" s="102"/>
      <c r="G243" s="101"/>
      <c r="H243" s="101"/>
      <c r="O243" s="92">
        <v>30</v>
      </c>
      <c r="P243" s="465" t="s">
        <v>57</v>
      </c>
      <c r="Q243" s="399"/>
      <c r="R243" s="79"/>
      <c r="S243" s="102"/>
      <c r="T243" s="101"/>
      <c r="U243" s="101"/>
    </row>
    <row r="244" spans="2:21" ht="13.5" thickBot="1">
      <c r="B244" s="92">
        <v>31</v>
      </c>
      <c r="C244" s="462" t="s">
        <v>57</v>
      </c>
      <c r="D244" s="463"/>
      <c r="F244" s="102"/>
      <c r="G244" s="101"/>
      <c r="H244" s="101"/>
      <c r="O244" s="92">
        <v>31</v>
      </c>
      <c r="P244" s="462" t="s">
        <v>57</v>
      </c>
      <c r="Q244" s="463"/>
      <c r="R244" s="79"/>
      <c r="S244" s="102"/>
      <c r="T244" s="101"/>
      <c r="U244" s="101"/>
    </row>
    <row r="245" spans="2:21" ht="13.5" thickBot="1">
      <c r="B245" s="181" t="s">
        <v>0</v>
      </c>
      <c r="C245" s="90">
        <f>COUNTIF(C222:C244,"&gt;0")</f>
        <v>0</v>
      </c>
      <c r="D245" s="89">
        <f>COUNTIF(D222:D244,"&gt;0")</f>
        <v>0</v>
      </c>
      <c r="O245" s="181" t="s">
        <v>0</v>
      </c>
      <c r="P245" s="90">
        <f>COUNTIF(P222:P244,"&gt;0")</f>
        <v>0</v>
      </c>
      <c r="Q245" s="89">
        <f>COUNTIF(Q222:Q244,"&gt;0")</f>
        <v>0</v>
      </c>
      <c r="R245" s="79"/>
      <c r="S245" s="79"/>
      <c r="T245" s="78"/>
      <c r="U245" s="78"/>
    </row>
    <row r="246" spans="2:21">
      <c r="B246" s="88" t="s">
        <v>1</v>
      </c>
      <c r="C246" s="87" t="e">
        <f>AVERAGE(C222:C244)</f>
        <v>#DIV/0!</v>
      </c>
      <c r="D246" s="86" t="e">
        <f>AVERAGE(D222:D244)</f>
        <v>#DIV/0!</v>
      </c>
      <c r="O246" s="88" t="s">
        <v>1</v>
      </c>
      <c r="P246" s="87" t="e">
        <f>AVERAGE(P222:P244)</f>
        <v>#DIV/0!</v>
      </c>
      <c r="Q246" s="86" t="e">
        <f>AVERAGE(Q222:Q244)</f>
        <v>#DIV/0!</v>
      </c>
      <c r="R246" s="79"/>
      <c r="S246" s="79"/>
      <c r="T246" s="78"/>
      <c r="U246" s="78"/>
    </row>
    <row r="247" spans="2:21">
      <c r="B247" s="85" t="s">
        <v>2</v>
      </c>
      <c r="C247" s="84" t="e">
        <f>STDEV(C222:C244)</f>
        <v>#DIV/0!</v>
      </c>
      <c r="D247" s="83" t="e">
        <f>STDEV(D222:D244)</f>
        <v>#DIV/0!</v>
      </c>
      <c r="O247" s="85" t="s">
        <v>2</v>
      </c>
      <c r="P247" s="84" t="e">
        <f>STDEV(P222:P244)</f>
        <v>#DIV/0!</v>
      </c>
      <c r="Q247" s="83" t="e">
        <f>STDEV(Q222:Q244)</f>
        <v>#DIV/0!</v>
      </c>
      <c r="R247" s="79"/>
      <c r="S247" s="79"/>
      <c r="T247" s="78"/>
      <c r="U247" s="78"/>
    </row>
    <row r="248" spans="2:21" ht="13.5" thickBot="1">
      <c r="B248" s="82" t="s">
        <v>3</v>
      </c>
      <c r="C248" s="81" t="e">
        <f>CONFIDENCE(0.05,C247,C245)</f>
        <v>#DIV/0!</v>
      </c>
      <c r="D248" s="80" t="e">
        <f>CONFIDENCE(0.05,D247,D245)</f>
        <v>#DIV/0!</v>
      </c>
      <c r="O248" s="82" t="s">
        <v>3</v>
      </c>
      <c r="P248" s="81" t="e">
        <f>CONFIDENCE(0.05,P247,P245)</f>
        <v>#DIV/0!</v>
      </c>
      <c r="Q248" s="80" t="e">
        <f>CONFIDENCE(0.05,Q247,Q245)</f>
        <v>#DIV/0!</v>
      </c>
      <c r="R248" s="79"/>
      <c r="S248" s="79"/>
      <c r="T248" s="78"/>
      <c r="U248" s="78"/>
    </row>
    <row r="250" spans="2:21" ht="13.5" thickBot="1"/>
    <row r="251" spans="2:21" ht="13.5" thickBot="1">
      <c r="B251" s="347"/>
      <c r="C251" s="348"/>
      <c r="D251" s="363" t="s">
        <v>15</v>
      </c>
      <c r="G251" s="346" t="s">
        <v>257</v>
      </c>
      <c r="H251" s="346"/>
      <c r="O251" s="347"/>
      <c r="P251" s="348"/>
      <c r="Q251" s="363" t="s">
        <v>15</v>
      </c>
      <c r="R251" s="79"/>
      <c r="S251" s="79"/>
      <c r="T251" s="346" t="s">
        <v>192</v>
      </c>
      <c r="U251" s="346"/>
    </row>
    <row r="252" spans="2:21" ht="13.5" thickBot="1">
      <c r="B252" s="349"/>
      <c r="C252" s="350"/>
      <c r="D252" s="364"/>
      <c r="G252" s="112">
        <v>1</v>
      </c>
      <c r="H252" s="112">
        <v>2</v>
      </c>
      <c r="O252" s="349"/>
      <c r="P252" s="350"/>
      <c r="Q252" s="364"/>
      <c r="R252" s="79"/>
      <c r="S252" s="79"/>
      <c r="T252" s="112">
        <v>1</v>
      </c>
      <c r="U252" s="112">
        <v>2</v>
      </c>
    </row>
    <row r="253" spans="2:21" ht="13.5" customHeight="1" thickBot="1">
      <c r="B253" s="355" t="s">
        <v>253</v>
      </c>
      <c r="C253" s="348"/>
      <c r="D253" s="111" t="s">
        <v>162</v>
      </c>
      <c r="F253" s="110" t="s">
        <v>1</v>
      </c>
      <c r="G253" s="109" t="e">
        <f t="shared" ref="G253:H255" si="15">C278</f>
        <v>#DIV/0!</v>
      </c>
      <c r="H253" s="109" t="e">
        <f t="shared" si="15"/>
        <v>#DIV/0!</v>
      </c>
      <c r="O253" s="432" t="s">
        <v>252</v>
      </c>
      <c r="P253" s="433"/>
      <c r="Q253" s="111" t="s">
        <v>162</v>
      </c>
      <c r="R253" s="79"/>
      <c r="S253" s="110" t="s">
        <v>1</v>
      </c>
      <c r="T253" s="109" t="e">
        <f t="shared" ref="T253:U255" si="16">P278</f>
        <v>#DIV/0!</v>
      </c>
      <c r="U253" s="109" t="e">
        <f t="shared" si="16"/>
        <v>#DIV/0!</v>
      </c>
    </row>
    <row r="254" spans="2:21">
      <c r="B254" s="373" t="s">
        <v>6</v>
      </c>
      <c r="C254" s="356" t="s">
        <v>27</v>
      </c>
      <c r="D254" s="357"/>
      <c r="F254" s="102" t="s">
        <v>7</v>
      </c>
      <c r="G254" s="108" t="e">
        <f t="shared" si="15"/>
        <v>#DIV/0!</v>
      </c>
      <c r="H254" s="108" t="e">
        <f t="shared" si="15"/>
        <v>#DIV/0!</v>
      </c>
      <c r="O254" s="373" t="s">
        <v>6</v>
      </c>
      <c r="P254" s="356" t="s">
        <v>27</v>
      </c>
      <c r="Q254" s="357"/>
      <c r="R254" s="79"/>
      <c r="S254" s="102" t="s">
        <v>7</v>
      </c>
      <c r="T254" s="108" t="e">
        <f t="shared" si="16"/>
        <v>#DIV/0!</v>
      </c>
      <c r="U254" s="108" t="e">
        <f t="shared" si="16"/>
        <v>#DIV/0!</v>
      </c>
    </row>
    <row r="255" spans="2:21" ht="13.5" thickBot="1">
      <c r="B255" s="374"/>
      <c r="C255" s="107">
        <v>1</v>
      </c>
      <c r="D255" s="106">
        <v>2</v>
      </c>
      <c r="F255" s="102" t="s">
        <v>3</v>
      </c>
      <c r="G255" s="105" t="e">
        <f t="shared" si="15"/>
        <v>#DIV/0!</v>
      </c>
      <c r="H255" s="105" t="e">
        <f t="shared" si="15"/>
        <v>#DIV/0!</v>
      </c>
      <c r="O255" s="374"/>
      <c r="P255" s="107">
        <v>1</v>
      </c>
      <c r="Q255" s="106">
        <v>2</v>
      </c>
      <c r="R255" s="79"/>
      <c r="S255" s="102" t="s">
        <v>3</v>
      </c>
      <c r="T255" s="105" t="e">
        <f t="shared" si="16"/>
        <v>#DIV/0!</v>
      </c>
      <c r="U255" s="105" t="e">
        <f t="shared" si="16"/>
        <v>#DIV/0!</v>
      </c>
    </row>
    <row r="256" spans="2:21">
      <c r="B256" s="199">
        <v>1</v>
      </c>
      <c r="C256" s="464" t="s">
        <v>57</v>
      </c>
      <c r="D256" s="401"/>
      <c r="F256" s="102" t="s">
        <v>8</v>
      </c>
      <c r="G256" s="101">
        <f>MAX(C256:C276)</f>
        <v>0</v>
      </c>
      <c r="H256" s="101">
        <f>MAX(D256:D276)</f>
        <v>0</v>
      </c>
      <c r="O256" s="199">
        <v>1</v>
      </c>
      <c r="P256" s="464" t="s">
        <v>57</v>
      </c>
      <c r="Q256" s="401"/>
      <c r="R256" s="79"/>
      <c r="S256" s="102" t="s">
        <v>8</v>
      </c>
      <c r="T256" s="101">
        <f>MAX(P256:P276)</f>
        <v>0</v>
      </c>
      <c r="U256" s="101">
        <f>MAX(Q256:Q276)</f>
        <v>0</v>
      </c>
    </row>
    <row r="257" spans="2:21">
      <c r="B257" s="194">
        <v>2</v>
      </c>
      <c r="C257" s="465" t="s">
        <v>57</v>
      </c>
      <c r="D257" s="399"/>
      <c r="F257" s="102" t="s">
        <v>9</v>
      </c>
      <c r="G257" s="101">
        <f>MIN(C256:C276)</f>
        <v>0</v>
      </c>
      <c r="H257" s="101">
        <f>MIN(D256:D276)</f>
        <v>0</v>
      </c>
      <c r="O257" s="194">
        <v>2</v>
      </c>
      <c r="P257" s="465" t="s">
        <v>57</v>
      </c>
      <c r="Q257" s="399"/>
      <c r="R257" s="79"/>
      <c r="S257" s="102" t="s">
        <v>9</v>
      </c>
      <c r="T257" s="101">
        <f>MIN(P256:P276)</f>
        <v>0</v>
      </c>
      <c r="U257" s="101">
        <f>MIN(Q256:Q276)</f>
        <v>0</v>
      </c>
    </row>
    <row r="258" spans="2:21" ht="13.5" thickBot="1">
      <c r="B258" s="194">
        <v>3</v>
      </c>
      <c r="C258" s="465" t="s">
        <v>57</v>
      </c>
      <c r="D258" s="399"/>
      <c r="F258" s="98" t="s">
        <v>10</v>
      </c>
      <c r="G258" s="97">
        <f>G256-G257</f>
        <v>0</v>
      </c>
      <c r="H258" s="97">
        <f>H256-H257</f>
        <v>0</v>
      </c>
      <c r="O258" s="194">
        <v>3</v>
      </c>
      <c r="P258" s="465" t="s">
        <v>57</v>
      </c>
      <c r="Q258" s="399"/>
      <c r="R258" s="79"/>
      <c r="S258" s="98" t="s">
        <v>10</v>
      </c>
      <c r="T258" s="97">
        <f>T256-T257</f>
        <v>0</v>
      </c>
      <c r="U258" s="97">
        <f>U256-U257</f>
        <v>0</v>
      </c>
    </row>
    <row r="259" spans="2:21">
      <c r="B259" s="194">
        <v>4</v>
      </c>
      <c r="C259" s="465" t="s">
        <v>57</v>
      </c>
      <c r="D259" s="399"/>
      <c r="O259" s="194">
        <v>4</v>
      </c>
      <c r="P259" s="465" t="s">
        <v>57</v>
      </c>
      <c r="Q259" s="399"/>
      <c r="R259" s="79"/>
      <c r="S259" s="79"/>
      <c r="T259" s="78"/>
      <c r="U259" s="78"/>
    </row>
    <row r="260" spans="2:21">
      <c r="B260" s="194">
        <v>7</v>
      </c>
      <c r="C260" s="465" t="s">
        <v>57</v>
      </c>
      <c r="D260" s="399"/>
      <c r="O260" s="194">
        <v>7</v>
      </c>
      <c r="P260" s="465" t="s">
        <v>57</v>
      </c>
      <c r="Q260" s="399"/>
      <c r="R260" s="79"/>
      <c r="S260" s="79"/>
      <c r="T260" s="78"/>
      <c r="U260" s="78"/>
    </row>
    <row r="261" spans="2:21">
      <c r="B261" s="194">
        <v>8</v>
      </c>
      <c r="C261" s="465" t="s">
        <v>57</v>
      </c>
      <c r="D261" s="399"/>
      <c r="O261" s="194">
        <v>8</v>
      </c>
      <c r="P261" s="465" t="s">
        <v>57</v>
      </c>
      <c r="Q261" s="399"/>
      <c r="R261" s="79"/>
      <c r="S261" s="79"/>
      <c r="T261" s="78"/>
      <c r="U261" s="78"/>
    </row>
    <row r="262" spans="2:21">
      <c r="B262" s="194">
        <v>9</v>
      </c>
      <c r="C262" s="465" t="s">
        <v>57</v>
      </c>
      <c r="D262" s="399"/>
      <c r="F262" s="102"/>
      <c r="G262" s="101"/>
      <c r="H262" s="101"/>
      <c r="O262" s="194">
        <v>9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194">
        <v>10</v>
      </c>
      <c r="C263" s="465" t="s">
        <v>57</v>
      </c>
      <c r="D263" s="399"/>
      <c r="F263" s="102"/>
      <c r="G263" s="101"/>
      <c r="H263" s="101"/>
      <c r="O263" s="194">
        <v>10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194">
        <v>11</v>
      </c>
      <c r="C264" s="465" t="s">
        <v>57</v>
      </c>
      <c r="D264" s="399"/>
      <c r="F264" s="102"/>
      <c r="G264" s="101"/>
      <c r="H264" s="101"/>
      <c r="O264" s="194">
        <v>11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194">
        <v>15</v>
      </c>
      <c r="C265" s="465" t="s">
        <v>57</v>
      </c>
      <c r="D265" s="399"/>
      <c r="F265" s="102"/>
      <c r="G265" s="101"/>
      <c r="H265" s="101"/>
      <c r="O265" s="194">
        <v>15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194">
        <v>16</v>
      </c>
      <c r="C266" s="465" t="s">
        <v>57</v>
      </c>
      <c r="D266" s="399"/>
      <c r="F266" s="102"/>
      <c r="G266" s="101"/>
      <c r="H266" s="101"/>
      <c r="O266" s="194">
        <v>16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194">
        <v>17</v>
      </c>
      <c r="C267" s="465" t="s">
        <v>57</v>
      </c>
      <c r="D267" s="399"/>
      <c r="F267" s="102"/>
      <c r="G267" s="101"/>
      <c r="H267" s="101"/>
      <c r="O267" s="194">
        <v>17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18</v>
      </c>
      <c r="C268" s="465" t="s">
        <v>57</v>
      </c>
      <c r="D268" s="399"/>
      <c r="F268" s="102"/>
      <c r="G268" s="101"/>
      <c r="H268" s="101"/>
      <c r="O268" s="92">
        <v>18</v>
      </c>
      <c r="P268" s="465" t="s">
        <v>57</v>
      </c>
      <c r="Q268" s="399"/>
      <c r="R268" s="79"/>
      <c r="S268" s="102"/>
      <c r="T268" s="101"/>
      <c r="U268" s="101"/>
    </row>
    <row r="269" spans="2:21">
      <c r="B269" s="92">
        <v>21</v>
      </c>
      <c r="C269" s="465" t="s">
        <v>57</v>
      </c>
      <c r="D269" s="399"/>
      <c r="F269" s="102"/>
      <c r="G269" s="101"/>
      <c r="H269" s="101"/>
      <c r="O269" s="92">
        <v>21</v>
      </c>
      <c r="P269" s="465" t="s">
        <v>57</v>
      </c>
      <c r="Q269" s="399"/>
      <c r="R269" s="79"/>
      <c r="S269" s="102"/>
      <c r="T269" s="101"/>
      <c r="U269" s="101"/>
    </row>
    <row r="270" spans="2:21">
      <c r="B270" s="92">
        <v>22</v>
      </c>
      <c r="C270" s="465" t="s">
        <v>57</v>
      </c>
      <c r="D270" s="399"/>
      <c r="F270" s="102"/>
      <c r="G270" s="101"/>
      <c r="H270" s="101"/>
      <c r="O270" s="92">
        <v>22</v>
      </c>
      <c r="P270" s="465" t="s">
        <v>57</v>
      </c>
      <c r="Q270" s="399"/>
      <c r="R270" s="79"/>
      <c r="S270" s="102"/>
      <c r="T270" s="101"/>
      <c r="U270" s="101"/>
    </row>
    <row r="271" spans="2:21">
      <c r="B271" s="92">
        <v>23</v>
      </c>
      <c r="C271" s="465" t="s">
        <v>57</v>
      </c>
      <c r="D271" s="399"/>
      <c r="F271" s="102"/>
      <c r="G271" s="101"/>
      <c r="H271" s="101"/>
      <c r="O271" s="92">
        <v>23</v>
      </c>
      <c r="P271" s="465" t="s">
        <v>57</v>
      </c>
      <c r="Q271" s="399"/>
      <c r="R271" s="79"/>
      <c r="S271" s="102"/>
      <c r="T271" s="101"/>
      <c r="U271" s="101"/>
    </row>
    <row r="272" spans="2:21">
      <c r="B272" s="92">
        <v>24</v>
      </c>
      <c r="C272" s="465" t="s">
        <v>57</v>
      </c>
      <c r="D272" s="399"/>
      <c r="F272" s="102"/>
      <c r="G272" s="101"/>
      <c r="H272" s="101"/>
      <c r="O272" s="92">
        <v>24</v>
      </c>
      <c r="P272" s="465" t="s">
        <v>57</v>
      </c>
      <c r="Q272" s="399"/>
      <c r="R272" s="79"/>
      <c r="S272" s="102"/>
      <c r="T272" s="101"/>
      <c r="U272" s="101"/>
    </row>
    <row r="273" spans="2:21">
      <c r="B273" s="92">
        <v>25</v>
      </c>
      <c r="C273" s="465" t="s">
        <v>57</v>
      </c>
      <c r="D273" s="399"/>
      <c r="F273" s="102"/>
      <c r="G273" s="101"/>
      <c r="H273" s="101"/>
      <c r="O273" s="92">
        <v>25</v>
      </c>
      <c r="P273" s="465" t="s">
        <v>57</v>
      </c>
      <c r="Q273" s="399"/>
      <c r="R273" s="79"/>
      <c r="S273" s="102"/>
      <c r="T273" s="101"/>
      <c r="U273" s="101"/>
    </row>
    <row r="274" spans="2:21">
      <c r="B274" s="92">
        <v>28</v>
      </c>
      <c r="C274" s="465" t="s">
        <v>57</v>
      </c>
      <c r="D274" s="399"/>
      <c r="F274" s="102"/>
      <c r="G274" s="101"/>
      <c r="H274" s="101"/>
      <c r="O274" s="92">
        <v>28</v>
      </c>
      <c r="P274" s="465" t="s">
        <v>57</v>
      </c>
      <c r="Q274" s="399"/>
      <c r="R274" s="79"/>
      <c r="S274" s="102"/>
      <c r="T274" s="101"/>
      <c r="U274" s="101"/>
    </row>
    <row r="275" spans="2:21">
      <c r="B275" s="92">
        <v>29</v>
      </c>
      <c r="C275" s="465" t="s">
        <v>57</v>
      </c>
      <c r="D275" s="399"/>
      <c r="F275" s="102"/>
      <c r="G275" s="101"/>
      <c r="H275" s="101"/>
      <c r="O275" s="92">
        <v>29</v>
      </c>
      <c r="P275" s="465" t="s">
        <v>57</v>
      </c>
      <c r="Q275" s="399"/>
      <c r="R275" s="79"/>
      <c r="S275" s="102"/>
      <c r="T275" s="101"/>
      <c r="U275" s="101"/>
    </row>
    <row r="276" spans="2:21" ht="13.5" thickBot="1">
      <c r="B276" s="92">
        <v>30</v>
      </c>
      <c r="C276" s="462" t="s">
        <v>57</v>
      </c>
      <c r="D276" s="463"/>
      <c r="F276" s="102"/>
      <c r="G276" s="101"/>
      <c r="H276" s="101"/>
      <c r="O276" s="92">
        <v>30</v>
      </c>
      <c r="P276" s="462" t="s">
        <v>57</v>
      </c>
      <c r="Q276" s="463"/>
      <c r="R276" s="79"/>
      <c r="S276" s="102"/>
      <c r="T276" s="101"/>
      <c r="U276" s="101"/>
    </row>
    <row r="277" spans="2:21" ht="13.5" thickBot="1">
      <c r="B277" s="181" t="s">
        <v>0</v>
      </c>
      <c r="C277" s="90">
        <f>COUNTIF(C256:C276,"&gt;0")</f>
        <v>0</v>
      </c>
      <c r="D277" s="89">
        <f>COUNTIF(D256:D276,"&gt;0")</f>
        <v>0</v>
      </c>
      <c r="O277" s="181" t="s">
        <v>0</v>
      </c>
      <c r="P277" s="90">
        <f>COUNTIF(P256:P276,"&gt;0")</f>
        <v>0</v>
      </c>
      <c r="Q277" s="89">
        <f>COUNTIF(Q256:Q276,"&gt;0")</f>
        <v>0</v>
      </c>
      <c r="R277" s="79"/>
      <c r="S277" s="79"/>
      <c r="T277" s="78"/>
      <c r="U277" s="78"/>
    </row>
    <row r="278" spans="2:21">
      <c r="B278" s="88" t="s">
        <v>1</v>
      </c>
      <c r="C278" s="87" t="e">
        <f>AVERAGE(C256:C276)</f>
        <v>#DIV/0!</v>
      </c>
      <c r="D278" s="86" t="e">
        <f>AVERAGE(D256:D276)</f>
        <v>#DIV/0!</v>
      </c>
      <c r="O278" s="88" t="s">
        <v>1</v>
      </c>
      <c r="P278" s="87" t="e">
        <f>AVERAGE(P256:P276)</f>
        <v>#DIV/0!</v>
      </c>
      <c r="Q278" s="86" t="e">
        <f>AVERAGE(Q256:Q276)</f>
        <v>#DIV/0!</v>
      </c>
      <c r="R278" s="79"/>
      <c r="S278" s="79"/>
      <c r="T278" s="78"/>
      <c r="U278" s="78"/>
    </row>
    <row r="279" spans="2:21">
      <c r="B279" s="85" t="s">
        <v>2</v>
      </c>
      <c r="C279" s="84" t="e">
        <f>STDEV(C256:C276)</f>
        <v>#DIV/0!</v>
      </c>
      <c r="D279" s="83" t="e">
        <f>STDEV(D256:D276)</f>
        <v>#DIV/0!</v>
      </c>
      <c r="O279" s="85" t="s">
        <v>2</v>
      </c>
      <c r="P279" s="84" t="e">
        <f>STDEV(P256:P276)</f>
        <v>#DIV/0!</v>
      </c>
      <c r="Q279" s="83" t="e">
        <f>STDEV(Q256:Q276)</f>
        <v>#DIV/0!</v>
      </c>
      <c r="R279" s="79"/>
      <c r="S279" s="79"/>
      <c r="T279" s="78"/>
      <c r="U279" s="78"/>
    </row>
    <row r="280" spans="2:21" ht="13.5" thickBot="1">
      <c r="B280" s="82" t="s">
        <v>3</v>
      </c>
      <c r="C280" s="81" t="e">
        <f>CONFIDENCE(0.05,C279,C277)</f>
        <v>#DIV/0!</v>
      </c>
      <c r="D280" s="80" t="e">
        <f>CONFIDENCE(0.05,D279,D277)</f>
        <v>#DIV/0!</v>
      </c>
      <c r="O280" s="82" t="s">
        <v>3</v>
      </c>
      <c r="P280" s="81" t="e">
        <f>CONFIDENCE(0.05,P279,P277)</f>
        <v>#DIV/0!</v>
      </c>
      <c r="Q280" s="80" t="e">
        <f>CONFIDENCE(0.05,Q279,Q277)</f>
        <v>#DIV/0!</v>
      </c>
      <c r="R280" s="79"/>
      <c r="S280" s="79"/>
      <c r="T280" s="78"/>
      <c r="U280" s="78"/>
    </row>
    <row r="282" spans="2:21" ht="13.5" thickBot="1"/>
    <row r="283" spans="2:21" ht="13.5" thickBot="1">
      <c r="B283" s="347"/>
      <c r="C283" s="348"/>
      <c r="D283" s="363" t="s">
        <v>15</v>
      </c>
      <c r="G283" s="346" t="s">
        <v>256</v>
      </c>
      <c r="H283" s="346"/>
      <c r="O283" s="347"/>
      <c r="P283" s="348"/>
      <c r="Q283" s="363" t="s">
        <v>15</v>
      </c>
      <c r="R283" s="79"/>
      <c r="S283" s="79"/>
      <c r="T283" s="346" t="s">
        <v>190</v>
      </c>
      <c r="U283" s="346"/>
    </row>
    <row r="284" spans="2:21" ht="13.5" thickBot="1">
      <c r="B284" s="349"/>
      <c r="C284" s="350"/>
      <c r="D284" s="364"/>
      <c r="G284" s="112">
        <v>1</v>
      </c>
      <c r="H284" s="112">
        <v>2</v>
      </c>
      <c r="O284" s="349"/>
      <c r="P284" s="350"/>
      <c r="Q284" s="364"/>
      <c r="R284" s="79"/>
      <c r="S284" s="79"/>
      <c r="T284" s="112">
        <v>1</v>
      </c>
      <c r="U284" s="112">
        <v>2</v>
      </c>
    </row>
    <row r="285" spans="2:21" ht="13.5" customHeight="1" thickBot="1">
      <c r="B285" s="355" t="s">
        <v>253</v>
      </c>
      <c r="C285" s="348"/>
      <c r="D285" s="111" t="s">
        <v>160</v>
      </c>
      <c r="F285" s="110" t="s">
        <v>1</v>
      </c>
      <c r="G285" s="109" t="e">
        <f t="shared" ref="G285:H287" si="17">C310</f>
        <v>#DIV/0!</v>
      </c>
      <c r="H285" s="109" t="e">
        <f t="shared" si="17"/>
        <v>#DIV/0!</v>
      </c>
      <c r="O285" s="432" t="s">
        <v>252</v>
      </c>
      <c r="P285" s="433"/>
      <c r="Q285" s="111" t="s">
        <v>160</v>
      </c>
      <c r="R285" s="79"/>
      <c r="S285" s="110" t="s">
        <v>1</v>
      </c>
      <c r="T285" s="109" t="e">
        <f t="shared" ref="T285:U287" si="18">P310</f>
        <v>#DIV/0!</v>
      </c>
      <c r="U285" s="109" t="e">
        <f t="shared" si="18"/>
        <v>#DIV/0!</v>
      </c>
    </row>
    <row r="286" spans="2:21">
      <c r="B286" s="373" t="s">
        <v>6</v>
      </c>
      <c r="C286" s="356" t="s">
        <v>27</v>
      </c>
      <c r="D286" s="357"/>
      <c r="F286" s="102" t="s">
        <v>7</v>
      </c>
      <c r="G286" s="108" t="e">
        <f t="shared" si="17"/>
        <v>#DIV/0!</v>
      </c>
      <c r="H286" s="108" t="e">
        <f t="shared" si="17"/>
        <v>#DIV/0!</v>
      </c>
      <c r="O286" s="373" t="s">
        <v>6</v>
      </c>
      <c r="P286" s="356" t="s">
        <v>27</v>
      </c>
      <c r="Q286" s="357"/>
      <c r="R286" s="79"/>
      <c r="S286" s="102" t="s">
        <v>7</v>
      </c>
      <c r="T286" s="108" t="e">
        <f t="shared" si="18"/>
        <v>#DIV/0!</v>
      </c>
      <c r="U286" s="108" t="e">
        <f t="shared" si="18"/>
        <v>#DIV/0!</v>
      </c>
    </row>
    <row r="287" spans="2:21" ht="13.5" thickBot="1">
      <c r="B287" s="374"/>
      <c r="C287" s="107">
        <v>1</v>
      </c>
      <c r="D287" s="106">
        <v>2</v>
      </c>
      <c r="F287" s="102" t="s">
        <v>3</v>
      </c>
      <c r="G287" s="105" t="e">
        <f t="shared" si="17"/>
        <v>#DIV/0!</v>
      </c>
      <c r="H287" s="105" t="e">
        <f t="shared" si="17"/>
        <v>#DIV/0!</v>
      </c>
      <c r="O287" s="374"/>
      <c r="P287" s="107">
        <v>1</v>
      </c>
      <c r="Q287" s="106">
        <v>2</v>
      </c>
      <c r="R287" s="79"/>
      <c r="S287" s="102" t="s">
        <v>3</v>
      </c>
      <c r="T287" s="105" t="e">
        <f t="shared" si="18"/>
        <v>#DIV/0!</v>
      </c>
      <c r="U287" s="105" t="e">
        <f t="shared" si="18"/>
        <v>#DIV/0!</v>
      </c>
    </row>
    <row r="288" spans="2:21">
      <c r="B288" s="199">
        <v>1</v>
      </c>
      <c r="C288" s="464" t="s">
        <v>57</v>
      </c>
      <c r="D288" s="401"/>
      <c r="F288" s="102" t="s">
        <v>8</v>
      </c>
      <c r="G288" s="101">
        <f>MAX(C288:C308)</f>
        <v>0</v>
      </c>
      <c r="H288" s="101">
        <f>MAX(D288:D308)</f>
        <v>0</v>
      </c>
      <c r="O288" s="199">
        <v>1</v>
      </c>
      <c r="P288" s="464" t="s">
        <v>57</v>
      </c>
      <c r="Q288" s="401"/>
      <c r="R288" s="79"/>
      <c r="S288" s="102" t="s">
        <v>8</v>
      </c>
      <c r="T288" s="101">
        <f>MAX(P288:P308)</f>
        <v>0</v>
      </c>
      <c r="U288" s="101">
        <f>MAX(Q288:Q308)</f>
        <v>0</v>
      </c>
    </row>
    <row r="289" spans="2:21">
      <c r="B289" s="194">
        <v>2</v>
      </c>
      <c r="C289" s="465" t="s">
        <v>57</v>
      </c>
      <c r="D289" s="399"/>
      <c r="F289" s="102" t="s">
        <v>9</v>
      </c>
      <c r="G289" s="101">
        <f>MIN(C288:C308)</f>
        <v>0</v>
      </c>
      <c r="H289" s="101">
        <f>MIN(D288:D308)</f>
        <v>0</v>
      </c>
      <c r="O289" s="194">
        <v>2</v>
      </c>
      <c r="P289" s="465" t="s">
        <v>57</v>
      </c>
      <c r="Q289" s="399"/>
      <c r="R289" s="79"/>
      <c r="S289" s="102" t="s">
        <v>9</v>
      </c>
      <c r="T289" s="101">
        <f>MIN(P288:P308)</f>
        <v>0</v>
      </c>
      <c r="U289" s="101">
        <f>MIN(Q288:Q308)</f>
        <v>0</v>
      </c>
    </row>
    <row r="290" spans="2:21" ht="13.5" thickBot="1">
      <c r="B290" s="194">
        <v>5</v>
      </c>
      <c r="C290" s="465" t="s">
        <v>57</v>
      </c>
      <c r="D290" s="399"/>
      <c r="F290" s="98" t="s">
        <v>10</v>
      </c>
      <c r="G290" s="97">
        <f>G288-G289</f>
        <v>0</v>
      </c>
      <c r="H290" s="97">
        <f>H288-H289</f>
        <v>0</v>
      </c>
      <c r="O290" s="194">
        <v>5</v>
      </c>
      <c r="P290" s="465" t="s">
        <v>57</v>
      </c>
      <c r="Q290" s="399"/>
      <c r="R290" s="79"/>
      <c r="S290" s="98" t="s">
        <v>10</v>
      </c>
      <c r="T290" s="97">
        <f>T288-T289</f>
        <v>0</v>
      </c>
      <c r="U290" s="97">
        <f>U288-U289</f>
        <v>0</v>
      </c>
    </row>
    <row r="291" spans="2:21">
      <c r="B291" s="194">
        <v>7</v>
      </c>
      <c r="C291" s="465" t="s">
        <v>57</v>
      </c>
      <c r="D291" s="399"/>
      <c r="O291" s="194">
        <v>7</v>
      </c>
      <c r="P291" s="465" t="s">
        <v>57</v>
      </c>
      <c r="Q291" s="399"/>
      <c r="R291" s="79"/>
      <c r="S291" s="79"/>
      <c r="T291" s="78"/>
      <c r="U291" s="78"/>
    </row>
    <row r="292" spans="2:21">
      <c r="B292" s="194">
        <v>8</v>
      </c>
      <c r="C292" s="465" t="s">
        <v>57</v>
      </c>
      <c r="D292" s="399"/>
      <c r="O292" s="194">
        <v>8</v>
      </c>
      <c r="P292" s="465" t="s">
        <v>57</v>
      </c>
      <c r="Q292" s="399"/>
      <c r="R292" s="79"/>
      <c r="S292" s="79"/>
      <c r="T292" s="78"/>
      <c r="U292" s="78"/>
    </row>
    <row r="293" spans="2:21">
      <c r="B293" s="194">
        <v>9</v>
      </c>
      <c r="C293" s="465" t="s">
        <v>57</v>
      </c>
      <c r="D293" s="399"/>
      <c r="O293" s="194">
        <v>9</v>
      </c>
      <c r="P293" s="465" t="s">
        <v>57</v>
      </c>
      <c r="Q293" s="399"/>
      <c r="R293" s="79"/>
      <c r="S293" s="79"/>
      <c r="T293" s="78"/>
      <c r="U293" s="78"/>
    </row>
    <row r="294" spans="2:21">
      <c r="B294" s="194">
        <v>12</v>
      </c>
      <c r="C294" s="465" t="s">
        <v>57</v>
      </c>
      <c r="D294" s="399"/>
      <c r="F294" s="102"/>
      <c r="G294" s="101"/>
      <c r="H294" s="101"/>
      <c r="O294" s="194">
        <v>12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194">
        <v>13</v>
      </c>
      <c r="C295" s="465" t="s">
        <v>57</v>
      </c>
      <c r="D295" s="399"/>
      <c r="F295" s="102"/>
      <c r="G295" s="101"/>
      <c r="H295" s="101"/>
      <c r="O295" s="194">
        <v>13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194">
        <v>14</v>
      </c>
      <c r="C296" s="465" t="s">
        <v>57</v>
      </c>
      <c r="D296" s="399"/>
      <c r="F296" s="102"/>
      <c r="G296" s="101"/>
      <c r="H296" s="101"/>
      <c r="O296" s="194">
        <v>14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194">
        <v>15</v>
      </c>
      <c r="C297" s="465" t="s">
        <v>57</v>
      </c>
      <c r="D297" s="399"/>
      <c r="F297" s="102"/>
      <c r="G297" s="101"/>
      <c r="H297" s="101"/>
      <c r="O297" s="194">
        <v>15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194">
        <v>16</v>
      </c>
      <c r="C298" s="465" t="s">
        <v>57</v>
      </c>
      <c r="D298" s="399"/>
      <c r="F298" s="102"/>
      <c r="G298" s="101"/>
      <c r="H298" s="101"/>
      <c r="O298" s="194">
        <v>16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194">
        <v>19</v>
      </c>
      <c r="C299" s="465" t="s">
        <v>57</v>
      </c>
      <c r="D299" s="399"/>
      <c r="F299" s="102"/>
      <c r="G299" s="101"/>
      <c r="H299" s="101"/>
      <c r="O299" s="194">
        <v>19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194">
        <v>20</v>
      </c>
      <c r="C300" s="465" t="s">
        <v>57</v>
      </c>
      <c r="D300" s="399"/>
      <c r="F300" s="102"/>
      <c r="G300" s="101"/>
      <c r="H300" s="101"/>
      <c r="O300" s="194">
        <v>20</v>
      </c>
      <c r="P300" s="465" t="s">
        <v>57</v>
      </c>
      <c r="Q300" s="399"/>
      <c r="R300" s="79"/>
      <c r="S300" s="102"/>
      <c r="T300" s="101"/>
      <c r="U300" s="101"/>
    </row>
    <row r="301" spans="2:21">
      <c r="B301" s="92">
        <v>21</v>
      </c>
      <c r="C301" s="465" t="s">
        <v>57</v>
      </c>
      <c r="D301" s="399"/>
      <c r="F301" s="102"/>
      <c r="G301" s="101"/>
      <c r="H301" s="101"/>
      <c r="O301" s="92">
        <v>21</v>
      </c>
      <c r="P301" s="465" t="s">
        <v>57</v>
      </c>
      <c r="Q301" s="399"/>
      <c r="R301" s="79"/>
      <c r="S301" s="102"/>
      <c r="T301" s="101"/>
      <c r="U301" s="101"/>
    </row>
    <row r="302" spans="2:21">
      <c r="B302" s="92">
        <v>22</v>
      </c>
      <c r="C302" s="465" t="s">
        <v>57</v>
      </c>
      <c r="D302" s="399"/>
      <c r="F302" s="102"/>
      <c r="G302" s="101"/>
      <c r="H302" s="101"/>
      <c r="O302" s="92">
        <v>22</v>
      </c>
      <c r="P302" s="465" t="s">
        <v>57</v>
      </c>
      <c r="Q302" s="399"/>
      <c r="R302" s="79"/>
      <c r="S302" s="102"/>
      <c r="T302" s="101"/>
      <c r="U302" s="101"/>
    </row>
    <row r="303" spans="2:21">
      <c r="B303" s="92">
        <v>23</v>
      </c>
      <c r="C303" s="465" t="s">
        <v>57</v>
      </c>
      <c r="D303" s="399"/>
      <c r="F303" s="102"/>
      <c r="G303" s="101"/>
      <c r="H303" s="101"/>
      <c r="O303" s="92">
        <v>23</v>
      </c>
      <c r="P303" s="465" t="s">
        <v>57</v>
      </c>
      <c r="Q303" s="399"/>
      <c r="R303" s="79"/>
      <c r="S303" s="102"/>
      <c r="T303" s="101"/>
      <c r="U303" s="101"/>
    </row>
    <row r="304" spans="2:21">
      <c r="B304" s="92">
        <v>26</v>
      </c>
      <c r="C304" s="465" t="s">
        <v>57</v>
      </c>
      <c r="D304" s="399"/>
      <c r="F304" s="102"/>
      <c r="G304" s="101"/>
      <c r="H304" s="101"/>
      <c r="O304" s="92">
        <v>26</v>
      </c>
      <c r="P304" s="465" t="s">
        <v>57</v>
      </c>
      <c r="Q304" s="399"/>
      <c r="R304" s="79"/>
      <c r="S304" s="102"/>
      <c r="T304" s="101"/>
      <c r="U304" s="101"/>
    </row>
    <row r="305" spans="2:21">
      <c r="B305" s="92">
        <v>27</v>
      </c>
      <c r="C305" s="465" t="s">
        <v>57</v>
      </c>
      <c r="D305" s="399"/>
      <c r="F305" s="102"/>
      <c r="G305" s="101"/>
      <c r="H305" s="101"/>
      <c r="O305" s="92">
        <v>27</v>
      </c>
      <c r="P305" s="465" t="s">
        <v>57</v>
      </c>
      <c r="Q305" s="399"/>
      <c r="R305" s="79"/>
      <c r="S305" s="102"/>
      <c r="T305" s="101"/>
      <c r="U305" s="101"/>
    </row>
    <row r="306" spans="2:21">
      <c r="B306" s="92">
        <v>28</v>
      </c>
      <c r="C306" s="465" t="s">
        <v>57</v>
      </c>
      <c r="D306" s="399"/>
      <c r="F306" s="102"/>
      <c r="G306" s="101"/>
      <c r="H306" s="101"/>
      <c r="O306" s="92">
        <v>28</v>
      </c>
      <c r="P306" s="465" t="s">
        <v>57</v>
      </c>
      <c r="Q306" s="399"/>
      <c r="R306" s="79"/>
      <c r="S306" s="102"/>
      <c r="T306" s="101"/>
      <c r="U306" s="101"/>
    </row>
    <row r="307" spans="2:21">
      <c r="B307" s="92">
        <v>29</v>
      </c>
      <c r="C307" s="465" t="s">
        <v>57</v>
      </c>
      <c r="D307" s="399"/>
      <c r="F307" s="102"/>
      <c r="G307" s="101"/>
      <c r="H307" s="101"/>
      <c r="O307" s="92">
        <v>29</v>
      </c>
      <c r="P307" s="465" t="s">
        <v>57</v>
      </c>
      <c r="Q307" s="399"/>
      <c r="R307" s="79"/>
      <c r="S307" s="102"/>
      <c r="T307" s="101"/>
      <c r="U307" s="101"/>
    </row>
    <row r="308" spans="2:21" ht="13.5" thickBot="1">
      <c r="B308" s="92">
        <v>30</v>
      </c>
      <c r="C308" s="462" t="s">
        <v>57</v>
      </c>
      <c r="D308" s="463"/>
      <c r="F308" s="102"/>
      <c r="G308" s="101"/>
      <c r="H308" s="101"/>
      <c r="O308" s="92">
        <v>30</v>
      </c>
      <c r="P308" s="462" t="s">
        <v>57</v>
      </c>
      <c r="Q308" s="463"/>
      <c r="R308" s="79"/>
      <c r="S308" s="102"/>
      <c r="T308" s="101"/>
      <c r="U308" s="101"/>
    </row>
    <row r="309" spans="2:21" ht="13.5" thickBot="1">
      <c r="B309" s="181" t="s">
        <v>0</v>
      </c>
      <c r="C309" s="90">
        <f>COUNTIF(C288:C308,"&gt;0")</f>
        <v>0</v>
      </c>
      <c r="D309" s="89">
        <f>COUNTIF(D288:D308,"&gt;0")</f>
        <v>0</v>
      </c>
      <c r="O309" s="181" t="s">
        <v>0</v>
      </c>
      <c r="P309" s="90">
        <f>COUNTIF(P288:P308,"&gt;0")</f>
        <v>0</v>
      </c>
      <c r="Q309" s="89">
        <f>COUNTIF(Q288:Q308,"&gt;0")</f>
        <v>0</v>
      </c>
      <c r="R309" s="79"/>
      <c r="S309" s="79"/>
      <c r="T309" s="78"/>
      <c r="U309" s="78"/>
    </row>
    <row r="310" spans="2:21">
      <c r="B310" s="88" t="s">
        <v>1</v>
      </c>
      <c r="C310" s="87" t="e">
        <f>AVERAGE(C288:C308)</f>
        <v>#DIV/0!</v>
      </c>
      <c r="D310" s="86" t="e">
        <f>AVERAGE(D288:D308)</f>
        <v>#DIV/0!</v>
      </c>
      <c r="O310" s="88" t="s">
        <v>1</v>
      </c>
      <c r="P310" s="87" t="e">
        <f>AVERAGE(P288:P308)</f>
        <v>#DIV/0!</v>
      </c>
      <c r="Q310" s="86" t="e">
        <f>AVERAGE(Q288:Q308)</f>
        <v>#DIV/0!</v>
      </c>
      <c r="R310" s="79"/>
      <c r="S310" s="79"/>
      <c r="T310" s="78"/>
      <c r="U310" s="78"/>
    </row>
    <row r="311" spans="2:21">
      <c r="B311" s="85" t="s">
        <v>2</v>
      </c>
      <c r="C311" s="84" t="e">
        <f>STDEV(C288:C308)</f>
        <v>#DIV/0!</v>
      </c>
      <c r="D311" s="83" t="e">
        <f>STDEV(D288:D308)</f>
        <v>#DIV/0!</v>
      </c>
      <c r="O311" s="85" t="s">
        <v>2</v>
      </c>
      <c r="P311" s="84" t="e">
        <f>STDEV(P288:P308)</f>
        <v>#DIV/0!</v>
      </c>
      <c r="Q311" s="83" t="e">
        <f>STDEV(Q288:Q308)</f>
        <v>#DIV/0!</v>
      </c>
      <c r="R311" s="79"/>
      <c r="S311" s="79"/>
      <c r="T311" s="78"/>
      <c r="U311" s="78"/>
    </row>
    <row r="312" spans="2:21" ht="13.5" thickBot="1">
      <c r="B312" s="82" t="s">
        <v>3</v>
      </c>
      <c r="C312" s="81" t="e">
        <f>CONFIDENCE(0.05,C311,C309)</f>
        <v>#DIV/0!</v>
      </c>
      <c r="D312" s="80" t="e">
        <f>CONFIDENCE(0.05,D311,D309)</f>
        <v>#DIV/0!</v>
      </c>
      <c r="O312" s="82" t="s">
        <v>3</v>
      </c>
      <c r="P312" s="81" t="e">
        <f>CONFIDENCE(0.05,P311,P309)</f>
        <v>#DIV/0!</v>
      </c>
      <c r="Q312" s="80" t="e">
        <f>CONFIDENCE(0.05,Q311,Q309)</f>
        <v>#DIV/0!</v>
      </c>
      <c r="R312" s="79"/>
      <c r="S312" s="79"/>
      <c r="T312" s="78"/>
      <c r="U312" s="78"/>
    </row>
    <row r="314" spans="2:21" ht="13.5" thickBot="1"/>
    <row r="315" spans="2:21" ht="13.5" thickBot="1">
      <c r="B315" s="347"/>
      <c r="C315" s="348"/>
      <c r="D315" s="363" t="s">
        <v>15</v>
      </c>
      <c r="G315" s="346" t="s">
        <v>255</v>
      </c>
      <c r="H315" s="346"/>
      <c r="O315" s="347"/>
      <c r="P315" s="348"/>
      <c r="Q315" s="363" t="s">
        <v>15</v>
      </c>
      <c r="R315" s="79"/>
      <c r="S315" s="79"/>
      <c r="T315" s="346" t="s">
        <v>188</v>
      </c>
      <c r="U315" s="346"/>
    </row>
    <row r="316" spans="2:21" ht="13.5" thickBot="1">
      <c r="B316" s="349"/>
      <c r="C316" s="350"/>
      <c r="D316" s="364"/>
      <c r="G316" s="112">
        <v>1</v>
      </c>
      <c r="H316" s="112">
        <v>2</v>
      </c>
      <c r="O316" s="349"/>
      <c r="P316" s="350"/>
      <c r="Q316" s="364"/>
      <c r="R316" s="79"/>
      <c r="S316" s="79"/>
      <c r="T316" s="112">
        <v>1</v>
      </c>
      <c r="U316" s="112">
        <v>2</v>
      </c>
    </row>
    <row r="317" spans="2:21" ht="13.5" customHeight="1" thickBot="1">
      <c r="B317" s="355" t="s">
        <v>253</v>
      </c>
      <c r="C317" s="348"/>
      <c r="D317" s="111" t="s">
        <v>158</v>
      </c>
      <c r="F317" s="110" t="s">
        <v>1</v>
      </c>
      <c r="G317" s="109" t="e">
        <f t="shared" ref="G317:H319" si="19">C342</f>
        <v>#DIV/0!</v>
      </c>
      <c r="H317" s="109" t="e">
        <f t="shared" si="19"/>
        <v>#DIV/0!</v>
      </c>
      <c r="O317" s="432" t="s">
        <v>252</v>
      </c>
      <c r="P317" s="433"/>
      <c r="Q317" s="111" t="s">
        <v>158</v>
      </c>
      <c r="R317" s="79"/>
      <c r="S317" s="110" t="s">
        <v>1</v>
      </c>
      <c r="T317" s="109" t="e">
        <f t="shared" ref="T317:U319" si="20">P342</f>
        <v>#DIV/0!</v>
      </c>
      <c r="U317" s="109" t="e">
        <f t="shared" si="20"/>
        <v>#DIV/0!</v>
      </c>
    </row>
    <row r="318" spans="2:21">
      <c r="B318" s="373" t="s">
        <v>6</v>
      </c>
      <c r="C318" s="356" t="s">
        <v>27</v>
      </c>
      <c r="D318" s="357"/>
      <c r="F318" s="102" t="s">
        <v>7</v>
      </c>
      <c r="G318" s="108" t="e">
        <f t="shared" si="19"/>
        <v>#DIV/0!</v>
      </c>
      <c r="H318" s="108" t="e">
        <f t="shared" si="19"/>
        <v>#DIV/0!</v>
      </c>
      <c r="O318" s="373" t="s">
        <v>6</v>
      </c>
      <c r="P318" s="356" t="s">
        <v>27</v>
      </c>
      <c r="Q318" s="357"/>
      <c r="R318" s="79"/>
      <c r="S318" s="102" t="s">
        <v>7</v>
      </c>
      <c r="T318" s="108" t="e">
        <f t="shared" si="20"/>
        <v>#DIV/0!</v>
      </c>
      <c r="U318" s="108" t="e">
        <f t="shared" si="20"/>
        <v>#DIV/0!</v>
      </c>
    </row>
    <row r="319" spans="2:21" ht="13.5" thickBot="1">
      <c r="B319" s="374"/>
      <c r="C319" s="107">
        <v>1</v>
      </c>
      <c r="D319" s="106">
        <v>2</v>
      </c>
      <c r="F319" s="102" t="s">
        <v>3</v>
      </c>
      <c r="G319" s="105" t="e">
        <f t="shared" si="19"/>
        <v>#DIV/0!</v>
      </c>
      <c r="H319" s="105" t="e">
        <f t="shared" si="19"/>
        <v>#DIV/0!</v>
      </c>
      <c r="O319" s="374"/>
      <c r="P319" s="107">
        <v>1</v>
      </c>
      <c r="Q319" s="106">
        <v>2</v>
      </c>
      <c r="R319" s="79"/>
      <c r="S319" s="102" t="s">
        <v>3</v>
      </c>
      <c r="T319" s="105" t="e">
        <f t="shared" si="20"/>
        <v>#DIV/0!</v>
      </c>
      <c r="U319" s="105" t="e">
        <f t="shared" si="20"/>
        <v>#DIV/0!</v>
      </c>
    </row>
    <row r="320" spans="2:21">
      <c r="B320" s="199">
        <v>2</v>
      </c>
      <c r="C320" s="464" t="s">
        <v>57</v>
      </c>
      <c r="D320" s="401"/>
      <c r="F320" s="102" t="s">
        <v>8</v>
      </c>
      <c r="G320" s="101">
        <f>MAX(C320:C340)</f>
        <v>0</v>
      </c>
      <c r="H320" s="101">
        <f>MAX(D320:D340)</f>
        <v>0</v>
      </c>
      <c r="O320" s="199">
        <v>2</v>
      </c>
      <c r="P320" s="464" t="s">
        <v>57</v>
      </c>
      <c r="Q320" s="401"/>
      <c r="R320" s="79"/>
      <c r="S320" s="102" t="s">
        <v>8</v>
      </c>
      <c r="T320" s="101">
        <f>MAX(P320:P340)</f>
        <v>0</v>
      </c>
      <c r="U320" s="101">
        <f>MAX(Q320:Q340)</f>
        <v>0</v>
      </c>
    </row>
    <row r="321" spans="2:21">
      <c r="B321" s="194">
        <v>3</v>
      </c>
      <c r="C321" s="465" t="s">
        <v>57</v>
      </c>
      <c r="D321" s="399"/>
      <c r="F321" s="102" t="s">
        <v>9</v>
      </c>
      <c r="G321" s="101">
        <f>MIN(C320:C340)</f>
        <v>0</v>
      </c>
      <c r="H321" s="101">
        <f>MIN(D320:D340)</f>
        <v>0</v>
      </c>
      <c r="O321" s="194">
        <v>3</v>
      </c>
      <c r="P321" s="465" t="s">
        <v>57</v>
      </c>
      <c r="Q321" s="399"/>
      <c r="R321" s="79"/>
      <c r="S321" s="102" t="s">
        <v>9</v>
      </c>
      <c r="T321" s="101">
        <f>MIN(P320:P340)</f>
        <v>0</v>
      </c>
      <c r="U321" s="101">
        <f>MIN(Q320:Q340)</f>
        <v>0</v>
      </c>
    </row>
    <row r="322" spans="2:21" ht="13.5" thickBot="1">
      <c r="B322" s="194">
        <v>4</v>
      </c>
      <c r="C322" s="465" t="s">
        <v>57</v>
      </c>
      <c r="D322" s="399"/>
      <c r="F322" s="98" t="s">
        <v>10</v>
      </c>
      <c r="G322" s="97">
        <f>G320-G321</f>
        <v>0</v>
      </c>
      <c r="H322" s="97">
        <f>H320-H321</f>
        <v>0</v>
      </c>
      <c r="O322" s="194">
        <v>4</v>
      </c>
      <c r="P322" s="465" t="s">
        <v>57</v>
      </c>
      <c r="Q322" s="399"/>
      <c r="R322" s="79"/>
      <c r="S322" s="98" t="s">
        <v>10</v>
      </c>
      <c r="T322" s="97">
        <f>T320-T321</f>
        <v>0</v>
      </c>
      <c r="U322" s="97">
        <f>U320-U321</f>
        <v>0</v>
      </c>
    </row>
    <row r="323" spans="2:21">
      <c r="B323" s="194">
        <v>5</v>
      </c>
      <c r="C323" s="465" t="s">
        <v>57</v>
      </c>
      <c r="D323" s="399"/>
      <c r="O323" s="194">
        <v>5</v>
      </c>
      <c r="P323" s="465" t="s">
        <v>57</v>
      </c>
      <c r="Q323" s="399"/>
      <c r="R323" s="79"/>
      <c r="S323" s="79"/>
      <c r="T323" s="78"/>
      <c r="U323" s="78"/>
    </row>
    <row r="324" spans="2:21">
      <c r="B324" s="194">
        <v>6</v>
      </c>
      <c r="C324" s="465" t="s">
        <v>57</v>
      </c>
      <c r="D324" s="399"/>
      <c r="O324" s="194">
        <v>6</v>
      </c>
      <c r="P324" s="465" t="s">
        <v>57</v>
      </c>
      <c r="Q324" s="399"/>
      <c r="R324" s="79"/>
      <c r="S324" s="79"/>
      <c r="T324" s="78"/>
      <c r="U324" s="78"/>
    </row>
    <row r="325" spans="2:21">
      <c r="B325" s="194">
        <v>9</v>
      </c>
      <c r="C325" s="465" t="s">
        <v>57</v>
      </c>
      <c r="D325" s="399"/>
      <c r="O325" s="194">
        <v>9</v>
      </c>
      <c r="P325" s="465" t="s">
        <v>57</v>
      </c>
      <c r="Q325" s="399"/>
      <c r="R325" s="79"/>
      <c r="S325" s="79"/>
      <c r="T325" s="78"/>
      <c r="U325" s="78"/>
    </row>
    <row r="326" spans="2:21">
      <c r="B326" s="194">
        <v>10</v>
      </c>
      <c r="C326" s="465" t="s">
        <v>57</v>
      </c>
      <c r="D326" s="399"/>
      <c r="F326" s="102"/>
      <c r="G326" s="101"/>
      <c r="H326" s="101"/>
      <c r="O326" s="194">
        <v>10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194">
        <v>11</v>
      </c>
      <c r="C327" s="465" t="s">
        <v>57</v>
      </c>
      <c r="D327" s="399"/>
      <c r="F327" s="102"/>
      <c r="G327" s="101"/>
      <c r="H327" s="101"/>
      <c r="O327" s="194">
        <v>11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194">
        <v>12</v>
      </c>
      <c r="C328" s="465" t="s">
        <v>57</v>
      </c>
      <c r="D328" s="399"/>
      <c r="F328" s="102"/>
      <c r="G328" s="101"/>
      <c r="H328" s="101"/>
      <c r="O328" s="194">
        <v>12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194">
        <v>13</v>
      </c>
      <c r="C329" s="465" t="s">
        <v>57</v>
      </c>
      <c r="D329" s="399"/>
      <c r="F329" s="102"/>
      <c r="G329" s="101"/>
      <c r="H329" s="101"/>
      <c r="O329" s="194">
        <v>13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194">
        <v>16</v>
      </c>
      <c r="C330" s="465" t="s">
        <v>57</v>
      </c>
      <c r="D330" s="399"/>
      <c r="F330" s="102"/>
      <c r="G330" s="101"/>
      <c r="H330" s="101"/>
      <c r="O330" s="194">
        <v>16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194">
        <v>17</v>
      </c>
      <c r="C331" s="465" t="s">
        <v>57</v>
      </c>
      <c r="D331" s="399"/>
      <c r="F331" s="102"/>
      <c r="G331" s="101"/>
      <c r="H331" s="101"/>
      <c r="O331" s="194">
        <v>17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194">
        <v>18</v>
      </c>
      <c r="C332" s="465" t="s">
        <v>57</v>
      </c>
      <c r="D332" s="399"/>
      <c r="F332" s="102"/>
      <c r="G332" s="101"/>
      <c r="H332" s="101"/>
      <c r="O332" s="194">
        <v>18</v>
      </c>
      <c r="P332" s="465" t="s">
        <v>57</v>
      </c>
      <c r="Q332" s="399"/>
      <c r="R332" s="79"/>
      <c r="S332" s="102"/>
      <c r="T332" s="101"/>
      <c r="U332" s="101"/>
    </row>
    <row r="333" spans="2:21">
      <c r="B333" s="92">
        <v>19</v>
      </c>
      <c r="C333" s="465" t="s">
        <v>57</v>
      </c>
      <c r="D333" s="399"/>
      <c r="F333" s="102"/>
      <c r="G333" s="101"/>
      <c r="H333" s="101"/>
      <c r="O333" s="92">
        <v>19</v>
      </c>
      <c r="P333" s="465" t="s">
        <v>57</v>
      </c>
      <c r="Q333" s="399"/>
      <c r="R333" s="79"/>
      <c r="S333" s="102"/>
      <c r="T333" s="101"/>
      <c r="U333" s="101"/>
    </row>
    <row r="334" spans="2:21">
      <c r="B334" s="92">
        <v>20</v>
      </c>
      <c r="C334" s="465" t="s">
        <v>57</v>
      </c>
      <c r="D334" s="399"/>
      <c r="F334" s="102"/>
      <c r="G334" s="101"/>
      <c r="H334" s="101"/>
      <c r="O334" s="92">
        <v>20</v>
      </c>
      <c r="P334" s="465" t="s">
        <v>57</v>
      </c>
      <c r="Q334" s="399"/>
      <c r="R334" s="79"/>
      <c r="S334" s="102"/>
      <c r="T334" s="101"/>
      <c r="U334" s="101"/>
    </row>
    <row r="335" spans="2:21">
      <c r="B335" s="92">
        <v>23</v>
      </c>
      <c r="C335" s="465" t="s">
        <v>57</v>
      </c>
      <c r="D335" s="399"/>
      <c r="F335" s="102"/>
      <c r="G335" s="101"/>
      <c r="H335" s="101"/>
      <c r="O335" s="92">
        <v>23</v>
      </c>
      <c r="P335" s="465" t="s">
        <v>57</v>
      </c>
      <c r="Q335" s="399"/>
      <c r="R335" s="79"/>
      <c r="S335" s="102"/>
      <c r="T335" s="101"/>
      <c r="U335" s="101"/>
    </row>
    <row r="336" spans="2:21">
      <c r="B336" s="92">
        <v>24</v>
      </c>
      <c r="C336" s="465" t="s">
        <v>57</v>
      </c>
      <c r="D336" s="399"/>
      <c r="F336" s="102"/>
      <c r="G336" s="101"/>
      <c r="H336" s="101"/>
      <c r="O336" s="92">
        <v>24</v>
      </c>
      <c r="P336" s="465" t="s">
        <v>57</v>
      </c>
      <c r="Q336" s="399"/>
      <c r="R336" s="79"/>
      <c r="S336" s="102"/>
      <c r="T336" s="101"/>
      <c r="U336" s="101"/>
    </row>
    <row r="337" spans="2:21">
      <c r="B337" s="92">
        <v>25</v>
      </c>
      <c r="C337" s="465" t="s">
        <v>57</v>
      </c>
      <c r="D337" s="399"/>
      <c r="F337" s="102"/>
      <c r="G337" s="101"/>
      <c r="H337" s="101"/>
      <c r="O337" s="92">
        <v>25</v>
      </c>
      <c r="P337" s="465" t="s">
        <v>57</v>
      </c>
      <c r="Q337" s="399"/>
      <c r="R337" s="79"/>
      <c r="S337" s="102"/>
      <c r="T337" s="101"/>
      <c r="U337" s="101"/>
    </row>
    <row r="338" spans="2:21">
      <c r="B338" s="92">
        <v>26</v>
      </c>
      <c r="C338" s="465" t="s">
        <v>57</v>
      </c>
      <c r="D338" s="399"/>
      <c r="F338" s="102"/>
      <c r="G338" s="101"/>
      <c r="H338" s="101"/>
      <c r="O338" s="92">
        <v>26</v>
      </c>
      <c r="P338" s="465" t="s">
        <v>57</v>
      </c>
      <c r="Q338" s="399"/>
      <c r="R338" s="79"/>
      <c r="S338" s="102"/>
      <c r="T338" s="101"/>
      <c r="U338" s="101"/>
    </row>
    <row r="339" spans="2:21">
      <c r="B339" s="92">
        <v>27</v>
      </c>
      <c r="C339" s="465" t="s">
        <v>57</v>
      </c>
      <c r="D339" s="399"/>
      <c r="F339" s="102"/>
      <c r="G339" s="101"/>
      <c r="H339" s="101"/>
      <c r="O339" s="92">
        <v>27</v>
      </c>
      <c r="P339" s="465" t="s">
        <v>57</v>
      </c>
      <c r="Q339" s="399"/>
      <c r="R339" s="79"/>
      <c r="S339" s="102"/>
      <c r="T339" s="101"/>
      <c r="U339" s="101"/>
    </row>
    <row r="340" spans="2:21" ht="13.5" thickBot="1">
      <c r="B340" s="92">
        <v>30</v>
      </c>
      <c r="C340" s="462" t="s">
        <v>57</v>
      </c>
      <c r="D340" s="463"/>
      <c r="F340" s="102"/>
      <c r="G340" s="101"/>
      <c r="H340" s="101"/>
      <c r="O340" s="92">
        <v>30</v>
      </c>
      <c r="P340" s="462" t="s">
        <v>57</v>
      </c>
      <c r="Q340" s="463"/>
      <c r="R340" s="79"/>
      <c r="S340" s="102"/>
      <c r="T340" s="101"/>
      <c r="U340" s="101"/>
    </row>
    <row r="341" spans="2:21" ht="13.5" thickBot="1">
      <c r="B341" s="181" t="s">
        <v>0</v>
      </c>
      <c r="C341" s="90">
        <f>COUNTIF(C320:C340,"&gt;0")</f>
        <v>0</v>
      </c>
      <c r="D341" s="89">
        <f>COUNTIF(D320:D340,"&gt;0")</f>
        <v>0</v>
      </c>
      <c r="O341" s="181" t="s">
        <v>0</v>
      </c>
      <c r="P341" s="90">
        <f>COUNTIF(P320:P340,"&gt;0")</f>
        <v>0</v>
      </c>
      <c r="Q341" s="89">
        <f>COUNTIF(Q320:Q340,"&gt;0")</f>
        <v>0</v>
      </c>
      <c r="R341" s="79"/>
      <c r="S341" s="79"/>
      <c r="T341" s="78"/>
      <c r="U341" s="78"/>
    </row>
    <row r="342" spans="2:21">
      <c r="B342" s="88" t="s">
        <v>1</v>
      </c>
      <c r="C342" s="87" t="e">
        <f>AVERAGE(C320:C340)</f>
        <v>#DIV/0!</v>
      </c>
      <c r="D342" s="86" t="e">
        <f>AVERAGE(D320:D340)</f>
        <v>#DIV/0!</v>
      </c>
      <c r="O342" s="88" t="s">
        <v>1</v>
      </c>
      <c r="P342" s="87" t="e">
        <f>AVERAGE(P320:P340)</f>
        <v>#DIV/0!</v>
      </c>
      <c r="Q342" s="86" t="e">
        <f>AVERAGE(Q320:Q340)</f>
        <v>#DIV/0!</v>
      </c>
      <c r="R342" s="79"/>
      <c r="S342" s="79"/>
      <c r="T342" s="78"/>
      <c r="U342" s="78"/>
    </row>
    <row r="343" spans="2:21">
      <c r="B343" s="85" t="s">
        <v>2</v>
      </c>
      <c r="C343" s="84" t="e">
        <f>STDEV(C320:C340)</f>
        <v>#DIV/0!</v>
      </c>
      <c r="D343" s="83" t="e">
        <f>STDEV(D320:D340)</f>
        <v>#DIV/0!</v>
      </c>
      <c r="O343" s="85" t="s">
        <v>2</v>
      </c>
      <c r="P343" s="84" t="e">
        <f>STDEV(P320:P340)</f>
        <v>#DIV/0!</v>
      </c>
      <c r="Q343" s="83" t="e">
        <f>STDEV(Q320:Q340)</f>
        <v>#DIV/0!</v>
      </c>
      <c r="R343" s="79"/>
      <c r="S343" s="79"/>
      <c r="T343" s="78"/>
      <c r="U343" s="78"/>
    </row>
    <row r="344" spans="2:21" ht="13.5" thickBot="1">
      <c r="B344" s="82" t="s">
        <v>3</v>
      </c>
      <c r="C344" s="81" t="e">
        <f>CONFIDENCE(0.05,C343,C341)</f>
        <v>#DIV/0!</v>
      </c>
      <c r="D344" s="80" t="e">
        <f>CONFIDENCE(0.05,D343,D341)</f>
        <v>#DIV/0!</v>
      </c>
      <c r="O344" s="82" t="s">
        <v>3</v>
      </c>
      <c r="P344" s="81" t="e">
        <f>CONFIDENCE(0.05,P343,P341)</f>
        <v>#DIV/0!</v>
      </c>
      <c r="Q344" s="80" t="e">
        <f>CONFIDENCE(0.05,Q343,Q341)</f>
        <v>#DIV/0!</v>
      </c>
      <c r="R344" s="79"/>
      <c r="S344" s="79"/>
      <c r="T344" s="78"/>
      <c r="U344" s="78"/>
    </row>
    <row r="346" spans="2:21" ht="13.5" thickBot="1"/>
    <row r="347" spans="2:21" ht="13.5" thickBot="1">
      <c r="B347" s="347"/>
      <c r="C347" s="348"/>
      <c r="D347" s="363" t="s">
        <v>15</v>
      </c>
      <c r="G347" s="346" t="s">
        <v>254</v>
      </c>
      <c r="H347" s="346"/>
      <c r="O347" s="347"/>
      <c r="P347" s="348"/>
      <c r="Q347" s="363" t="s">
        <v>15</v>
      </c>
      <c r="R347" s="79"/>
      <c r="S347" s="79"/>
      <c r="T347" s="346" t="s">
        <v>186</v>
      </c>
      <c r="U347" s="346"/>
    </row>
    <row r="348" spans="2:21" ht="13.5" thickBot="1">
      <c r="B348" s="349"/>
      <c r="C348" s="350"/>
      <c r="D348" s="364"/>
      <c r="G348" s="112">
        <v>1</v>
      </c>
      <c r="H348" s="112">
        <v>2</v>
      </c>
      <c r="O348" s="349"/>
      <c r="P348" s="350"/>
      <c r="Q348" s="364"/>
      <c r="R348" s="79"/>
      <c r="S348" s="79"/>
      <c r="T348" s="112">
        <v>1</v>
      </c>
      <c r="U348" s="112">
        <v>2</v>
      </c>
    </row>
    <row r="349" spans="2:21" ht="13.5" customHeight="1" thickBot="1">
      <c r="B349" s="355" t="s">
        <v>253</v>
      </c>
      <c r="C349" s="348"/>
      <c r="D349" s="111" t="s">
        <v>155</v>
      </c>
      <c r="F349" s="110" t="s">
        <v>1</v>
      </c>
      <c r="G349" s="109" t="e">
        <f t="shared" ref="G349:H351" si="21">C372</f>
        <v>#DIV/0!</v>
      </c>
      <c r="H349" s="109" t="e">
        <f t="shared" si="21"/>
        <v>#DIV/0!</v>
      </c>
      <c r="O349" s="432" t="s">
        <v>252</v>
      </c>
      <c r="P349" s="433"/>
      <c r="Q349" s="111" t="s">
        <v>155</v>
      </c>
      <c r="R349" s="79"/>
      <c r="S349" s="110" t="s">
        <v>1</v>
      </c>
      <c r="T349" s="109" t="e">
        <f t="shared" ref="T349:U351" si="22">P372</f>
        <v>#DIV/0!</v>
      </c>
      <c r="U349" s="109" t="e">
        <f t="shared" si="22"/>
        <v>#DIV/0!</v>
      </c>
    </row>
    <row r="350" spans="2:21">
      <c r="B350" s="373" t="s">
        <v>6</v>
      </c>
      <c r="C350" s="356" t="s">
        <v>27</v>
      </c>
      <c r="D350" s="357"/>
      <c r="F350" s="102" t="s">
        <v>7</v>
      </c>
      <c r="G350" s="108" t="e">
        <f t="shared" si="21"/>
        <v>#DIV/0!</v>
      </c>
      <c r="H350" s="108" t="e">
        <f t="shared" si="21"/>
        <v>#DIV/0!</v>
      </c>
      <c r="O350" s="373" t="s">
        <v>6</v>
      </c>
      <c r="P350" s="356" t="s">
        <v>27</v>
      </c>
      <c r="Q350" s="357"/>
      <c r="R350" s="79"/>
      <c r="S350" s="102" t="s">
        <v>7</v>
      </c>
      <c r="T350" s="108" t="e">
        <f t="shared" si="22"/>
        <v>#DIV/0!</v>
      </c>
      <c r="U350" s="108" t="e">
        <f t="shared" si="22"/>
        <v>#DIV/0!</v>
      </c>
    </row>
    <row r="351" spans="2:21" ht="13.5" thickBot="1">
      <c r="B351" s="374"/>
      <c r="C351" s="107">
        <v>1</v>
      </c>
      <c r="D351" s="106">
        <v>2</v>
      </c>
      <c r="F351" s="102" t="s">
        <v>3</v>
      </c>
      <c r="G351" s="105" t="e">
        <f t="shared" si="21"/>
        <v>#DIV/0!</v>
      </c>
      <c r="H351" s="105" t="e">
        <f t="shared" si="21"/>
        <v>#DIV/0!</v>
      </c>
      <c r="O351" s="374"/>
      <c r="P351" s="107">
        <v>1</v>
      </c>
      <c r="Q351" s="106">
        <v>2</v>
      </c>
      <c r="R351" s="79"/>
      <c r="S351" s="102" t="s">
        <v>3</v>
      </c>
      <c r="T351" s="105" t="e">
        <f t="shared" si="22"/>
        <v>#DIV/0!</v>
      </c>
      <c r="U351" s="105" t="e">
        <f t="shared" si="22"/>
        <v>#DIV/0!</v>
      </c>
    </row>
    <row r="352" spans="2:21">
      <c r="B352" s="199">
        <v>1</v>
      </c>
      <c r="C352" s="464" t="s">
        <v>57</v>
      </c>
      <c r="D352" s="401"/>
      <c r="F352" s="102" t="s">
        <v>8</v>
      </c>
      <c r="G352" s="101">
        <f>MAX(C352:C370)</f>
        <v>0</v>
      </c>
      <c r="H352" s="101">
        <f>MAX(D352:D370)</f>
        <v>0</v>
      </c>
      <c r="O352" s="199">
        <v>1</v>
      </c>
      <c r="P352" s="464" t="s">
        <v>57</v>
      </c>
      <c r="Q352" s="401"/>
      <c r="R352" s="79"/>
      <c r="S352" s="102" t="s">
        <v>8</v>
      </c>
      <c r="T352" s="101">
        <f>MAX(P352:P370)</f>
        <v>0</v>
      </c>
      <c r="U352" s="101">
        <f>MAX(Q352:Q370)</f>
        <v>0</v>
      </c>
    </row>
    <row r="353" spans="2:21">
      <c r="B353" s="194">
        <v>2</v>
      </c>
      <c r="C353" s="465" t="s">
        <v>57</v>
      </c>
      <c r="D353" s="399"/>
      <c r="F353" s="102" t="s">
        <v>9</v>
      </c>
      <c r="G353" s="101">
        <f>MIN(C352:C370)</f>
        <v>0</v>
      </c>
      <c r="H353" s="101">
        <f>MIN(D352:D370)</f>
        <v>0</v>
      </c>
      <c r="O353" s="194">
        <v>2</v>
      </c>
      <c r="P353" s="465" t="s">
        <v>57</v>
      </c>
      <c r="Q353" s="399"/>
      <c r="R353" s="79"/>
      <c r="S353" s="102" t="s">
        <v>9</v>
      </c>
      <c r="T353" s="101">
        <f>MIN(P352:P370)</f>
        <v>0</v>
      </c>
      <c r="U353" s="101">
        <f>MIN(Q352:Q370)</f>
        <v>0</v>
      </c>
    </row>
    <row r="354" spans="2:21" ht="13.5" thickBot="1">
      <c r="B354" s="194">
        <v>3</v>
      </c>
      <c r="C354" s="465" t="s">
        <v>57</v>
      </c>
      <c r="D354" s="399"/>
      <c r="F354" s="98" t="s">
        <v>10</v>
      </c>
      <c r="G354" s="97">
        <f>G352-G353</f>
        <v>0</v>
      </c>
      <c r="H354" s="97">
        <f>H352-H353</f>
        <v>0</v>
      </c>
      <c r="O354" s="194">
        <v>3</v>
      </c>
      <c r="P354" s="465" t="s">
        <v>57</v>
      </c>
      <c r="Q354" s="399"/>
      <c r="R354" s="79"/>
      <c r="S354" s="98" t="s">
        <v>10</v>
      </c>
      <c r="T354" s="97">
        <f>T352-T353</f>
        <v>0</v>
      </c>
      <c r="U354" s="97">
        <f>U352-U353</f>
        <v>0</v>
      </c>
    </row>
    <row r="355" spans="2:21">
      <c r="B355" s="194">
        <v>4</v>
      </c>
      <c r="C355" s="465" t="s">
        <v>57</v>
      </c>
      <c r="D355" s="399"/>
      <c r="O355" s="194">
        <v>4</v>
      </c>
      <c r="P355" s="465" t="s">
        <v>57</v>
      </c>
      <c r="Q355" s="399"/>
      <c r="R355" s="79"/>
      <c r="S355" s="79"/>
      <c r="T355" s="78"/>
      <c r="U355" s="78"/>
    </row>
    <row r="356" spans="2:21">
      <c r="B356" s="194">
        <v>7</v>
      </c>
      <c r="C356" s="465" t="s">
        <v>57</v>
      </c>
      <c r="D356" s="399"/>
      <c r="O356" s="194">
        <v>7</v>
      </c>
      <c r="P356" s="465" t="s">
        <v>57</v>
      </c>
      <c r="Q356" s="399"/>
      <c r="R356" s="79"/>
      <c r="S356" s="79"/>
      <c r="T356" s="78"/>
      <c r="U356" s="78"/>
    </row>
    <row r="357" spans="2:21">
      <c r="B357" s="194">
        <v>9</v>
      </c>
      <c r="C357" s="465" t="s">
        <v>57</v>
      </c>
      <c r="D357" s="399"/>
      <c r="O357" s="194">
        <v>9</v>
      </c>
      <c r="P357" s="465" t="s">
        <v>57</v>
      </c>
      <c r="Q357" s="399"/>
      <c r="R357" s="79"/>
      <c r="S357" s="79"/>
      <c r="T357" s="78"/>
      <c r="U357" s="78"/>
    </row>
    <row r="358" spans="2:21">
      <c r="B358" s="194">
        <v>10</v>
      </c>
      <c r="C358" s="465" t="s">
        <v>57</v>
      </c>
      <c r="D358" s="399"/>
      <c r="F358" s="102"/>
      <c r="G358" s="101"/>
      <c r="H358" s="101"/>
      <c r="O358" s="194">
        <v>10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194">
        <v>11</v>
      </c>
      <c r="C359" s="465" t="s">
        <v>57</v>
      </c>
      <c r="D359" s="399"/>
      <c r="F359" s="102"/>
      <c r="G359" s="101"/>
      <c r="H359" s="101"/>
      <c r="O359" s="194">
        <v>11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194">
        <v>14</v>
      </c>
      <c r="C360" s="465" t="s">
        <v>57</v>
      </c>
      <c r="D360" s="399"/>
      <c r="F360" s="102"/>
      <c r="G360" s="101"/>
      <c r="H360" s="101"/>
      <c r="O360" s="194">
        <v>14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194">
        <v>15</v>
      </c>
      <c r="C361" s="465" t="s">
        <v>57</v>
      </c>
      <c r="D361" s="399"/>
      <c r="F361" s="102"/>
      <c r="G361" s="101"/>
      <c r="H361" s="101"/>
      <c r="O361" s="194">
        <v>15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194">
        <v>16</v>
      </c>
      <c r="C362" s="465" t="s">
        <v>57</v>
      </c>
      <c r="D362" s="399"/>
      <c r="F362" s="102"/>
      <c r="G362" s="101"/>
      <c r="H362" s="101"/>
      <c r="O362" s="194">
        <v>16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194">
        <v>17</v>
      </c>
      <c r="C363" s="465" t="s">
        <v>57</v>
      </c>
      <c r="D363" s="399"/>
      <c r="F363" s="102"/>
      <c r="G363" s="101"/>
      <c r="H363" s="101"/>
      <c r="O363" s="194">
        <v>17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194">
        <v>18</v>
      </c>
      <c r="C364" s="465" t="s">
        <v>57</v>
      </c>
      <c r="D364" s="399"/>
      <c r="F364" s="102"/>
      <c r="G364" s="101"/>
      <c r="H364" s="101"/>
      <c r="O364" s="194">
        <v>18</v>
      </c>
      <c r="P364" s="465" t="s">
        <v>57</v>
      </c>
      <c r="Q364" s="399"/>
      <c r="R364" s="79"/>
      <c r="S364" s="102"/>
      <c r="T364" s="101"/>
      <c r="U364" s="101"/>
    </row>
    <row r="365" spans="2:21">
      <c r="B365" s="92">
        <v>21</v>
      </c>
      <c r="C365" s="465" t="s">
        <v>57</v>
      </c>
      <c r="D365" s="399"/>
      <c r="F365" s="102"/>
      <c r="G365" s="101"/>
      <c r="H365" s="101"/>
      <c r="O365" s="92">
        <v>21</v>
      </c>
      <c r="P365" s="465" t="s">
        <v>57</v>
      </c>
      <c r="Q365" s="399"/>
      <c r="R365" s="79"/>
      <c r="S365" s="102"/>
      <c r="T365" s="101"/>
      <c r="U365" s="101"/>
    </row>
    <row r="366" spans="2:21">
      <c r="B366" s="92">
        <v>22</v>
      </c>
      <c r="C366" s="465" t="s">
        <v>57</v>
      </c>
      <c r="D366" s="399"/>
      <c r="F366" s="102"/>
      <c r="G366" s="101"/>
      <c r="H366" s="101"/>
      <c r="O366" s="92">
        <v>22</v>
      </c>
      <c r="P366" s="465" t="s">
        <v>57</v>
      </c>
      <c r="Q366" s="399"/>
      <c r="R366" s="79"/>
      <c r="S366" s="102"/>
      <c r="T366" s="101"/>
      <c r="U366" s="101"/>
    </row>
    <row r="367" spans="2:21">
      <c r="B367" s="92">
        <v>23</v>
      </c>
      <c r="C367" s="465" t="s">
        <v>57</v>
      </c>
      <c r="D367" s="399"/>
      <c r="F367" s="102"/>
      <c r="G367" s="101"/>
      <c r="H367" s="101"/>
      <c r="O367" s="92">
        <v>23</v>
      </c>
      <c r="P367" s="465" t="s">
        <v>57</v>
      </c>
      <c r="Q367" s="399"/>
      <c r="R367" s="79"/>
      <c r="S367" s="102"/>
      <c r="T367" s="101"/>
      <c r="U367" s="101"/>
    </row>
    <row r="368" spans="2:21">
      <c r="B368" s="92">
        <v>28</v>
      </c>
      <c r="C368" s="465" t="s">
        <v>57</v>
      </c>
      <c r="D368" s="399"/>
      <c r="F368" s="102"/>
      <c r="G368" s="101"/>
      <c r="H368" s="101"/>
      <c r="O368" s="92">
        <v>28</v>
      </c>
      <c r="P368" s="465" t="s">
        <v>57</v>
      </c>
      <c r="Q368" s="399"/>
      <c r="R368" s="79"/>
      <c r="S368" s="102"/>
      <c r="T368" s="101"/>
      <c r="U368" s="101"/>
    </row>
    <row r="369" spans="2:21">
      <c r="B369" s="92">
        <v>29</v>
      </c>
      <c r="C369" s="465" t="s">
        <v>57</v>
      </c>
      <c r="D369" s="399"/>
      <c r="F369" s="102"/>
      <c r="G369" s="101"/>
      <c r="H369" s="101"/>
      <c r="O369" s="92">
        <v>29</v>
      </c>
      <c r="P369" s="465" t="s">
        <v>57</v>
      </c>
      <c r="Q369" s="399"/>
      <c r="R369" s="79"/>
      <c r="S369" s="102"/>
      <c r="T369" s="101"/>
      <c r="U369" s="101"/>
    </row>
    <row r="370" spans="2:21" ht="13.5" thickBot="1">
      <c r="B370" s="92">
        <v>30</v>
      </c>
      <c r="C370" s="462" t="s">
        <v>57</v>
      </c>
      <c r="D370" s="463"/>
      <c r="F370" s="102"/>
      <c r="G370" s="101"/>
      <c r="H370" s="101"/>
      <c r="O370" s="92">
        <v>30</v>
      </c>
      <c r="P370" s="462" t="s">
        <v>57</v>
      </c>
      <c r="Q370" s="463"/>
      <c r="R370" s="79"/>
      <c r="S370" s="102"/>
      <c r="T370" s="101"/>
      <c r="U370" s="101"/>
    </row>
    <row r="371" spans="2:21" ht="13.5" thickBot="1">
      <c r="B371" s="181" t="s">
        <v>0</v>
      </c>
      <c r="C371" s="90">
        <f>COUNTIF(C352:C370,"&gt;0")</f>
        <v>0</v>
      </c>
      <c r="D371" s="89">
        <f>COUNTIF(D352:D370,"&gt;0")</f>
        <v>0</v>
      </c>
      <c r="O371" s="181" t="s">
        <v>0</v>
      </c>
      <c r="P371" s="114">
        <f>COUNTIF(P352:P370,"&gt;0")</f>
        <v>0</v>
      </c>
      <c r="Q371" s="113">
        <f>COUNTIF(Q352:Q370,"&gt;0")</f>
        <v>0</v>
      </c>
      <c r="R371" s="79"/>
      <c r="S371" s="79"/>
      <c r="T371" s="78"/>
      <c r="U371" s="78"/>
    </row>
    <row r="372" spans="2:21">
      <c r="B372" s="88" t="s">
        <v>1</v>
      </c>
      <c r="C372" s="87" t="e">
        <f>AVERAGE(C352:C370)</f>
        <v>#DIV/0!</v>
      </c>
      <c r="D372" s="86" t="e">
        <f>AVERAGE(D352:D370)</f>
        <v>#DIV/0!</v>
      </c>
      <c r="O372" s="88" t="s">
        <v>1</v>
      </c>
      <c r="P372" s="87" t="e">
        <f>AVERAGE(P352:P370)</f>
        <v>#DIV/0!</v>
      </c>
      <c r="Q372" s="86" t="e">
        <f>AVERAGE(Q352:Q370)</f>
        <v>#DIV/0!</v>
      </c>
      <c r="R372" s="79"/>
      <c r="S372" s="79"/>
      <c r="T372" s="78"/>
      <c r="U372" s="78"/>
    </row>
    <row r="373" spans="2:21">
      <c r="B373" s="85" t="s">
        <v>2</v>
      </c>
      <c r="C373" s="84" t="e">
        <f>STDEV(C352:C370)</f>
        <v>#DIV/0!</v>
      </c>
      <c r="D373" s="83" t="e">
        <f>STDEV(D352:D370)</f>
        <v>#DIV/0!</v>
      </c>
      <c r="O373" s="85" t="s">
        <v>2</v>
      </c>
      <c r="P373" s="84" t="e">
        <f>STDEV(P352:P370)</f>
        <v>#DIV/0!</v>
      </c>
      <c r="Q373" s="83" t="e">
        <f>STDEV(Q352:Q370)</f>
        <v>#DIV/0!</v>
      </c>
      <c r="R373" s="79"/>
      <c r="S373" s="79"/>
      <c r="T373" s="78"/>
      <c r="U373" s="78"/>
    </row>
    <row r="374" spans="2:21" ht="13.5" thickBot="1">
      <c r="B374" s="82" t="s">
        <v>3</v>
      </c>
      <c r="C374" s="81" t="e">
        <f>CONFIDENCE(0.05,C373,C371)</f>
        <v>#DIV/0!</v>
      </c>
      <c r="D374" s="80" t="e">
        <f>CONFIDENCE(0.05,D373,D371)</f>
        <v>#DIV/0!</v>
      </c>
      <c r="O374" s="82" t="s">
        <v>3</v>
      </c>
      <c r="P374" s="81" t="e">
        <f>CONFIDENCE(0.05,P373,P371)</f>
        <v>#DIV/0!</v>
      </c>
      <c r="Q374" s="80" t="e">
        <f>CONFIDENCE(0.05,Q373,Q371)</f>
        <v>#DIV/0!</v>
      </c>
      <c r="R374" s="79"/>
      <c r="S374" s="79"/>
      <c r="T374" s="78"/>
      <c r="U374" s="78"/>
    </row>
  </sheetData>
  <mergeCells count="572">
    <mergeCell ref="C308:D308"/>
    <mergeCell ref="P308:Q308"/>
    <mergeCell ref="C297:D297"/>
    <mergeCell ref="P297:Q297"/>
    <mergeCell ref="C298:D298"/>
    <mergeCell ref="P298:Q298"/>
    <mergeCell ref="C299:D299"/>
    <mergeCell ref="P299:Q299"/>
    <mergeCell ref="C300:D300"/>
    <mergeCell ref="P300:Q300"/>
    <mergeCell ref="C301:D301"/>
    <mergeCell ref="P301:Q301"/>
    <mergeCell ref="C302:D302"/>
    <mergeCell ref="P302:Q302"/>
    <mergeCell ref="C306:D306"/>
    <mergeCell ref="P306:Q306"/>
    <mergeCell ref="C307:D307"/>
    <mergeCell ref="P307:Q307"/>
    <mergeCell ref="C303:D303"/>
    <mergeCell ref="P303:Q303"/>
    <mergeCell ref="C304:D304"/>
    <mergeCell ref="P304:Q304"/>
    <mergeCell ref="C305:D305"/>
    <mergeCell ref="P305:Q305"/>
    <mergeCell ref="C296:D296"/>
    <mergeCell ref="P296:Q296"/>
    <mergeCell ref="C290:D290"/>
    <mergeCell ref="P290:Q290"/>
    <mergeCell ref="B285:C285"/>
    <mergeCell ref="O285:P285"/>
    <mergeCell ref="B286:B287"/>
    <mergeCell ref="C286:D286"/>
    <mergeCell ref="O286:O287"/>
    <mergeCell ref="P286:Q286"/>
    <mergeCell ref="C291:D291"/>
    <mergeCell ref="P291:Q291"/>
    <mergeCell ref="C288:D288"/>
    <mergeCell ref="P288:Q288"/>
    <mergeCell ref="C289:D289"/>
    <mergeCell ref="P289:Q289"/>
    <mergeCell ref="C292:D292"/>
    <mergeCell ref="P292:Q292"/>
    <mergeCell ref="C293:D293"/>
    <mergeCell ref="P293:Q293"/>
    <mergeCell ref="C294:D294"/>
    <mergeCell ref="P294:Q294"/>
    <mergeCell ref="C295:D295"/>
    <mergeCell ref="P295:Q295"/>
    <mergeCell ref="B283:C284"/>
    <mergeCell ref="D283:D284"/>
    <mergeCell ref="G283:H283"/>
    <mergeCell ref="O283:P284"/>
    <mergeCell ref="Q283:Q284"/>
    <mergeCell ref="T283:U283"/>
    <mergeCell ref="P260:Q260"/>
    <mergeCell ref="C261:D261"/>
    <mergeCell ref="P261:Q261"/>
    <mergeCell ref="C270:D270"/>
    <mergeCell ref="T251:U251"/>
    <mergeCell ref="B253:C253"/>
    <mergeCell ref="O253:P253"/>
    <mergeCell ref="B254:B255"/>
    <mergeCell ref="C254:D254"/>
    <mergeCell ref="O254:O255"/>
    <mergeCell ref="B251:C252"/>
    <mergeCell ref="D251:D252"/>
    <mergeCell ref="G251:H251"/>
    <mergeCell ref="O251:P252"/>
    <mergeCell ref="Q251:Q252"/>
    <mergeCell ref="C256:D256"/>
    <mergeCell ref="P256:Q256"/>
    <mergeCell ref="P254:Q254"/>
    <mergeCell ref="C241:D241"/>
    <mergeCell ref="P241:Q241"/>
    <mergeCell ref="C243:D243"/>
    <mergeCell ref="P243:Q243"/>
    <mergeCell ref="C244:D244"/>
    <mergeCell ref="P244:Q244"/>
    <mergeCell ref="C242:D242"/>
    <mergeCell ref="P242:Q242"/>
    <mergeCell ref="C231:D231"/>
    <mergeCell ref="P231:Q231"/>
    <mergeCell ref="C232:D232"/>
    <mergeCell ref="P232:Q232"/>
    <mergeCell ref="C233:D233"/>
    <mergeCell ref="P233:Q233"/>
    <mergeCell ref="C234:D234"/>
    <mergeCell ref="P234:Q234"/>
    <mergeCell ref="C235:D235"/>
    <mergeCell ref="P235:Q235"/>
    <mergeCell ref="C236:D236"/>
    <mergeCell ref="P236:Q236"/>
    <mergeCell ref="C237:D237"/>
    <mergeCell ref="P237:Q237"/>
    <mergeCell ref="C238:D238"/>
    <mergeCell ref="P238:Q238"/>
    <mergeCell ref="C239:D239"/>
    <mergeCell ref="P239:Q239"/>
    <mergeCell ref="C240:D240"/>
    <mergeCell ref="P240:Q240"/>
    <mergeCell ref="C230:D230"/>
    <mergeCell ref="P230:Q230"/>
    <mergeCell ref="C224:D224"/>
    <mergeCell ref="P224:Q224"/>
    <mergeCell ref="B219:C219"/>
    <mergeCell ref="O219:P219"/>
    <mergeCell ref="B220:B221"/>
    <mergeCell ref="C220:D220"/>
    <mergeCell ref="O220:O221"/>
    <mergeCell ref="P220:Q220"/>
    <mergeCell ref="C225:D225"/>
    <mergeCell ref="P225:Q225"/>
    <mergeCell ref="C226:D226"/>
    <mergeCell ref="P226:Q226"/>
    <mergeCell ref="C222:D222"/>
    <mergeCell ref="P222:Q222"/>
    <mergeCell ref="C223:D223"/>
    <mergeCell ref="P223:Q223"/>
    <mergeCell ref="C227:D227"/>
    <mergeCell ref="P227:Q227"/>
    <mergeCell ref="C228:D228"/>
    <mergeCell ref="P228:Q228"/>
    <mergeCell ref="C229:D229"/>
    <mergeCell ref="P229:Q229"/>
    <mergeCell ref="P162:Q162"/>
    <mergeCell ref="B217:C218"/>
    <mergeCell ref="D217:D218"/>
    <mergeCell ref="G217:H217"/>
    <mergeCell ref="O217:P218"/>
    <mergeCell ref="Q217:Q218"/>
    <mergeCell ref="C174:D174"/>
    <mergeCell ref="C175:D175"/>
    <mergeCell ref="C176:D176"/>
    <mergeCell ref="C192:D192"/>
    <mergeCell ref="P192:Q192"/>
    <mergeCell ref="C196:D196"/>
    <mergeCell ref="P196:Q196"/>
    <mergeCell ref="P174:Q174"/>
    <mergeCell ref="P175:Q175"/>
    <mergeCell ref="P176:Q176"/>
    <mergeCell ref="C171:D171"/>
    <mergeCell ref="C172:D172"/>
    <mergeCell ref="C173:D173"/>
    <mergeCell ref="C156:D156"/>
    <mergeCell ref="C157:D157"/>
    <mergeCell ref="C170:D170"/>
    <mergeCell ref="C163:D163"/>
    <mergeCell ref="C164:D164"/>
    <mergeCell ref="C165:D165"/>
    <mergeCell ref="C166:D166"/>
    <mergeCell ref="P170:Q170"/>
    <mergeCell ref="P156:Q156"/>
    <mergeCell ref="P157:Q157"/>
    <mergeCell ref="P158:Q158"/>
    <mergeCell ref="P159:Q159"/>
    <mergeCell ref="P160:Q160"/>
    <mergeCell ref="P161:Q161"/>
    <mergeCell ref="P163:Q163"/>
    <mergeCell ref="P164:Q164"/>
    <mergeCell ref="P165:Q165"/>
    <mergeCell ref="C158:D158"/>
    <mergeCell ref="C129:D129"/>
    <mergeCell ref="C133:D133"/>
    <mergeCell ref="C144:D144"/>
    <mergeCell ref="P141:Q141"/>
    <mergeCell ref="T217:U217"/>
    <mergeCell ref="B154:B155"/>
    <mergeCell ref="C154:D154"/>
    <mergeCell ref="O154:O155"/>
    <mergeCell ref="P154:Q154"/>
    <mergeCell ref="B151:C152"/>
    <mergeCell ref="D151:D152"/>
    <mergeCell ref="G151:H151"/>
    <mergeCell ref="O151:P152"/>
    <mergeCell ref="Q151:Q152"/>
    <mergeCell ref="T151:U151"/>
    <mergeCell ref="C168:D168"/>
    <mergeCell ref="C169:D169"/>
    <mergeCell ref="P168:Q168"/>
    <mergeCell ref="P169:Q169"/>
    <mergeCell ref="B153:C153"/>
    <mergeCell ref="O153:P153"/>
    <mergeCell ref="P171:Q171"/>
    <mergeCell ref="P172:Q172"/>
    <mergeCell ref="P173:Q173"/>
    <mergeCell ref="P113:Q113"/>
    <mergeCell ref="P114:Q114"/>
    <mergeCell ref="D121:D122"/>
    <mergeCell ref="G121:H121"/>
    <mergeCell ref="O121:P122"/>
    <mergeCell ref="Q121:Q122"/>
    <mergeCell ref="C113:D113"/>
    <mergeCell ref="C114:D114"/>
    <mergeCell ref="B121:C122"/>
    <mergeCell ref="P112:Q112"/>
    <mergeCell ref="C106:D106"/>
    <mergeCell ref="C107:D107"/>
    <mergeCell ref="C108:D108"/>
    <mergeCell ref="C109:D109"/>
    <mergeCell ref="C110:D110"/>
    <mergeCell ref="C111:D111"/>
    <mergeCell ref="C112:D112"/>
    <mergeCell ref="P106:Q106"/>
    <mergeCell ref="P107:Q107"/>
    <mergeCell ref="P108:Q108"/>
    <mergeCell ref="P109:Q109"/>
    <mergeCell ref="P110:Q110"/>
    <mergeCell ref="P111:Q111"/>
    <mergeCell ref="C84:D84"/>
    <mergeCell ref="P84:Q84"/>
    <mergeCell ref="O94:O95"/>
    <mergeCell ref="B91:C92"/>
    <mergeCell ref="C100:D100"/>
    <mergeCell ref="P96:Q96"/>
    <mergeCell ref="P97:Q97"/>
    <mergeCell ref="P98:Q98"/>
    <mergeCell ref="P99:Q99"/>
    <mergeCell ref="P100:Q100"/>
    <mergeCell ref="C77:D77"/>
    <mergeCell ref="P77:Q77"/>
    <mergeCell ref="C78:D78"/>
    <mergeCell ref="P78:Q78"/>
    <mergeCell ref="C83:D83"/>
    <mergeCell ref="P83:Q83"/>
    <mergeCell ref="C80:D80"/>
    <mergeCell ref="P80:Q80"/>
    <mergeCell ref="C81:D81"/>
    <mergeCell ref="P81:Q81"/>
    <mergeCell ref="C75:D75"/>
    <mergeCell ref="P75:Q75"/>
    <mergeCell ref="C76:D76"/>
    <mergeCell ref="P76:Q76"/>
    <mergeCell ref="P67:Q67"/>
    <mergeCell ref="C68:D68"/>
    <mergeCell ref="P68:Q68"/>
    <mergeCell ref="C73:D73"/>
    <mergeCell ref="P73:Q73"/>
    <mergeCell ref="C74:D74"/>
    <mergeCell ref="P74:Q74"/>
    <mergeCell ref="C71:D71"/>
    <mergeCell ref="C69:D69"/>
    <mergeCell ref="P69:Q69"/>
    <mergeCell ref="C70:D70"/>
    <mergeCell ref="P70:Q70"/>
    <mergeCell ref="B58:C59"/>
    <mergeCell ref="D58:D59"/>
    <mergeCell ref="G58:H58"/>
    <mergeCell ref="O58:P59"/>
    <mergeCell ref="P71:Q71"/>
    <mergeCell ref="C65:D65"/>
    <mergeCell ref="P65:Q65"/>
    <mergeCell ref="C67:D67"/>
    <mergeCell ref="P45:Q45"/>
    <mergeCell ref="C43:D43"/>
    <mergeCell ref="B33:C34"/>
    <mergeCell ref="D33:D34"/>
    <mergeCell ref="G33:H33"/>
    <mergeCell ref="O33:P34"/>
    <mergeCell ref="Q33:Q34"/>
    <mergeCell ref="C44:D44"/>
    <mergeCell ref="P44:Q44"/>
    <mergeCell ref="C42:D42"/>
    <mergeCell ref="P42:Q42"/>
    <mergeCell ref="C38:D38"/>
    <mergeCell ref="C41:D41"/>
    <mergeCell ref="P43:Q43"/>
    <mergeCell ref="T2:U2"/>
    <mergeCell ref="B4:C4"/>
    <mergeCell ref="O4:P4"/>
    <mergeCell ref="B2:C3"/>
    <mergeCell ref="D2:D3"/>
    <mergeCell ref="P41:Q41"/>
    <mergeCell ref="B35:C35"/>
    <mergeCell ref="O35:P35"/>
    <mergeCell ref="B36:B37"/>
    <mergeCell ref="B5:B6"/>
    <mergeCell ref="C5:D5"/>
    <mergeCell ref="O5:O6"/>
    <mergeCell ref="P5:Q5"/>
    <mergeCell ref="G2:H2"/>
    <mergeCell ref="O2:P3"/>
    <mergeCell ref="Q2:Q3"/>
    <mergeCell ref="T33:U33"/>
    <mergeCell ref="T58:U58"/>
    <mergeCell ref="T91:U91"/>
    <mergeCell ref="C36:D36"/>
    <mergeCell ref="O36:O37"/>
    <mergeCell ref="P36:Q36"/>
    <mergeCell ref="P38:Q38"/>
    <mergeCell ref="C40:D40"/>
    <mergeCell ref="P40:Q40"/>
    <mergeCell ref="C64:D64"/>
    <mergeCell ref="P64:Q64"/>
    <mergeCell ref="B60:C60"/>
    <mergeCell ref="O60:P60"/>
    <mergeCell ref="B61:B62"/>
    <mergeCell ref="C61:D61"/>
    <mergeCell ref="O61:O62"/>
    <mergeCell ref="P61:Q61"/>
    <mergeCell ref="Q58:Q59"/>
    <mergeCell ref="C48:D48"/>
    <mergeCell ref="C49:D49"/>
    <mergeCell ref="P48:Q48"/>
    <mergeCell ref="P49:Q49"/>
    <mergeCell ref="C50:D50"/>
    <mergeCell ref="P50:Q50"/>
    <mergeCell ref="C45:D45"/>
    <mergeCell ref="C104:D104"/>
    <mergeCell ref="C105:D105"/>
    <mergeCell ref="P104:Q104"/>
    <mergeCell ref="P105:Q105"/>
    <mergeCell ref="B93:C93"/>
    <mergeCell ref="O93:P93"/>
    <mergeCell ref="B94:B95"/>
    <mergeCell ref="C94:D94"/>
    <mergeCell ref="D91:D92"/>
    <mergeCell ref="G91:H91"/>
    <mergeCell ref="O91:P92"/>
    <mergeCell ref="Q91:Q92"/>
    <mergeCell ref="P94:Q94"/>
    <mergeCell ref="C101:D101"/>
    <mergeCell ref="C102:D102"/>
    <mergeCell ref="C103:D103"/>
    <mergeCell ref="P101:Q101"/>
    <mergeCell ref="P102:Q102"/>
    <mergeCell ref="P103:Q103"/>
    <mergeCell ref="C96:D96"/>
    <mergeCell ref="C97:D97"/>
    <mergeCell ref="C98:D98"/>
    <mergeCell ref="C99:D99"/>
    <mergeCell ref="P166:Q166"/>
    <mergeCell ref="C167:D167"/>
    <mergeCell ref="P167:Q167"/>
    <mergeCell ref="C134:D134"/>
    <mergeCell ref="C135:D135"/>
    <mergeCell ref="P133:Q133"/>
    <mergeCell ref="P134:Q134"/>
    <mergeCell ref="P135:Q135"/>
    <mergeCell ref="C141:D141"/>
    <mergeCell ref="C142:D142"/>
    <mergeCell ref="C139:D139"/>
    <mergeCell ref="C140:D140"/>
    <mergeCell ref="P137:Q137"/>
    <mergeCell ref="P138:Q138"/>
    <mergeCell ref="P139:Q139"/>
    <mergeCell ref="P140:Q140"/>
    <mergeCell ref="P136:Q136"/>
    <mergeCell ref="C136:D136"/>
    <mergeCell ref="C137:D137"/>
    <mergeCell ref="C138:D138"/>
    <mergeCell ref="C159:D159"/>
    <mergeCell ref="C160:D160"/>
    <mergeCell ref="C161:D161"/>
    <mergeCell ref="C162:D162"/>
    <mergeCell ref="C143:D143"/>
    <mergeCell ref="P142:Q142"/>
    <mergeCell ref="P143:Q143"/>
    <mergeCell ref="P144:Q144"/>
    <mergeCell ref="T121:U121"/>
    <mergeCell ref="B123:C123"/>
    <mergeCell ref="O123:P123"/>
    <mergeCell ref="B124:B125"/>
    <mergeCell ref="C124:D124"/>
    <mergeCell ref="C128:D128"/>
    <mergeCell ref="C126:D126"/>
    <mergeCell ref="C127:D127"/>
    <mergeCell ref="P126:Q126"/>
    <mergeCell ref="P127:Q127"/>
    <mergeCell ref="O124:O125"/>
    <mergeCell ref="P124:Q124"/>
    <mergeCell ref="P128:Q128"/>
    <mergeCell ref="C131:D131"/>
    <mergeCell ref="P131:Q131"/>
    <mergeCell ref="C132:D132"/>
    <mergeCell ref="P132:Q132"/>
    <mergeCell ref="C130:D130"/>
    <mergeCell ref="P129:Q129"/>
    <mergeCell ref="P130:Q130"/>
    <mergeCell ref="T183:U183"/>
    <mergeCell ref="B185:C185"/>
    <mergeCell ref="O185:P185"/>
    <mergeCell ref="B186:B187"/>
    <mergeCell ref="C186:D186"/>
    <mergeCell ref="O186:O187"/>
    <mergeCell ref="P186:Q186"/>
    <mergeCell ref="C191:D191"/>
    <mergeCell ref="P191:Q191"/>
    <mergeCell ref="B183:C184"/>
    <mergeCell ref="D183:D184"/>
    <mergeCell ref="G183:H183"/>
    <mergeCell ref="O183:P184"/>
    <mergeCell ref="Q183:Q184"/>
    <mergeCell ref="C188:D188"/>
    <mergeCell ref="P188:Q188"/>
    <mergeCell ref="C189:D189"/>
    <mergeCell ref="P189:Q189"/>
    <mergeCell ref="C190:D190"/>
    <mergeCell ref="P190:Q190"/>
    <mergeCell ref="C199:D199"/>
    <mergeCell ref="P199:Q199"/>
    <mergeCell ref="C200:D200"/>
    <mergeCell ref="P200:Q200"/>
    <mergeCell ref="C197:D197"/>
    <mergeCell ref="P197:Q197"/>
    <mergeCell ref="C201:D201"/>
    <mergeCell ref="P201:Q201"/>
    <mergeCell ref="C202:D202"/>
    <mergeCell ref="P202:Q202"/>
    <mergeCell ref="C193:D193"/>
    <mergeCell ref="P193:Q193"/>
    <mergeCell ref="C194:D194"/>
    <mergeCell ref="P194:Q194"/>
    <mergeCell ref="C195:D195"/>
    <mergeCell ref="P195:Q195"/>
    <mergeCell ref="C198:D198"/>
    <mergeCell ref="P198:Q198"/>
    <mergeCell ref="C266:D266"/>
    <mergeCell ref="P266:Q266"/>
    <mergeCell ref="C257:D257"/>
    <mergeCell ref="P257:Q257"/>
    <mergeCell ref="C258:D258"/>
    <mergeCell ref="P258:Q258"/>
    <mergeCell ref="C259:D259"/>
    <mergeCell ref="P259:Q259"/>
    <mergeCell ref="C260:D260"/>
    <mergeCell ref="C262:D262"/>
    <mergeCell ref="P262:Q262"/>
    <mergeCell ref="C263:D263"/>
    <mergeCell ref="P263:Q263"/>
    <mergeCell ref="C264:D264"/>
    <mergeCell ref="P264:Q264"/>
    <mergeCell ref="C265:D265"/>
    <mergeCell ref="C203:D203"/>
    <mergeCell ref="P203:Q203"/>
    <mergeCell ref="C204:D204"/>
    <mergeCell ref="P204:Q204"/>
    <mergeCell ref="C205:D205"/>
    <mergeCell ref="P205:Q205"/>
    <mergeCell ref="P265:Q265"/>
    <mergeCell ref="C209:D209"/>
    <mergeCell ref="P209:Q209"/>
    <mergeCell ref="C210:D210"/>
    <mergeCell ref="P210:Q210"/>
    <mergeCell ref="C206:D206"/>
    <mergeCell ref="P206:Q206"/>
    <mergeCell ref="C207:D207"/>
    <mergeCell ref="P207:Q207"/>
    <mergeCell ref="C208:D208"/>
    <mergeCell ref="P208:Q208"/>
    <mergeCell ref="C275:D275"/>
    <mergeCell ref="P275:Q275"/>
    <mergeCell ref="C276:D276"/>
    <mergeCell ref="P276:Q276"/>
    <mergeCell ref="C267:D267"/>
    <mergeCell ref="P267:Q267"/>
    <mergeCell ref="C268:D268"/>
    <mergeCell ref="P268:Q268"/>
    <mergeCell ref="C269:D269"/>
    <mergeCell ref="P269:Q269"/>
    <mergeCell ref="C272:D272"/>
    <mergeCell ref="P272:Q272"/>
    <mergeCell ref="C273:D273"/>
    <mergeCell ref="P273:Q273"/>
    <mergeCell ref="C274:D274"/>
    <mergeCell ref="P274:Q274"/>
    <mergeCell ref="P270:Q270"/>
    <mergeCell ref="C271:D271"/>
    <mergeCell ref="P271:Q271"/>
    <mergeCell ref="C324:D324"/>
    <mergeCell ref="P324:Q324"/>
    <mergeCell ref="B315:C316"/>
    <mergeCell ref="D315:D316"/>
    <mergeCell ref="G315:H315"/>
    <mergeCell ref="O315:P316"/>
    <mergeCell ref="Q315:Q316"/>
    <mergeCell ref="C323:D323"/>
    <mergeCell ref="P323:Q323"/>
    <mergeCell ref="C320:D320"/>
    <mergeCell ref="P320:Q320"/>
    <mergeCell ref="C321:D321"/>
    <mergeCell ref="P321:Q321"/>
    <mergeCell ref="C322:D322"/>
    <mergeCell ref="P322:Q322"/>
    <mergeCell ref="T315:U315"/>
    <mergeCell ref="B317:C317"/>
    <mergeCell ref="O317:P317"/>
    <mergeCell ref="B318:B319"/>
    <mergeCell ref="C318:D318"/>
    <mergeCell ref="O318:O319"/>
    <mergeCell ref="P318:Q318"/>
    <mergeCell ref="C325:D325"/>
    <mergeCell ref="P325:Q325"/>
    <mergeCell ref="C326:D326"/>
    <mergeCell ref="P326:Q326"/>
    <mergeCell ref="C327:D327"/>
    <mergeCell ref="P327:Q327"/>
    <mergeCell ref="C328:D328"/>
    <mergeCell ref="P328:Q328"/>
    <mergeCell ref="C329:D329"/>
    <mergeCell ref="P329:Q329"/>
    <mergeCell ref="C330:D330"/>
    <mergeCell ref="P330:Q330"/>
    <mergeCell ref="C331:D331"/>
    <mergeCell ref="P331:Q331"/>
    <mergeCell ref="C332:D332"/>
    <mergeCell ref="P332:Q332"/>
    <mergeCell ref="C333:D333"/>
    <mergeCell ref="P333:Q333"/>
    <mergeCell ref="C334:D334"/>
    <mergeCell ref="P334:Q334"/>
    <mergeCell ref="C335:D335"/>
    <mergeCell ref="P335:Q335"/>
    <mergeCell ref="C336:D336"/>
    <mergeCell ref="P336:Q336"/>
    <mergeCell ref="C337:D337"/>
    <mergeCell ref="P337:Q337"/>
    <mergeCell ref="C338:D338"/>
    <mergeCell ref="P338:Q338"/>
    <mergeCell ref="C339:D339"/>
    <mergeCell ref="P339:Q339"/>
    <mergeCell ref="C340:D340"/>
    <mergeCell ref="P340:Q340"/>
    <mergeCell ref="B347:C348"/>
    <mergeCell ref="D347:D348"/>
    <mergeCell ref="G347:H347"/>
    <mergeCell ref="O347:P348"/>
    <mergeCell ref="Q347:Q348"/>
    <mergeCell ref="T347:U347"/>
    <mergeCell ref="B349:C349"/>
    <mergeCell ref="O349:P349"/>
    <mergeCell ref="B350:B351"/>
    <mergeCell ref="C350:D350"/>
    <mergeCell ref="O350:O351"/>
    <mergeCell ref="P350:Q350"/>
    <mergeCell ref="C352:D352"/>
    <mergeCell ref="P352:Q352"/>
    <mergeCell ref="C353:D353"/>
    <mergeCell ref="P353:Q353"/>
    <mergeCell ref="C354:D354"/>
    <mergeCell ref="P354:Q354"/>
    <mergeCell ref="C355:D355"/>
    <mergeCell ref="P355:Q355"/>
    <mergeCell ref="C356:D356"/>
    <mergeCell ref="P356:Q356"/>
    <mergeCell ref="C357:D357"/>
    <mergeCell ref="P357:Q357"/>
    <mergeCell ref="C358:D358"/>
    <mergeCell ref="P358:Q358"/>
    <mergeCell ref="C359:D359"/>
    <mergeCell ref="P359:Q359"/>
    <mergeCell ref="C370:D370"/>
    <mergeCell ref="P370:Q370"/>
    <mergeCell ref="C367:D367"/>
    <mergeCell ref="P367:Q367"/>
    <mergeCell ref="C368:D368"/>
    <mergeCell ref="P368:Q368"/>
    <mergeCell ref="C369:D369"/>
    <mergeCell ref="P369:Q369"/>
    <mergeCell ref="C360:D360"/>
    <mergeCell ref="P360:Q360"/>
    <mergeCell ref="C361:D361"/>
    <mergeCell ref="P361:Q361"/>
    <mergeCell ref="C362:D362"/>
    <mergeCell ref="P362:Q362"/>
    <mergeCell ref="C363:D363"/>
    <mergeCell ref="P363:Q363"/>
    <mergeCell ref="C365:D365"/>
    <mergeCell ref="P365:Q365"/>
    <mergeCell ref="C366:D366"/>
    <mergeCell ref="P366:Q366"/>
    <mergeCell ref="C364:D364"/>
    <mergeCell ref="P364:Q364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04"/>
  <sheetViews>
    <sheetView topLeftCell="A388" zoomScale="71" zoomScaleNormal="71" workbookViewId="0">
      <selection activeCell="T175" sqref="T175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5" width="9.140625" style="77"/>
    <col min="16" max="17" width="13.140625" style="77" customWidth="1"/>
    <col min="18" max="18" width="4.28515625" style="77" customWidth="1"/>
    <col min="19" max="19" width="9.140625" style="77"/>
    <col min="20" max="20" width="10.7109375" style="77" customWidth="1"/>
    <col min="21" max="21" width="10.140625" style="77" customWidth="1"/>
    <col min="22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130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129</v>
      </c>
      <c r="C4" s="348"/>
      <c r="D4" s="111" t="s">
        <v>52</v>
      </c>
      <c r="F4" s="110" t="s">
        <v>1</v>
      </c>
      <c r="G4" s="108">
        <f t="shared" ref="G4:H6" si="0">C21</f>
        <v>28.4</v>
      </c>
      <c r="H4" s="108">
        <f t="shared" si="0"/>
        <v>23.8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 t="e">
        <f t="shared" si="0"/>
        <v>#DIV/0!</v>
      </c>
      <c r="H5" s="108" t="e">
        <f t="shared" si="0"/>
        <v>#DIV/0!</v>
      </c>
    </row>
    <row r="6" spans="2:8">
      <c r="B6" s="374"/>
      <c r="C6" s="107">
        <v>1</v>
      </c>
      <c r="D6" s="106">
        <v>2</v>
      </c>
      <c r="F6" s="102" t="s">
        <v>3</v>
      </c>
      <c r="G6" s="105" t="e">
        <f t="shared" si="0"/>
        <v>#DIV/0!</v>
      </c>
      <c r="H6" s="105" t="e">
        <f t="shared" si="0"/>
        <v>#DIV/0!</v>
      </c>
    </row>
    <row r="7" spans="2:8">
      <c r="B7" s="92">
        <v>7</v>
      </c>
      <c r="C7" s="100" t="s">
        <v>51</v>
      </c>
      <c r="D7" s="99"/>
      <c r="F7" s="102" t="s">
        <v>8</v>
      </c>
      <c r="G7" s="101">
        <f>MAX(C7:C19)</f>
        <v>28.4</v>
      </c>
      <c r="H7" s="101">
        <f>MAX(D7:D19)</f>
        <v>23.8</v>
      </c>
    </row>
    <row r="8" spans="2:8">
      <c r="B8" s="92">
        <v>10</v>
      </c>
      <c r="C8" s="100" t="s">
        <v>51</v>
      </c>
      <c r="D8" s="99"/>
      <c r="F8" s="102" t="s">
        <v>9</v>
      </c>
      <c r="G8" s="101">
        <f>MIN(C7:C19)</f>
        <v>28.4</v>
      </c>
      <c r="H8" s="101">
        <f>MIN(D7:D19)</f>
        <v>23.8</v>
      </c>
    </row>
    <row r="9" spans="2:8" ht="13.5" thickBot="1">
      <c r="B9" s="92">
        <v>11</v>
      </c>
      <c r="C9" s="100" t="s">
        <v>51</v>
      </c>
      <c r="D9" s="99"/>
      <c r="F9" s="98" t="s">
        <v>10</v>
      </c>
      <c r="G9" s="97">
        <f>G7-G8</f>
        <v>0</v>
      </c>
      <c r="H9" s="97">
        <f>H7-H8</f>
        <v>0</v>
      </c>
    </row>
    <row r="10" spans="2:8">
      <c r="B10" s="92">
        <v>12</v>
      </c>
      <c r="C10" s="100" t="s">
        <v>51</v>
      </c>
      <c r="D10" s="99"/>
    </row>
    <row r="11" spans="2:8">
      <c r="B11" s="92">
        <v>13</v>
      </c>
      <c r="C11" s="100" t="s">
        <v>51</v>
      </c>
      <c r="D11" s="99"/>
    </row>
    <row r="12" spans="2:8">
      <c r="B12" s="92">
        <v>14</v>
      </c>
      <c r="C12" s="100" t="s">
        <v>51</v>
      </c>
      <c r="D12" s="99"/>
    </row>
    <row r="13" spans="2:8">
      <c r="B13" s="92">
        <v>17</v>
      </c>
      <c r="C13" s="243"/>
      <c r="D13" s="242"/>
    </row>
    <row r="14" spans="2:8">
      <c r="B14" s="92">
        <v>19</v>
      </c>
      <c r="C14" s="418" t="s">
        <v>92</v>
      </c>
      <c r="D14" s="387"/>
    </row>
    <row r="15" spans="2:8">
      <c r="B15" s="92">
        <v>20</v>
      </c>
      <c r="C15" s="418" t="s">
        <v>92</v>
      </c>
      <c r="D15" s="387"/>
    </row>
    <row r="16" spans="2:8">
      <c r="B16" s="92">
        <v>21</v>
      </c>
      <c r="C16" s="243"/>
      <c r="D16" s="242"/>
    </row>
    <row r="17" spans="2:21">
      <c r="B17" s="92">
        <v>24</v>
      </c>
      <c r="C17" s="100">
        <v>28.4</v>
      </c>
      <c r="D17" s="99">
        <v>23.8</v>
      </c>
    </row>
    <row r="18" spans="2:21" ht="12.75" customHeight="1">
      <c r="B18" s="92">
        <v>25</v>
      </c>
      <c r="C18" s="360" t="s">
        <v>51</v>
      </c>
      <c r="D18" s="359"/>
    </row>
    <row r="19" spans="2:21" ht="12.75" customHeight="1" thickBot="1">
      <c r="B19" s="92">
        <v>26</v>
      </c>
      <c r="C19" s="360" t="s">
        <v>51</v>
      </c>
      <c r="D19" s="359"/>
    </row>
    <row r="20" spans="2:21" ht="13.5" thickBot="1">
      <c r="B20" s="135" t="s">
        <v>0</v>
      </c>
      <c r="C20" s="140">
        <f>COUNTIF(C7:C19,"&gt;0")</f>
        <v>1</v>
      </c>
      <c r="D20" s="140">
        <f>COUNTIF(D7:D19,"&gt;0")</f>
        <v>1</v>
      </c>
    </row>
    <row r="21" spans="2:21">
      <c r="B21" s="88" t="s">
        <v>1</v>
      </c>
      <c r="C21" s="87">
        <f>AVERAGE(C7:C19)</f>
        <v>28.4</v>
      </c>
      <c r="D21" s="87">
        <f>AVERAGE(D7:D19)</f>
        <v>23.8</v>
      </c>
    </row>
    <row r="22" spans="2:21">
      <c r="B22" s="85" t="s">
        <v>2</v>
      </c>
      <c r="C22" s="84" t="e">
        <f>STDEV(C7:C19)</f>
        <v>#DIV/0!</v>
      </c>
      <c r="D22" s="84" t="e">
        <f>STDEV(D7:D19)</f>
        <v>#DIV/0!</v>
      </c>
    </row>
    <row r="23" spans="2:21" ht="13.5" thickBot="1">
      <c r="B23" s="82" t="s">
        <v>3</v>
      </c>
      <c r="C23" s="81" t="e">
        <f>CONFIDENCE(0.05,C22,C20)</f>
        <v>#DIV/0!</v>
      </c>
      <c r="D23" s="80" t="e">
        <f>CONFIDENCE(0.05,D22,D20)</f>
        <v>#DIV/0!</v>
      </c>
    </row>
    <row r="25" spans="2:21" ht="13.5" thickBot="1"/>
    <row r="26" spans="2:21" ht="13.5" thickBot="1">
      <c r="B26" s="347"/>
      <c r="C26" s="348"/>
      <c r="D26" s="363" t="s">
        <v>15</v>
      </c>
      <c r="G26" s="346" t="s">
        <v>280</v>
      </c>
      <c r="H26" s="346"/>
      <c r="O26" s="347"/>
      <c r="P26" s="348"/>
      <c r="Q26" s="363" t="s">
        <v>15</v>
      </c>
      <c r="R26" s="79"/>
      <c r="S26" s="79"/>
      <c r="T26" s="346" t="s">
        <v>211</v>
      </c>
      <c r="U26" s="346"/>
    </row>
    <row r="27" spans="2:21" ht="13.5" thickBot="1">
      <c r="B27" s="349"/>
      <c r="C27" s="350"/>
      <c r="D27" s="364"/>
      <c r="G27" s="112">
        <v>1</v>
      </c>
      <c r="H27" s="112">
        <v>2</v>
      </c>
      <c r="O27" s="349"/>
      <c r="P27" s="350"/>
      <c r="Q27" s="364"/>
      <c r="R27" s="79"/>
      <c r="S27" s="79"/>
      <c r="T27" s="112">
        <v>1</v>
      </c>
      <c r="U27" s="112">
        <v>2</v>
      </c>
    </row>
    <row r="28" spans="2:21" ht="13.5" customHeight="1" thickBot="1">
      <c r="B28" s="355" t="s">
        <v>129</v>
      </c>
      <c r="C28" s="348"/>
      <c r="D28" s="111" t="s">
        <v>183</v>
      </c>
      <c r="F28" s="110" t="s">
        <v>1</v>
      </c>
      <c r="G28" s="108" t="e">
        <f t="shared" ref="G28:H30" si="1">C53</f>
        <v>#DIV/0!</v>
      </c>
      <c r="H28" s="108" t="e">
        <f t="shared" si="1"/>
        <v>#DIV/0!</v>
      </c>
      <c r="O28" s="432" t="s">
        <v>267</v>
      </c>
      <c r="P28" s="433"/>
      <c r="Q28" s="111" t="s">
        <v>183</v>
      </c>
      <c r="R28" s="79"/>
      <c r="S28" s="110" t="s">
        <v>1</v>
      </c>
      <c r="T28" s="108" t="e">
        <f t="shared" ref="T28:U30" si="2">P53</f>
        <v>#DIV/0!</v>
      </c>
      <c r="U28" s="108" t="e">
        <f t="shared" si="2"/>
        <v>#DIV/0!</v>
      </c>
    </row>
    <row r="29" spans="2:21">
      <c r="B29" s="373" t="s">
        <v>6</v>
      </c>
      <c r="C29" s="356" t="s">
        <v>27</v>
      </c>
      <c r="D29" s="357"/>
      <c r="F29" s="102" t="s">
        <v>7</v>
      </c>
      <c r="G29" s="108" t="e">
        <f t="shared" si="1"/>
        <v>#DIV/0!</v>
      </c>
      <c r="H29" s="108" t="e">
        <f t="shared" si="1"/>
        <v>#DIV/0!</v>
      </c>
      <c r="O29" s="373" t="s">
        <v>6</v>
      </c>
      <c r="P29" s="356" t="s">
        <v>27</v>
      </c>
      <c r="Q29" s="357"/>
      <c r="R29" s="79"/>
      <c r="S29" s="102" t="s">
        <v>7</v>
      </c>
      <c r="T29" s="108" t="e">
        <f t="shared" si="2"/>
        <v>#DIV/0!</v>
      </c>
      <c r="U29" s="108" t="e">
        <f t="shared" si="2"/>
        <v>#DIV/0!</v>
      </c>
    </row>
    <row r="30" spans="2:21" ht="13.5" thickBot="1">
      <c r="B30" s="374"/>
      <c r="C30" s="107">
        <v>1</v>
      </c>
      <c r="D30" s="106">
        <v>2</v>
      </c>
      <c r="F30" s="102" t="s">
        <v>3</v>
      </c>
      <c r="G30" s="105" t="e">
        <f t="shared" si="1"/>
        <v>#DIV/0!</v>
      </c>
      <c r="H30" s="105" t="e">
        <f t="shared" si="1"/>
        <v>#DIV/0!</v>
      </c>
      <c r="O30" s="374"/>
      <c r="P30" s="107">
        <v>1</v>
      </c>
      <c r="Q30" s="106">
        <v>2</v>
      </c>
      <c r="R30" s="79"/>
      <c r="S30" s="102" t="s">
        <v>3</v>
      </c>
      <c r="T30" s="105" t="e">
        <f t="shared" si="2"/>
        <v>#DIV/0!</v>
      </c>
      <c r="U30" s="105" t="e">
        <f t="shared" si="2"/>
        <v>#DIV/0!</v>
      </c>
    </row>
    <row r="31" spans="2:21" ht="13.5" thickBot="1">
      <c r="B31" s="88">
        <v>2</v>
      </c>
      <c r="C31" s="464" t="s">
        <v>57</v>
      </c>
      <c r="D31" s="401"/>
      <c r="F31" s="102" t="s">
        <v>8</v>
      </c>
      <c r="G31" s="101">
        <f>MAX(C31:C51)</f>
        <v>0</v>
      </c>
      <c r="H31" s="101">
        <f>MAX(D31:D51)</f>
        <v>0</v>
      </c>
      <c r="O31" s="88">
        <v>2</v>
      </c>
      <c r="P31" s="464" t="s">
        <v>57</v>
      </c>
      <c r="Q31" s="401"/>
      <c r="R31" s="79"/>
      <c r="S31" s="102" t="s">
        <v>8</v>
      </c>
      <c r="T31" s="101">
        <f>MAX(P31:P51)</f>
        <v>0</v>
      </c>
      <c r="U31" s="101">
        <f>MAX(Q31:Q51)</f>
        <v>0</v>
      </c>
    </row>
    <row r="32" spans="2:21" ht="13.5" thickBot="1">
      <c r="B32" s="85">
        <v>5</v>
      </c>
      <c r="C32" s="464" t="s">
        <v>57</v>
      </c>
      <c r="D32" s="401"/>
      <c r="F32" s="102" t="s">
        <v>9</v>
      </c>
      <c r="G32" s="101">
        <f>MIN(C31:C51)</f>
        <v>0</v>
      </c>
      <c r="H32" s="101">
        <f>MIN(D31:D51)</f>
        <v>0</v>
      </c>
      <c r="O32" s="85">
        <v>5</v>
      </c>
      <c r="P32" s="464" t="s">
        <v>57</v>
      </c>
      <c r="Q32" s="401"/>
      <c r="R32" s="79"/>
      <c r="S32" s="102" t="s">
        <v>9</v>
      </c>
      <c r="T32" s="101">
        <f>MIN(P31:P51)</f>
        <v>0</v>
      </c>
      <c r="U32" s="101">
        <f>MIN(Q31:Q51)</f>
        <v>0</v>
      </c>
    </row>
    <row r="33" spans="2:21" ht="13.5" thickBot="1">
      <c r="B33" s="85">
        <v>6</v>
      </c>
      <c r="C33" s="464" t="s">
        <v>57</v>
      </c>
      <c r="D33" s="401"/>
      <c r="F33" s="98" t="s">
        <v>10</v>
      </c>
      <c r="G33" s="97">
        <f>G31-G32</f>
        <v>0</v>
      </c>
      <c r="H33" s="97">
        <f>H31-H32</f>
        <v>0</v>
      </c>
      <c r="O33" s="85">
        <v>6</v>
      </c>
      <c r="P33" s="464" t="s">
        <v>57</v>
      </c>
      <c r="Q33" s="401"/>
      <c r="R33" s="79"/>
      <c r="S33" s="98" t="s">
        <v>10</v>
      </c>
      <c r="T33" s="97">
        <f>T31-T32</f>
        <v>0</v>
      </c>
      <c r="U33" s="97">
        <f>U31-U32</f>
        <v>0</v>
      </c>
    </row>
    <row r="34" spans="2:21" ht="13.5" thickBot="1">
      <c r="B34" s="85">
        <v>7</v>
      </c>
      <c r="C34" s="464" t="s">
        <v>57</v>
      </c>
      <c r="D34" s="401"/>
      <c r="O34" s="85">
        <v>7</v>
      </c>
      <c r="P34" s="464" t="s">
        <v>57</v>
      </c>
      <c r="Q34" s="401"/>
      <c r="R34" s="79"/>
      <c r="S34" s="79"/>
      <c r="T34" s="78"/>
      <c r="U34" s="78"/>
    </row>
    <row r="35" spans="2:21" ht="13.5" thickBot="1">
      <c r="B35" s="85">
        <v>8</v>
      </c>
      <c r="C35" s="464" t="s">
        <v>57</v>
      </c>
      <c r="D35" s="401"/>
      <c r="O35" s="85">
        <v>8</v>
      </c>
      <c r="P35" s="464" t="s">
        <v>57</v>
      </c>
      <c r="Q35" s="401"/>
      <c r="R35" s="79"/>
      <c r="S35" s="79"/>
      <c r="T35" s="78"/>
      <c r="U35" s="78"/>
    </row>
    <row r="36" spans="2:21" ht="13.5" thickBot="1">
      <c r="B36" s="85">
        <v>9</v>
      </c>
      <c r="C36" s="464" t="s">
        <v>57</v>
      </c>
      <c r="D36" s="401"/>
      <c r="O36" s="85">
        <v>9</v>
      </c>
      <c r="P36" s="464" t="s">
        <v>57</v>
      </c>
      <c r="Q36" s="401"/>
      <c r="R36" s="79"/>
      <c r="S36" s="79"/>
      <c r="T36" s="78"/>
      <c r="U36" s="78"/>
    </row>
    <row r="37" spans="2:21" ht="13.5" thickBot="1">
      <c r="B37" s="85">
        <v>12</v>
      </c>
      <c r="C37" s="464" t="s">
        <v>57</v>
      </c>
      <c r="D37" s="401"/>
      <c r="O37" s="85">
        <v>12</v>
      </c>
      <c r="P37" s="464" t="s">
        <v>57</v>
      </c>
      <c r="Q37" s="401"/>
      <c r="R37" s="79"/>
      <c r="S37" s="79"/>
      <c r="T37" s="78"/>
      <c r="U37" s="78"/>
    </row>
    <row r="38" spans="2:21" ht="13.5" thickBot="1">
      <c r="B38" s="85">
        <v>13</v>
      </c>
      <c r="C38" s="464" t="s">
        <v>57</v>
      </c>
      <c r="D38" s="401"/>
      <c r="O38" s="85">
        <v>13</v>
      </c>
      <c r="P38" s="464" t="s">
        <v>57</v>
      </c>
      <c r="Q38" s="401"/>
      <c r="R38" s="79"/>
      <c r="S38" s="79"/>
      <c r="T38" s="78"/>
      <c r="U38" s="78"/>
    </row>
    <row r="39" spans="2:21" ht="13.5" thickBot="1">
      <c r="B39" s="85">
        <v>14</v>
      </c>
      <c r="C39" s="464" t="s">
        <v>57</v>
      </c>
      <c r="D39" s="401"/>
      <c r="O39" s="85">
        <v>14</v>
      </c>
      <c r="P39" s="464" t="s">
        <v>57</v>
      </c>
      <c r="Q39" s="401"/>
      <c r="R39" s="79"/>
      <c r="S39" s="79"/>
      <c r="T39" s="78"/>
      <c r="U39" s="78"/>
    </row>
    <row r="40" spans="2:21" ht="13.5" thickBot="1">
      <c r="B40" s="85">
        <v>15</v>
      </c>
      <c r="C40" s="464" t="s">
        <v>57</v>
      </c>
      <c r="D40" s="401"/>
      <c r="O40" s="85">
        <v>15</v>
      </c>
      <c r="P40" s="464" t="s">
        <v>57</v>
      </c>
      <c r="Q40" s="401"/>
      <c r="R40" s="79"/>
      <c r="S40" s="79"/>
      <c r="T40" s="78"/>
      <c r="U40" s="78"/>
    </row>
    <row r="41" spans="2:21" ht="13.5" thickBot="1">
      <c r="B41" s="85">
        <v>16</v>
      </c>
      <c r="C41" s="464" t="s">
        <v>57</v>
      </c>
      <c r="D41" s="401"/>
      <c r="O41" s="85">
        <v>16</v>
      </c>
      <c r="P41" s="464" t="s">
        <v>57</v>
      </c>
      <c r="Q41" s="401"/>
      <c r="R41" s="79"/>
      <c r="S41" s="79"/>
      <c r="T41" s="78"/>
      <c r="U41" s="78"/>
    </row>
    <row r="42" spans="2:21" ht="13.5" thickBot="1">
      <c r="B42" s="85">
        <v>19</v>
      </c>
      <c r="C42" s="464" t="s">
        <v>57</v>
      </c>
      <c r="D42" s="401"/>
      <c r="O42" s="85">
        <v>19</v>
      </c>
      <c r="P42" s="464" t="s">
        <v>57</v>
      </c>
      <c r="Q42" s="401"/>
      <c r="R42" s="79"/>
      <c r="S42" s="79"/>
      <c r="T42" s="78"/>
      <c r="U42" s="78"/>
    </row>
    <row r="43" spans="2:21" ht="13.5" thickBot="1">
      <c r="B43" s="85">
        <v>20</v>
      </c>
      <c r="C43" s="464" t="s">
        <v>57</v>
      </c>
      <c r="D43" s="401"/>
      <c r="O43" s="85">
        <v>20</v>
      </c>
      <c r="P43" s="464" t="s">
        <v>57</v>
      </c>
      <c r="Q43" s="401"/>
      <c r="R43" s="79"/>
      <c r="S43" s="79"/>
      <c r="T43" s="78"/>
      <c r="U43" s="78"/>
    </row>
    <row r="44" spans="2:21" ht="13.5" thickBot="1">
      <c r="B44" s="85">
        <v>21</v>
      </c>
      <c r="C44" s="464" t="s">
        <v>57</v>
      </c>
      <c r="D44" s="401"/>
      <c r="O44" s="85">
        <v>21</v>
      </c>
      <c r="P44" s="464" t="s">
        <v>57</v>
      </c>
      <c r="Q44" s="401"/>
      <c r="R44" s="79"/>
      <c r="S44" s="79"/>
      <c r="T44" s="78"/>
      <c r="U44" s="78"/>
    </row>
    <row r="45" spans="2:21" ht="13.5" thickBot="1">
      <c r="B45" s="85">
        <v>22</v>
      </c>
      <c r="C45" s="464" t="s">
        <v>57</v>
      </c>
      <c r="D45" s="401"/>
      <c r="O45" s="85">
        <v>22</v>
      </c>
      <c r="P45" s="464" t="s">
        <v>57</v>
      </c>
      <c r="Q45" s="401"/>
      <c r="R45" s="79"/>
      <c r="S45" s="79"/>
      <c r="T45" s="78"/>
      <c r="U45" s="78"/>
    </row>
    <row r="46" spans="2:21" ht="13.5" thickBot="1">
      <c r="B46" s="92">
        <v>23</v>
      </c>
      <c r="C46" s="464" t="s">
        <v>57</v>
      </c>
      <c r="D46" s="401"/>
      <c r="O46" s="92">
        <v>23</v>
      </c>
      <c r="P46" s="464" t="s">
        <v>57</v>
      </c>
      <c r="Q46" s="401"/>
      <c r="R46" s="79"/>
      <c r="S46" s="79"/>
      <c r="T46" s="78"/>
      <c r="U46" s="78"/>
    </row>
    <row r="47" spans="2:21" ht="13.5" thickBot="1">
      <c r="B47" s="92">
        <v>26</v>
      </c>
      <c r="C47" s="464" t="s">
        <v>57</v>
      </c>
      <c r="D47" s="401"/>
      <c r="O47" s="92">
        <v>26</v>
      </c>
      <c r="P47" s="464" t="s">
        <v>57</v>
      </c>
      <c r="Q47" s="401"/>
      <c r="R47" s="79"/>
      <c r="S47" s="79"/>
      <c r="T47" s="78"/>
      <c r="U47" s="78"/>
    </row>
    <row r="48" spans="2:21" ht="13.5" thickBot="1">
      <c r="B48" s="92">
        <v>27</v>
      </c>
      <c r="C48" s="464" t="s">
        <v>57</v>
      </c>
      <c r="D48" s="401"/>
      <c r="O48" s="92">
        <v>27</v>
      </c>
      <c r="P48" s="464" t="s">
        <v>57</v>
      </c>
      <c r="Q48" s="401"/>
      <c r="R48" s="79"/>
      <c r="S48" s="79"/>
      <c r="T48" s="78"/>
      <c r="U48" s="78"/>
    </row>
    <row r="49" spans="2:21" ht="13.5" thickBot="1">
      <c r="B49" s="92">
        <v>28</v>
      </c>
      <c r="C49" s="464" t="s">
        <v>57</v>
      </c>
      <c r="D49" s="401"/>
      <c r="O49" s="92">
        <v>28</v>
      </c>
      <c r="P49" s="464" t="s">
        <v>57</v>
      </c>
      <c r="Q49" s="401"/>
      <c r="R49" s="79"/>
      <c r="S49" s="79"/>
      <c r="T49" s="78"/>
      <c r="U49" s="78"/>
    </row>
    <row r="50" spans="2:21" ht="13.5" thickBot="1">
      <c r="B50" s="92">
        <v>29</v>
      </c>
      <c r="C50" s="464" t="s">
        <v>57</v>
      </c>
      <c r="D50" s="401"/>
      <c r="O50" s="92">
        <v>29</v>
      </c>
      <c r="P50" s="464" t="s">
        <v>57</v>
      </c>
      <c r="Q50" s="401"/>
      <c r="R50" s="79"/>
      <c r="S50" s="79"/>
      <c r="T50" s="78"/>
      <c r="U50" s="78"/>
    </row>
    <row r="51" spans="2:21" ht="13.5" thickBot="1">
      <c r="B51" s="221">
        <v>30</v>
      </c>
      <c r="C51" s="464" t="s">
        <v>57</v>
      </c>
      <c r="D51" s="401"/>
      <c r="O51" s="221">
        <v>30</v>
      </c>
      <c r="P51" s="464" t="s">
        <v>57</v>
      </c>
      <c r="Q51" s="401"/>
      <c r="R51" s="79"/>
      <c r="S51" s="79"/>
      <c r="T51" s="78"/>
      <c r="U51" s="78"/>
    </row>
    <row r="52" spans="2:21" ht="13.5" thickBot="1">
      <c r="B52" s="135" t="s">
        <v>0</v>
      </c>
      <c r="C52" s="140">
        <f>COUNTIF(C31:C51,"&gt;0")</f>
        <v>0</v>
      </c>
      <c r="D52" s="139">
        <f>COUNTIF(D31:D51,"&gt;0")</f>
        <v>0</v>
      </c>
      <c r="O52" s="135" t="s">
        <v>0</v>
      </c>
      <c r="P52" s="140">
        <f>COUNTIF(P31:P51,"&gt;0")</f>
        <v>0</v>
      </c>
      <c r="Q52" s="139">
        <f>COUNTIF(Q31:Q51,"&gt;0")</f>
        <v>0</v>
      </c>
      <c r="R52" s="79"/>
      <c r="S52" s="79"/>
      <c r="T52" s="78"/>
      <c r="U52" s="78"/>
    </row>
    <row r="53" spans="2:21">
      <c r="B53" s="88" t="s">
        <v>1</v>
      </c>
      <c r="C53" s="87" t="e">
        <f>AVERAGE(C31:C51)</f>
        <v>#DIV/0!</v>
      </c>
      <c r="D53" s="86" t="e">
        <f>AVERAGE(D31:D51)</f>
        <v>#DIV/0!</v>
      </c>
      <c r="O53" s="88" t="s">
        <v>1</v>
      </c>
      <c r="P53" s="87" t="e">
        <f>AVERAGE(P31:P51)</f>
        <v>#DIV/0!</v>
      </c>
      <c r="Q53" s="86" t="e">
        <f>AVERAGE(Q31:Q51)</f>
        <v>#DIV/0!</v>
      </c>
      <c r="R53" s="79"/>
      <c r="S53" s="79"/>
      <c r="T53" s="78"/>
      <c r="U53" s="78"/>
    </row>
    <row r="54" spans="2:21">
      <c r="B54" s="85" t="s">
        <v>2</v>
      </c>
      <c r="C54" s="84" t="e">
        <f>STDEV(C31:C51)</f>
        <v>#DIV/0!</v>
      </c>
      <c r="D54" s="83" t="e">
        <f>STDEV(D31:D51)</f>
        <v>#DIV/0!</v>
      </c>
      <c r="O54" s="85" t="s">
        <v>2</v>
      </c>
      <c r="P54" s="84" t="e">
        <f>STDEV(P31:P51)</f>
        <v>#DIV/0!</v>
      </c>
      <c r="Q54" s="83" t="e">
        <f>STDEV(Q31:Q51)</f>
        <v>#DIV/0!</v>
      </c>
      <c r="R54" s="79"/>
      <c r="S54" s="79"/>
      <c r="T54" s="78"/>
      <c r="U54" s="78"/>
    </row>
    <row r="55" spans="2:21" ht="13.5" thickBot="1">
      <c r="B55" s="82" t="s">
        <v>3</v>
      </c>
      <c r="C55" s="81" t="e">
        <f>CONFIDENCE(0.05,C54,C52)</f>
        <v>#DIV/0!</v>
      </c>
      <c r="D55" s="80" t="e">
        <f>CONFIDENCE(0.05,D54,D52)</f>
        <v>#DIV/0!</v>
      </c>
      <c r="O55" s="82" t="s">
        <v>3</v>
      </c>
      <c r="P55" s="81" t="e">
        <f>CONFIDENCE(0.05,P54,P52)</f>
        <v>#DIV/0!</v>
      </c>
      <c r="Q55" s="80" t="e">
        <f>CONFIDENCE(0.05,Q54,Q52)</f>
        <v>#DIV/0!</v>
      </c>
      <c r="R55" s="79"/>
      <c r="S55" s="79"/>
      <c r="T55" s="78"/>
      <c r="U55" s="78"/>
    </row>
    <row r="57" spans="2:21" ht="13.5" thickBot="1"/>
    <row r="58" spans="2:21" ht="13.5" thickBot="1">
      <c r="B58" s="347"/>
      <c r="C58" s="348"/>
      <c r="D58" s="363" t="s">
        <v>15</v>
      </c>
      <c r="G58" s="346" t="s">
        <v>279</v>
      </c>
      <c r="H58" s="346"/>
      <c r="O58" s="347"/>
      <c r="P58" s="348"/>
      <c r="Q58" s="363" t="s">
        <v>15</v>
      </c>
      <c r="R58" s="79"/>
      <c r="S58" s="79"/>
      <c r="T58" s="346" t="s">
        <v>208</v>
      </c>
      <c r="U58" s="346"/>
    </row>
    <row r="59" spans="2:21" ht="13.5" thickBot="1">
      <c r="B59" s="349"/>
      <c r="C59" s="350"/>
      <c r="D59" s="364"/>
      <c r="G59" s="112">
        <v>1</v>
      </c>
      <c r="H59" s="112">
        <v>2</v>
      </c>
      <c r="O59" s="349"/>
      <c r="P59" s="350"/>
      <c r="Q59" s="364"/>
      <c r="R59" s="79"/>
      <c r="S59" s="79"/>
      <c r="T59" s="112">
        <v>1</v>
      </c>
      <c r="U59" s="112">
        <v>2</v>
      </c>
    </row>
    <row r="60" spans="2:21" ht="13.5" thickBot="1">
      <c r="B60" s="355" t="s">
        <v>129</v>
      </c>
      <c r="C60" s="348"/>
      <c r="D60" s="111" t="s">
        <v>181</v>
      </c>
      <c r="F60" s="110" t="s">
        <v>1</v>
      </c>
      <c r="G60" s="108" t="e">
        <f t="shared" ref="G60:H62" si="3">C83</f>
        <v>#DIV/0!</v>
      </c>
      <c r="H60" s="108" t="e">
        <f t="shared" si="3"/>
        <v>#DIV/0!</v>
      </c>
      <c r="O60" s="432" t="s">
        <v>267</v>
      </c>
      <c r="P60" s="433"/>
      <c r="Q60" s="111" t="s">
        <v>181</v>
      </c>
      <c r="R60" s="79"/>
      <c r="S60" s="110" t="s">
        <v>1</v>
      </c>
      <c r="T60" s="108" t="e">
        <f t="shared" ref="T60:U62" si="4">P83</f>
        <v>#DIV/0!</v>
      </c>
      <c r="U60" s="108" t="e">
        <f t="shared" si="4"/>
        <v>#DIV/0!</v>
      </c>
    </row>
    <row r="61" spans="2:21">
      <c r="B61" s="373" t="s">
        <v>6</v>
      </c>
      <c r="C61" s="356" t="s">
        <v>27</v>
      </c>
      <c r="D61" s="357"/>
      <c r="F61" s="102" t="s">
        <v>7</v>
      </c>
      <c r="G61" s="108" t="e">
        <f t="shared" si="3"/>
        <v>#DIV/0!</v>
      </c>
      <c r="H61" s="108" t="e">
        <f t="shared" si="3"/>
        <v>#DIV/0!</v>
      </c>
      <c r="O61" s="373" t="s">
        <v>6</v>
      </c>
      <c r="P61" s="356" t="s">
        <v>27</v>
      </c>
      <c r="Q61" s="357"/>
      <c r="R61" s="79"/>
      <c r="S61" s="102" t="s">
        <v>7</v>
      </c>
      <c r="T61" s="108" t="e">
        <f t="shared" si="4"/>
        <v>#DIV/0!</v>
      </c>
      <c r="U61" s="108" t="e">
        <f t="shared" si="4"/>
        <v>#DIV/0!</v>
      </c>
    </row>
    <row r="62" spans="2:21" ht="13.5" thickBot="1">
      <c r="B62" s="374"/>
      <c r="C62" s="107">
        <v>1</v>
      </c>
      <c r="D62" s="106">
        <v>2</v>
      </c>
      <c r="F62" s="102" t="s">
        <v>3</v>
      </c>
      <c r="G62" s="105" t="e">
        <f t="shared" si="3"/>
        <v>#DIV/0!</v>
      </c>
      <c r="H62" s="105" t="e">
        <f t="shared" si="3"/>
        <v>#DIV/0!</v>
      </c>
      <c r="O62" s="374"/>
      <c r="P62" s="107">
        <v>1</v>
      </c>
      <c r="Q62" s="106">
        <v>2</v>
      </c>
      <c r="R62" s="79"/>
      <c r="S62" s="102" t="s">
        <v>3</v>
      </c>
      <c r="T62" s="105" t="e">
        <f t="shared" si="4"/>
        <v>#DIV/0!</v>
      </c>
      <c r="U62" s="105" t="e">
        <f t="shared" si="4"/>
        <v>#DIV/0!</v>
      </c>
    </row>
    <row r="63" spans="2:21">
      <c r="B63" s="88">
        <v>2</v>
      </c>
      <c r="C63" s="456" t="s">
        <v>137</v>
      </c>
      <c r="D63" s="457"/>
      <c r="F63" s="102" t="s">
        <v>8</v>
      </c>
      <c r="G63" s="101">
        <f>MAX(C63:C81)</f>
        <v>0</v>
      </c>
      <c r="H63" s="101">
        <f>MAX(D63:D81)</f>
        <v>0</v>
      </c>
      <c r="O63" s="88">
        <v>2</v>
      </c>
      <c r="P63" s="456" t="s">
        <v>137</v>
      </c>
      <c r="Q63" s="457"/>
      <c r="R63" s="79"/>
      <c r="S63" s="102" t="s">
        <v>8</v>
      </c>
      <c r="T63" s="101">
        <f>MAX(P63:P81)</f>
        <v>0</v>
      </c>
      <c r="U63" s="101">
        <f>MAX(Q63:Q81)</f>
        <v>0</v>
      </c>
    </row>
    <row r="64" spans="2:21" ht="12.75" customHeight="1">
      <c r="B64" s="85">
        <v>3</v>
      </c>
      <c r="C64" s="418" t="s">
        <v>277</v>
      </c>
      <c r="D64" s="419"/>
      <c r="F64" s="102" t="s">
        <v>9</v>
      </c>
      <c r="G64" s="101">
        <f>MIN(C63:C81)</f>
        <v>0</v>
      </c>
      <c r="H64" s="101">
        <f>MIN(D63:D81)</f>
        <v>0</v>
      </c>
      <c r="O64" s="85">
        <v>3</v>
      </c>
      <c r="P64" s="418" t="s">
        <v>277</v>
      </c>
      <c r="Q64" s="419"/>
      <c r="R64" s="79"/>
      <c r="S64" s="102" t="s">
        <v>9</v>
      </c>
      <c r="T64" s="101">
        <f>MIN(P63:P81)</f>
        <v>0</v>
      </c>
      <c r="U64" s="101">
        <f>MIN(Q63:Q81)</f>
        <v>0</v>
      </c>
    </row>
    <row r="65" spans="2:21" ht="13.5" customHeight="1" thickBot="1">
      <c r="B65" s="85">
        <v>4</v>
      </c>
      <c r="C65" s="418" t="s">
        <v>277</v>
      </c>
      <c r="D65" s="419"/>
      <c r="F65" s="98" t="s">
        <v>10</v>
      </c>
      <c r="G65" s="97">
        <f>G63-G64</f>
        <v>0</v>
      </c>
      <c r="H65" s="97">
        <f>H63-H64</f>
        <v>0</v>
      </c>
      <c r="O65" s="85">
        <v>4</v>
      </c>
      <c r="P65" s="418" t="s">
        <v>277</v>
      </c>
      <c r="Q65" s="419"/>
      <c r="R65" s="79"/>
      <c r="S65" s="98" t="s">
        <v>10</v>
      </c>
      <c r="T65" s="97">
        <f>T63-T64</f>
        <v>0</v>
      </c>
      <c r="U65" s="97">
        <f>U63-U64</f>
        <v>0</v>
      </c>
    </row>
    <row r="66" spans="2:21" ht="12.75" customHeight="1">
      <c r="B66" s="85">
        <v>5</v>
      </c>
      <c r="C66" s="418" t="s">
        <v>277</v>
      </c>
      <c r="D66" s="419"/>
      <c r="O66" s="85">
        <v>5</v>
      </c>
      <c r="P66" s="418" t="s">
        <v>277</v>
      </c>
      <c r="Q66" s="419"/>
      <c r="R66" s="79"/>
      <c r="S66" s="79"/>
      <c r="T66" s="78"/>
      <c r="U66" s="78"/>
    </row>
    <row r="67" spans="2:21" ht="12.75" customHeight="1">
      <c r="B67" s="85">
        <v>6</v>
      </c>
      <c r="C67" s="454"/>
      <c r="D67" s="455"/>
      <c r="O67" s="85">
        <v>6</v>
      </c>
      <c r="P67" s="454"/>
      <c r="Q67" s="455"/>
      <c r="R67" s="79"/>
      <c r="S67" s="79"/>
      <c r="T67" s="78"/>
      <c r="U67" s="78"/>
    </row>
    <row r="68" spans="2:21" ht="12.75" customHeight="1">
      <c r="B68" s="85">
        <v>9</v>
      </c>
      <c r="C68" s="418" t="s">
        <v>277</v>
      </c>
      <c r="D68" s="419"/>
      <c r="O68" s="85">
        <v>9</v>
      </c>
      <c r="P68" s="418" t="s">
        <v>277</v>
      </c>
      <c r="Q68" s="419"/>
      <c r="R68" s="79"/>
      <c r="S68" s="79"/>
      <c r="T68" s="78"/>
      <c r="U68" s="78"/>
    </row>
    <row r="69" spans="2:21" ht="12.75" customHeight="1">
      <c r="B69" s="85">
        <v>10</v>
      </c>
      <c r="C69" s="418" t="s">
        <v>277</v>
      </c>
      <c r="D69" s="419"/>
      <c r="O69" s="85">
        <v>10</v>
      </c>
      <c r="P69" s="418" t="s">
        <v>277</v>
      </c>
      <c r="Q69" s="419"/>
      <c r="R69" s="79"/>
      <c r="S69" s="79"/>
      <c r="T69" s="78"/>
      <c r="U69" s="78"/>
    </row>
    <row r="70" spans="2:21" ht="12.75" customHeight="1">
      <c r="B70" s="85">
        <v>11</v>
      </c>
      <c r="C70" s="418" t="s">
        <v>277</v>
      </c>
      <c r="D70" s="419"/>
      <c r="O70" s="85">
        <v>11</v>
      </c>
      <c r="P70" s="418" t="s">
        <v>277</v>
      </c>
      <c r="Q70" s="419"/>
      <c r="R70" s="79"/>
      <c r="S70" s="79"/>
      <c r="T70" s="78"/>
      <c r="U70" s="78"/>
    </row>
    <row r="71" spans="2:21" ht="12.75" customHeight="1">
      <c r="B71" s="85">
        <v>12</v>
      </c>
      <c r="C71" s="418" t="s">
        <v>277</v>
      </c>
      <c r="D71" s="419"/>
      <c r="O71" s="85">
        <v>12</v>
      </c>
      <c r="P71" s="418" t="s">
        <v>277</v>
      </c>
      <c r="Q71" s="419"/>
      <c r="R71" s="79"/>
      <c r="S71" s="79"/>
      <c r="T71" s="78"/>
      <c r="U71" s="78"/>
    </row>
    <row r="72" spans="2:21" ht="12.75" customHeight="1">
      <c r="B72" s="85">
        <v>13</v>
      </c>
      <c r="C72" s="418" t="s">
        <v>277</v>
      </c>
      <c r="D72" s="419"/>
      <c r="O72" s="85">
        <v>13</v>
      </c>
      <c r="P72" s="418" t="s">
        <v>277</v>
      </c>
      <c r="Q72" s="419"/>
      <c r="R72" s="79"/>
      <c r="S72" s="79"/>
      <c r="T72" s="78"/>
      <c r="U72" s="78"/>
    </row>
    <row r="73" spans="2:21" ht="12.75" customHeight="1">
      <c r="B73" s="85">
        <v>16</v>
      </c>
      <c r="C73" s="454"/>
      <c r="D73" s="455"/>
      <c r="O73" s="85">
        <v>16</v>
      </c>
      <c r="P73" s="454"/>
      <c r="Q73" s="455"/>
      <c r="R73" s="79"/>
      <c r="S73" s="79"/>
      <c r="T73" s="78"/>
      <c r="U73" s="78"/>
    </row>
    <row r="74" spans="2:21" ht="12.75" customHeight="1">
      <c r="B74" s="85">
        <v>18</v>
      </c>
      <c r="C74" s="418" t="s">
        <v>277</v>
      </c>
      <c r="D74" s="419"/>
      <c r="O74" s="85">
        <v>18</v>
      </c>
      <c r="P74" s="418" t="s">
        <v>277</v>
      </c>
      <c r="Q74" s="419"/>
      <c r="R74" s="79"/>
      <c r="S74" s="79"/>
      <c r="T74" s="78"/>
      <c r="U74" s="78"/>
    </row>
    <row r="75" spans="2:21" ht="12.75" customHeight="1">
      <c r="B75" s="85">
        <v>19</v>
      </c>
      <c r="C75" s="454" t="s">
        <v>92</v>
      </c>
      <c r="D75" s="455"/>
      <c r="O75" s="85">
        <v>19</v>
      </c>
      <c r="P75" s="454" t="s">
        <v>92</v>
      </c>
      <c r="Q75" s="455"/>
      <c r="R75" s="79"/>
      <c r="S75" s="79"/>
      <c r="T75" s="78"/>
      <c r="U75" s="78"/>
    </row>
    <row r="76" spans="2:21" ht="12.75" customHeight="1">
      <c r="B76" s="85">
        <v>20</v>
      </c>
      <c r="C76" s="454" t="s">
        <v>92</v>
      </c>
      <c r="D76" s="455"/>
      <c r="O76" s="85">
        <v>20</v>
      </c>
      <c r="P76" s="454" t="s">
        <v>92</v>
      </c>
      <c r="Q76" s="455"/>
      <c r="R76" s="79"/>
      <c r="S76" s="79"/>
      <c r="T76" s="78"/>
      <c r="U76" s="78"/>
    </row>
    <row r="77" spans="2:21" ht="12.75" customHeight="1">
      <c r="B77" s="92">
        <v>23</v>
      </c>
      <c r="C77" s="418" t="s">
        <v>277</v>
      </c>
      <c r="D77" s="419"/>
      <c r="O77" s="92">
        <v>23</v>
      </c>
      <c r="P77" s="418" t="s">
        <v>277</v>
      </c>
      <c r="Q77" s="419"/>
      <c r="R77" s="79"/>
      <c r="S77" s="79"/>
      <c r="T77" s="78"/>
      <c r="U77" s="78"/>
    </row>
    <row r="78" spans="2:21" ht="12.75" customHeight="1">
      <c r="B78" s="92">
        <v>24</v>
      </c>
      <c r="C78" s="454"/>
      <c r="D78" s="455"/>
      <c r="O78" s="92">
        <v>24</v>
      </c>
      <c r="P78" s="454"/>
      <c r="Q78" s="455"/>
      <c r="R78" s="79"/>
      <c r="S78" s="79"/>
      <c r="T78" s="78"/>
      <c r="U78" s="78"/>
    </row>
    <row r="79" spans="2:21" ht="12.75" customHeight="1">
      <c r="B79" s="92">
        <v>25</v>
      </c>
      <c r="C79" s="418" t="s">
        <v>277</v>
      </c>
      <c r="D79" s="419"/>
      <c r="O79" s="92">
        <v>25</v>
      </c>
      <c r="P79" s="418" t="s">
        <v>277</v>
      </c>
      <c r="Q79" s="419"/>
      <c r="R79" s="79"/>
      <c r="S79" s="79"/>
      <c r="T79" s="78"/>
      <c r="U79" s="78"/>
    </row>
    <row r="80" spans="2:21" ht="12.75" customHeight="1">
      <c r="B80" s="92">
        <v>26</v>
      </c>
      <c r="C80" s="454"/>
      <c r="D80" s="455"/>
      <c r="O80" s="92">
        <v>26</v>
      </c>
      <c r="P80" s="454"/>
      <c r="Q80" s="455"/>
      <c r="R80" s="79"/>
      <c r="S80" s="79"/>
      <c r="T80" s="78"/>
      <c r="U80" s="78"/>
    </row>
    <row r="81" spans="2:21" ht="13.5" customHeight="1" thickBot="1">
      <c r="B81" s="92">
        <v>27</v>
      </c>
      <c r="C81" s="454"/>
      <c r="D81" s="455"/>
      <c r="O81" s="92">
        <v>27</v>
      </c>
      <c r="P81" s="454"/>
      <c r="Q81" s="455"/>
      <c r="R81" s="79"/>
      <c r="S81" s="79"/>
      <c r="T81" s="78"/>
      <c r="U81" s="78"/>
    </row>
    <row r="82" spans="2:21" ht="13.5" thickBot="1">
      <c r="B82" s="135" t="s">
        <v>0</v>
      </c>
      <c r="C82" s="140">
        <f>COUNTIF(C63:C81,"&gt;0")</f>
        <v>0</v>
      </c>
      <c r="D82" s="139">
        <f>COUNTIF(D63:D81,"&gt;0")</f>
        <v>0</v>
      </c>
      <c r="O82" s="135" t="s">
        <v>0</v>
      </c>
      <c r="P82" s="140">
        <f>COUNTIF(P63:P81,"&gt;0")</f>
        <v>0</v>
      </c>
      <c r="Q82" s="139">
        <f>COUNTIF(Q63:Q81,"&gt;0")</f>
        <v>0</v>
      </c>
      <c r="R82" s="79"/>
      <c r="S82" s="79"/>
      <c r="T82" s="78"/>
      <c r="U82" s="78"/>
    </row>
    <row r="83" spans="2:21">
      <c r="B83" s="88" t="s">
        <v>1</v>
      </c>
      <c r="C83" s="87" t="e">
        <f>AVERAGE(C63:C81)</f>
        <v>#DIV/0!</v>
      </c>
      <c r="D83" s="86" t="e">
        <f>AVERAGE(D63:D81)</f>
        <v>#DIV/0!</v>
      </c>
      <c r="O83" s="88" t="s">
        <v>1</v>
      </c>
      <c r="P83" s="87" t="e">
        <f>AVERAGE(P63:P81)</f>
        <v>#DIV/0!</v>
      </c>
      <c r="Q83" s="86" t="e">
        <f>AVERAGE(Q63:Q81)</f>
        <v>#DIV/0!</v>
      </c>
      <c r="R83" s="79"/>
      <c r="S83" s="79"/>
      <c r="T83" s="78"/>
      <c r="U83" s="78"/>
    </row>
    <row r="84" spans="2:21">
      <c r="B84" s="85" t="s">
        <v>2</v>
      </c>
      <c r="C84" s="84" t="e">
        <f>STDEV(C63:C81)</f>
        <v>#DIV/0!</v>
      </c>
      <c r="D84" s="83" t="e">
        <f>STDEV(D63:D81)</f>
        <v>#DIV/0!</v>
      </c>
      <c r="O84" s="85" t="s">
        <v>2</v>
      </c>
      <c r="P84" s="84" t="e">
        <f>STDEV(P63:P81)</f>
        <v>#DIV/0!</v>
      </c>
      <c r="Q84" s="83" t="e">
        <f>STDEV(Q63:Q81)</f>
        <v>#DIV/0!</v>
      </c>
      <c r="R84" s="79"/>
      <c r="S84" s="79"/>
      <c r="T84" s="78"/>
      <c r="U84" s="78"/>
    </row>
    <row r="85" spans="2:21" ht="13.5" thickBot="1">
      <c r="B85" s="82" t="s">
        <v>3</v>
      </c>
      <c r="C85" s="81" t="e">
        <f>CONFIDENCE(0.05,C84,C82)</f>
        <v>#DIV/0!</v>
      </c>
      <c r="D85" s="80" t="e">
        <f>CONFIDENCE(0.05,D84,D82)</f>
        <v>#DIV/0!</v>
      </c>
      <c r="O85" s="82" t="s">
        <v>3</v>
      </c>
      <c r="P85" s="81" t="e">
        <f>CONFIDENCE(0.05,P84,P82)</f>
        <v>#DIV/0!</v>
      </c>
      <c r="Q85" s="80" t="e">
        <f>CONFIDENCE(0.05,Q84,Q82)</f>
        <v>#DIV/0!</v>
      </c>
      <c r="R85" s="79"/>
      <c r="S85" s="79"/>
      <c r="T85" s="78"/>
      <c r="U85" s="78"/>
    </row>
    <row r="87" spans="2:21" ht="13.5" thickBot="1"/>
    <row r="88" spans="2:21" ht="13.5" thickBot="1">
      <c r="B88" s="347"/>
      <c r="C88" s="348"/>
      <c r="D88" s="363" t="s">
        <v>15</v>
      </c>
      <c r="G88" s="346" t="s">
        <v>278</v>
      </c>
      <c r="H88" s="346"/>
      <c r="O88" s="347"/>
      <c r="P88" s="348"/>
      <c r="Q88" s="363" t="s">
        <v>15</v>
      </c>
      <c r="R88" s="79"/>
      <c r="S88" s="79"/>
      <c r="T88" s="346" t="s">
        <v>205</v>
      </c>
      <c r="U88" s="346"/>
    </row>
    <row r="89" spans="2:21" ht="13.5" thickBot="1">
      <c r="B89" s="349"/>
      <c r="C89" s="350"/>
      <c r="D89" s="364"/>
      <c r="G89" s="112">
        <v>1</v>
      </c>
      <c r="H89" s="112">
        <v>2</v>
      </c>
      <c r="O89" s="349"/>
      <c r="P89" s="350"/>
      <c r="Q89" s="364"/>
      <c r="R89" s="79"/>
      <c r="S89" s="79"/>
      <c r="T89" s="112">
        <v>1</v>
      </c>
      <c r="U89" s="112">
        <v>2</v>
      </c>
    </row>
    <row r="90" spans="2:21" ht="13.5" customHeight="1" thickBot="1">
      <c r="B90" s="355" t="s">
        <v>129</v>
      </c>
      <c r="C90" s="348"/>
      <c r="D90" s="111" t="s">
        <v>179</v>
      </c>
      <c r="F90" s="110" t="s">
        <v>1</v>
      </c>
      <c r="G90" s="109" t="e">
        <f t="shared" ref="G90:H92" si="5">C116</f>
        <v>#DIV/0!</v>
      </c>
      <c r="H90" s="109" t="e">
        <f t="shared" si="5"/>
        <v>#DIV/0!</v>
      </c>
      <c r="O90" s="432" t="s">
        <v>267</v>
      </c>
      <c r="P90" s="433"/>
      <c r="Q90" s="111" t="s">
        <v>179</v>
      </c>
      <c r="R90" s="79"/>
      <c r="S90" s="110" t="s">
        <v>1</v>
      </c>
      <c r="T90" s="109" t="e">
        <f t="shared" ref="T90:U92" si="6">P116</f>
        <v>#DIV/0!</v>
      </c>
      <c r="U90" s="109" t="e">
        <f t="shared" si="6"/>
        <v>#DIV/0!</v>
      </c>
    </row>
    <row r="91" spans="2:21">
      <c r="B91" s="373" t="s">
        <v>6</v>
      </c>
      <c r="C91" s="356" t="s">
        <v>27</v>
      </c>
      <c r="D91" s="357"/>
      <c r="F91" s="102" t="s">
        <v>7</v>
      </c>
      <c r="G91" s="108" t="e">
        <f t="shared" si="5"/>
        <v>#DIV/0!</v>
      </c>
      <c r="H91" s="108" t="e">
        <f t="shared" si="5"/>
        <v>#DIV/0!</v>
      </c>
      <c r="O91" s="373" t="s">
        <v>6</v>
      </c>
      <c r="P91" s="356" t="s">
        <v>27</v>
      </c>
      <c r="Q91" s="357"/>
      <c r="R91" s="79"/>
      <c r="S91" s="102" t="s">
        <v>7</v>
      </c>
      <c r="T91" s="108" t="e">
        <f t="shared" si="6"/>
        <v>#DIV/0!</v>
      </c>
      <c r="U91" s="108" t="e">
        <f t="shared" si="6"/>
        <v>#DIV/0!</v>
      </c>
    </row>
    <row r="92" spans="2:21" ht="13.5" thickBot="1">
      <c r="B92" s="374"/>
      <c r="C92" s="129">
        <v>1</v>
      </c>
      <c r="D92" s="128">
        <v>2</v>
      </c>
      <c r="F92" s="102" t="s">
        <v>3</v>
      </c>
      <c r="G92" s="105" t="e">
        <f t="shared" si="5"/>
        <v>#DIV/0!</v>
      </c>
      <c r="H92" s="105" t="e">
        <f t="shared" si="5"/>
        <v>#DIV/0!</v>
      </c>
      <c r="O92" s="374"/>
      <c r="P92" s="107">
        <v>1</v>
      </c>
      <c r="Q92" s="106">
        <v>2</v>
      </c>
      <c r="R92" s="79"/>
      <c r="S92" s="102" t="s">
        <v>3</v>
      </c>
      <c r="T92" s="105" t="e">
        <f t="shared" si="6"/>
        <v>#DIV/0!</v>
      </c>
      <c r="U92" s="105" t="e">
        <f t="shared" si="6"/>
        <v>#DIV/0!</v>
      </c>
    </row>
    <row r="93" spans="2:21">
      <c r="B93" s="228">
        <v>2</v>
      </c>
      <c r="C93" s="418" t="s">
        <v>277</v>
      </c>
      <c r="D93" s="419"/>
      <c r="F93" s="102" t="s">
        <v>8</v>
      </c>
      <c r="G93" s="101">
        <f>MAX(C93:C114)</f>
        <v>0</v>
      </c>
      <c r="H93" s="101">
        <f>MAX(D93:D114)</f>
        <v>0</v>
      </c>
      <c r="O93" s="228">
        <v>2</v>
      </c>
      <c r="P93" s="418" t="s">
        <v>277</v>
      </c>
      <c r="Q93" s="419"/>
      <c r="R93" s="79"/>
      <c r="S93" s="102" t="s">
        <v>8</v>
      </c>
      <c r="T93" s="101">
        <f>MAX(P93:P114)</f>
        <v>0</v>
      </c>
      <c r="U93" s="101">
        <f>MAX(Q93:Q114)</f>
        <v>0</v>
      </c>
    </row>
    <row r="94" spans="2:21">
      <c r="B94" s="229">
        <v>3</v>
      </c>
      <c r="C94" s="418" t="s">
        <v>277</v>
      </c>
      <c r="D94" s="419"/>
      <c r="F94" s="102" t="s">
        <v>9</v>
      </c>
      <c r="G94" s="101">
        <f>MIN(C93:C114)</f>
        <v>0</v>
      </c>
      <c r="H94" s="101">
        <f>MIN(D93:D114)</f>
        <v>0</v>
      </c>
      <c r="O94" s="229">
        <v>3</v>
      </c>
      <c r="P94" s="418" t="s">
        <v>277</v>
      </c>
      <c r="Q94" s="419"/>
      <c r="R94" s="79"/>
      <c r="S94" s="102" t="s">
        <v>9</v>
      </c>
      <c r="T94" s="101">
        <f>MIN(P93:P114)</f>
        <v>0</v>
      </c>
      <c r="U94" s="101">
        <f>MIN(Q93:Q114)</f>
        <v>0</v>
      </c>
    </row>
    <row r="95" spans="2:21" ht="13.5" thickBot="1">
      <c r="B95" s="229">
        <v>4</v>
      </c>
      <c r="C95" s="418" t="s">
        <v>277</v>
      </c>
      <c r="D95" s="419"/>
      <c r="F95" s="98" t="s">
        <v>10</v>
      </c>
      <c r="G95" s="97">
        <f>G93-G94</f>
        <v>0</v>
      </c>
      <c r="H95" s="97">
        <f>H93-H94</f>
        <v>0</v>
      </c>
      <c r="O95" s="229">
        <v>4</v>
      </c>
      <c r="P95" s="418" t="s">
        <v>277</v>
      </c>
      <c r="Q95" s="419"/>
      <c r="R95" s="79"/>
      <c r="S95" s="98" t="s">
        <v>10</v>
      </c>
      <c r="T95" s="97">
        <f>T93-T94</f>
        <v>0</v>
      </c>
      <c r="U95" s="97">
        <f>U93-U94</f>
        <v>0</v>
      </c>
    </row>
    <row r="96" spans="2:21">
      <c r="B96" s="229">
        <v>5</v>
      </c>
      <c r="C96" s="418" t="s">
        <v>277</v>
      </c>
      <c r="D96" s="419"/>
      <c r="F96" s="102"/>
      <c r="G96" s="101"/>
      <c r="H96" s="101"/>
      <c r="O96" s="229">
        <v>5</v>
      </c>
      <c r="P96" s="418" t="s">
        <v>277</v>
      </c>
      <c r="Q96" s="419"/>
      <c r="R96" s="79"/>
      <c r="S96" s="102"/>
      <c r="T96" s="101"/>
      <c r="U96" s="101"/>
    </row>
    <row r="97" spans="2:21">
      <c r="B97" s="229">
        <v>6</v>
      </c>
      <c r="C97" s="418" t="s">
        <v>277</v>
      </c>
      <c r="D97" s="419"/>
      <c r="F97" s="102"/>
      <c r="G97" s="101"/>
      <c r="H97" s="101"/>
      <c r="O97" s="229">
        <v>6</v>
      </c>
      <c r="P97" s="418" t="s">
        <v>277</v>
      </c>
      <c r="Q97" s="419"/>
      <c r="R97" s="79"/>
      <c r="S97" s="102"/>
      <c r="T97" s="101"/>
      <c r="U97" s="101"/>
    </row>
    <row r="98" spans="2:21">
      <c r="B98" s="229">
        <v>9</v>
      </c>
      <c r="C98" s="418" t="s">
        <v>277</v>
      </c>
      <c r="D98" s="419"/>
      <c r="F98" s="102"/>
      <c r="G98" s="101"/>
      <c r="H98" s="101"/>
      <c r="O98" s="229">
        <v>9</v>
      </c>
      <c r="P98" s="418" t="s">
        <v>277</v>
      </c>
      <c r="Q98" s="419"/>
      <c r="R98" s="79"/>
      <c r="S98" s="102"/>
      <c r="T98" s="101"/>
      <c r="U98" s="101"/>
    </row>
    <row r="99" spans="2:21">
      <c r="B99" s="229">
        <v>10</v>
      </c>
      <c r="C99" s="418" t="s">
        <v>277</v>
      </c>
      <c r="D99" s="419"/>
      <c r="F99" s="102"/>
      <c r="G99" s="101"/>
      <c r="H99" s="101"/>
      <c r="O99" s="229">
        <v>10</v>
      </c>
      <c r="P99" s="418" t="s">
        <v>277</v>
      </c>
      <c r="Q99" s="419"/>
      <c r="R99" s="79"/>
      <c r="S99" s="102"/>
      <c r="T99" s="101"/>
      <c r="U99" s="101"/>
    </row>
    <row r="100" spans="2:21">
      <c r="B100" s="229">
        <v>11</v>
      </c>
      <c r="C100" s="418" t="s">
        <v>277</v>
      </c>
      <c r="D100" s="419"/>
      <c r="F100" s="102"/>
      <c r="G100" s="101"/>
      <c r="H100" s="101"/>
      <c r="O100" s="229">
        <v>11</v>
      </c>
      <c r="P100" s="418" t="s">
        <v>277</v>
      </c>
      <c r="Q100" s="419"/>
      <c r="R100" s="79"/>
      <c r="S100" s="102"/>
      <c r="T100" s="101"/>
      <c r="U100" s="101"/>
    </row>
    <row r="101" spans="2:21">
      <c r="B101" s="229">
        <v>12</v>
      </c>
      <c r="C101" s="418" t="s">
        <v>277</v>
      </c>
      <c r="D101" s="419"/>
      <c r="F101" s="102"/>
      <c r="G101" s="101"/>
      <c r="H101" s="101"/>
      <c r="O101" s="229">
        <v>12</v>
      </c>
      <c r="P101" s="418" t="s">
        <v>277</v>
      </c>
      <c r="Q101" s="419"/>
      <c r="R101" s="79"/>
      <c r="S101" s="102"/>
      <c r="T101" s="101"/>
      <c r="U101" s="101"/>
    </row>
    <row r="102" spans="2:21">
      <c r="B102" s="229">
        <v>13</v>
      </c>
      <c r="C102" s="418" t="s">
        <v>277</v>
      </c>
      <c r="D102" s="419"/>
      <c r="F102" s="102"/>
      <c r="G102" s="101"/>
      <c r="H102" s="101"/>
      <c r="O102" s="229">
        <v>13</v>
      </c>
      <c r="P102" s="418" t="s">
        <v>277</v>
      </c>
      <c r="Q102" s="419"/>
      <c r="R102" s="79"/>
      <c r="S102" s="102"/>
      <c r="T102" s="101"/>
      <c r="U102" s="101"/>
    </row>
    <row r="103" spans="2:21">
      <c r="B103" s="229">
        <v>16</v>
      </c>
      <c r="C103" s="418" t="s">
        <v>277</v>
      </c>
      <c r="D103" s="419"/>
      <c r="F103" s="102"/>
      <c r="G103" s="101"/>
      <c r="H103" s="101"/>
      <c r="O103" s="229">
        <v>16</v>
      </c>
      <c r="P103" s="418" t="s">
        <v>277</v>
      </c>
      <c r="Q103" s="419"/>
      <c r="R103" s="79"/>
      <c r="S103" s="102"/>
      <c r="T103" s="101"/>
      <c r="U103" s="101"/>
    </row>
    <row r="104" spans="2:21">
      <c r="B104" s="229">
        <v>17</v>
      </c>
      <c r="C104" s="418" t="s">
        <v>277</v>
      </c>
      <c r="D104" s="419"/>
      <c r="F104" s="102"/>
      <c r="G104" s="101"/>
      <c r="H104" s="101"/>
      <c r="O104" s="229">
        <v>17</v>
      </c>
      <c r="P104" s="418" t="s">
        <v>277</v>
      </c>
      <c r="Q104" s="419"/>
      <c r="R104" s="79"/>
      <c r="S104" s="102"/>
      <c r="T104" s="101"/>
      <c r="U104" s="101"/>
    </row>
    <row r="105" spans="2:21">
      <c r="B105" s="229">
        <v>18</v>
      </c>
      <c r="C105" s="418" t="s">
        <v>277</v>
      </c>
      <c r="D105" s="419"/>
      <c r="F105" s="102"/>
      <c r="G105" s="101"/>
      <c r="H105" s="101"/>
      <c r="O105" s="229">
        <v>18</v>
      </c>
      <c r="P105" s="418" t="s">
        <v>277</v>
      </c>
      <c r="Q105" s="419"/>
      <c r="R105" s="79"/>
      <c r="S105" s="102"/>
      <c r="T105" s="101"/>
      <c r="U105" s="101"/>
    </row>
    <row r="106" spans="2:21">
      <c r="B106" s="125">
        <v>19</v>
      </c>
      <c r="C106" s="418" t="s">
        <v>277</v>
      </c>
      <c r="D106" s="419"/>
      <c r="F106" s="102"/>
      <c r="G106" s="101"/>
      <c r="H106" s="101"/>
      <c r="O106" s="125">
        <v>19</v>
      </c>
      <c r="P106" s="418" t="s">
        <v>277</v>
      </c>
      <c r="Q106" s="419"/>
      <c r="R106" s="79"/>
      <c r="S106" s="102"/>
      <c r="T106" s="101"/>
      <c r="U106" s="101"/>
    </row>
    <row r="107" spans="2:21">
      <c r="B107" s="125">
        <v>20</v>
      </c>
      <c r="C107" s="418" t="s">
        <v>277</v>
      </c>
      <c r="D107" s="419"/>
      <c r="F107" s="102"/>
      <c r="G107" s="101"/>
      <c r="H107" s="101"/>
      <c r="O107" s="125">
        <v>20</v>
      </c>
      <c r="P107" s="418" t="s">
        <v>277</v>
      </c>
      <c r="Q107" s="419"/>
      <c r="R107" s="79"/>
      <c r="S107" s="102"/>
      <c r="T107" s="101"/>
      <c r="U107" s="101"/>
    </row>
    <row r="108" spans="2:21">
      <c r="B108" s="125">
        <v>23</v>
      </c>
      <c r="C108" s="418" t="s">
        <v>277</v>
      </c>
      <c r="D108" s="419"/>
      <c r="F108" s="102"/>
      <c r="G108" s="101"/>
      <c r="H108" s="101"/>
      <c r="O108" s="125">
        <v>23</v>
      </c>
      <c r="P108" s="418" t="s">
        <v>277</v>
      </c>
      <c r="Q108" s="419"/>
      <c r="R108" s="79"/>
      <c r="S108" s="102"/>
      <c r="T108" s="101"/>
      <c r="U108" s="101"/>
    </row>
    <row r="109" spans="2:21">
      <c r="B109" s="125">
        <v>24</v>
      </c>
      <c r="C109" s="418" t="s">
        <v>277</v>
      </c>
      <c r="D109" s="419"/>
      <c r="F109" s="102"/>
      <c r="G109" s="101"/>
      <c r="H109" s="101"/>
      <c r="O109" s="125">
        <v>24</v>
      </c>
      <c r="P109" s="418" t="s">
        <v>277</v>
      </c>
      <c r="Q109" s="419"/>
      <c r="R109" s="79"/>
      <c r="S109" s="102"/>
      <c r="T109" s="101"/>
      <c r="U109" s="101"/>
    </row>
    <row r="110" spans="2:21">
      <c r="B110" s="125">
        <v>25</v>
      </c>
      <c r="C110" s="418" t="s">
        <v>277</v>
      </c>
      <c r="D110" s="419"/>
      <c r="F110" s="102"/>
      <c r="G110" s="101"/>
      <c r="H110" s="101"/>
      <c r="O110" s="125">
        <v>25</v>
      </c>
      <c r="P110" s="418" t="s">
        <v>277</v>
      </c>
      <c r="Q110" s="419"/>
      <c r="R110" s="79"/>
      <c r="S110" s="102"/>
      <c r="T110" s="101"/>
      <c r="U110" s="101"/>
    </row>
    <row r="111" spans="2:21">
      <c r="B111" s="125">
        <v>26</v>
      </c>
      <c r="C111" s="418" t="s">
        <v>277</v>
      </c>
      <c r="D111" s="419"/>
      <c r="F111" s="102"/>
      <c r="G111" s="101"/>
      <c r="H111" s="101"/>
      <c r="O111" s="125">
        <v>26</v>
      </c>
      <c r="P111" s="418" t="s">
        <v>277</v>
      </c>
      <c r="Q111" s="419"/>
      <c r="R111" s="79"/>
      <c r="S111" s="102"/>
      <c r="T111" s="101"/>
      <c r="U111" s="101"/>
    </row>
    <row r="112" spans="2:21">
      <c r="B112" s="125">
        <v>27</v>
      </c>
      <c r="C112" s="418" t="s">
        <v>277</v>
      </c>
      <c r="D112" s="419"/>
      <c r="F112" s="102"/>
      <c r="G112" s="101"/>
      <c r="H112" s="101"/>
      <c r="O112" s="125">
        <v>27</v>
      </c>
      <c r="P112" s="418" t="s">
        <v>277</v>
      </c>
      <c r="Q112" s="419"/>
      <c r="R112" s="79"/>
      <c r="S112" s="102"/>
      <c r="T112" s="101"/>
      <c r="U112" s="101"/>
    </row>
    <row r="113" spans="2:21">
      <c r="B113" s="125">
        <v>30</v>
      </c>
      <c r="C113" s="418" t="s">
        <v>277</v>
      </c>
      <c r="D113" s="419"/>
      <c r="F113" s="102"/>
      <c r="G113" s="101"/>
      <c r="H113" s="101"/>
      <c r="O113" s="125">
        <v>30</v>
      </c>
      <c r="P113" s="418" t="s">
        <v>277</v>
      </c>
      <c r="Q113" s="419"/>
      <c r="R113" s="79"/>
      <c r="S113" s="102"/>
      <c r="T113" s="101"/>
      <c r="U113" s="101"/>
    </row>
    <row r="114" spans="2:21" ht="13.5" thickBot="1">
      <c r="B114" s="125">
        <v>31</v>
      </c>
      <c r="C114" s="418" t="s">
        <v>277</v>
      </c>
      <c r="D114" s="419"/>
      <c r="F114" s="102"/>
      <c r="G114" s="101"/>
      <c r="H114" s="101"/>
      <c r="O114" s="125">
        <v>31</v>
      </c>
      <c r="P114" s="418" t="s">
        <v>277</v>
      </c>
      <c r="Q114" s="419"/>
      <c r="R114" s="79"/>
      <c r="S114" s="102"/>
      <c r="T114" s="101"/>
      <c r="U114" s="101"/>
    </row>
    <row r="115" spans="2:21" ht="13.5" thickBot="1">
      <c r="B115" s="181" t="s">
        <v>0</v>
      </c>
      <c r="C115" s="114">
        <f>COUNTIF(C93:C114,"&gt;0")</f>
        <v>0</v>
      </c>
      <c r="D115" s="113">
        <f>COUNTIF(D93:D114,"&gt;0")</f>
        <v>0</v>
      </c>
      <c r="O115" s="181" t="s">
        <v>0</v>
      </c>
      <c r="P115" s="114">
        <f>COUNTIF(P93:P114,"&gt;0")</f>
        <v>0</v>
      </c>
      <c r="Q115" s="113">
        <f>COUNTIF(Q93:Q114,"&gt;0")</f>
        <v>0</v>
      </c>
      <c r="R115" s="79"/>
      <c r="S115" s="79"/>
      <c r="T115" s="78"/>
      <c r="U115" s="78"/>
    </row>
    <row r="116" spans="2:21">
      <c r="B116" s="88" t="s">
        <v>1</v>
      </c>
      <c r="C116" s="87" t="e">
        <f>AVERAGE(C93:C114)</f>
        <v>#DIV/0!</v>
      </c>
      <c r="D116" s="86" t="e">
        <f>AVERAGE(D93:D114)</f>
        <v>#DIV/0!</v>
      </c>
      <c r="O116" s="88" t="s">
        <v>1</v>
      </c>
      <c r="P116" s="87" t="e">
        <f>AVERAGE(P93:P114)</f>
        <v>#DIV/0!</v>
      </c>
      <c r="Q116" s="86" t="e">
        <f>AVERAGE(Q93:Q114)</f>
        <v>#DIV/0!</v>
      </c>
      <c r="R116" s="79"/>
      <c r="S116" s="79"/>
      <c r="T116" s="78"/>
      <c r="U116" s="78"/>
    </row>
    <row r="117" spans="2:21">
      <c r="B117" s="85" t="s">
        <v>2</v>
      </c>
      <c r="C117" s="84" t="e">
        <f>STDEV(C93:C114)</f>
        <v>#DIV/0!</v>
      </c>
      <c r="D117" s="83" t="e">
        <f>STDEV(D93:D114)</f>
        <v>#DIV/0!</v>
      </c>
      <c r="O117" s="85" t="s">
        <v>2</v>
      </c>
      <c r="P117" s="84" t="e">
        <f>STDEV(P93:P114)</f>
        <v>#DIV/0!</v>
      </c>
      <c r="Q117" s="83" t="e">
        <f>STDEV(Q93:Q114)</f>
        <v>#DIV/0!</v>
      </c>
      <c r="R117" s="79"/>
      <c r="S117" s="79"/>
      <c r="T117" s="78"/>
      <c r="U117" s="78"/>
    </row>
    <row r="118" spans="2:21" ht="13.5" thickBot="1">
      <c r="B118" s="82" t="s">
        <v>3</v>
      </c>
      <c r="C118" s="81" t="e">
        <f>CONFIDENCE(0.05,C117,C115)</f>
        <v>#DIV/0!</v>
      </c>
      <c r="D118" s="80" t="e">
        <f>CONFIDENCE(0.05,D117,D115)</f>
        <v>#DIV/0!</v>
      </c>
      <c r="O118" s="82" t="s">
        <v>3</v>
      </c>
      <c r="P118" s="81" t="e">
        <f>CONFIDENCE(0.05,P117,P115)</f>
        <v>#DIV/0!</v>
      </c>
      <c r="Q118" s="80" t="e">
        <f>CONFIDENCE(0.05,Q117,Q115)</f>
        <v>#DIV/0!</v>
      </c>
      <c r="R118" s="79"/>
      <c r="S118" s="79"/>
      <c r="T118" s="78"/>
      <c r="U118" s="78"/>
    </row>
    <row r="120" spans="2:21" ht="13.5" thickBot="1"/>
    <row r="121" spans="2:21" ht="13.5" thickBot="1">
      <c r="B121" s="347"/>
      <c r="C121" s="348"/>
      <c r="D121" s="363" t="s">
        <v>15</v>
      </c>
      <c r="G121" s="346" t="s">
        <v>276</v>
      </c>
      <c r="H121" s="346"/>
      <c r="O121" s="347"/>
      <c r="P121" s="348"/>
      <c r="Q121" s="363" t="s">
        <v>15</v>
      </c>
      <c r="R121" s="79"/>
      <c r="S121" s="79"/>
      <c r="T121" s="346" t="s">
        <v>202</v>
      </c>
      <c r="U121" s="346"/>
    </row>
    <row r="122" spans="2:21" ht="13.5" thickBot="1">
      <c r="B122" s="349"/>
      <c r="C122" s="350"/>
      <c r="D122" s="364"/>
      <c r="G122" s="112">
        <v>1</v>
      </c>
      <c r="H122" s="112">
        <v>2</v>
      </c>
      <c r="O122" s="349"/>
      <c r="P122" s="350"/>
      <c r="Q122" s="364"/>
      <c r="R122" s="79"/>
      <c r="S122" s="79"/>
      <c r="T122" s="112">
        <v>1</v>
      </c>
      <c r="U122" s="112">
        <v>2</v>
      </c>
    </row>
    <row r="123" spans="2:21" ht="13.5" customHeight="1" thickBot="1">
      <c r="B123" s="355" t="s">
        <v>129</v>
      </c>
      <c r="C123" s="348"/>
      <c r="D123" s="111" t="s">
        <v>172</v>
      </c>
      <c r="F123" s="110" t="s">
        <v>1</v>
      </c>
      <c r="G123" s="109" t="e">
        <f t="shared" ref="G123:H125" si="7">C146</f>
        <v>#DIV/0!</v>
      </c>
      <c r="H123" s="109" t="e">
        <f t="shared" si="7"/>
        <v>#DIV/0!</v>
      </c>
      <c r="O123" s="432" t="s">
        <v>267</v>
      </c>
      <c r="P123" s="433"/>
      <c r="Q123" s="111" t="s">
        <v>172</v>
      </c>
      <c r="R123" s="79"/>
      <c r="S123" s="110" t="s">
        <v>1</v>
      </c>
      <c r="T123" s="109" t="e">
        <f t="shared" ref="T123:U125" si="8">P146</f>
        <v>#DIV/0!</v>
      </c>
      <c r="U123" s="109" t="e">
        <f t="shared" si="8"/>
        <v>#DIV/0!</v>
      </c>
    </row>
    <row r="124" spans="2:21">
      <c r="B124" s="373" t="s">
        <v>6</v>
      </c>
      <c r="C124" s="356" t="s">
        <v>27</v>
      </c>
      <c r="D124" s="357"/>
      <c r="F124" s="102" t="s">
        <v>7</v>
      </c>
      <c r="G124" s="108" t="e">
        <f t="shared" si="7"/>
        <v>#DIV/0!</v>
      </c>
      <c r="H124" s="108" t="e">
        <f t="shared" si="7"/>
        <v>#DIV/0!</v>
      </c>
      <c r="O124" s="373" t="s">
        <v>6</v>
      </c>
      <c r="P124" s="356" t="s">
        <v>27</v>
      </c>
      <c r="Q124" s="357"/>
      <c r="R124" s="79"/>
      <c r="S124" s="102" t="s">
        <v>7</v>
      </c>
      <c r="T124" s="108" t="e">
        <f t="shared" si="8"/>
        <v>#DIV/0!</v>
      </c>
      <c r="U124" s="108" t="e">
        <f t="shared" si="8"/>
        <v>#DIV/0!</v>
      </c>
    </row>
    <row r="125" spans="2:21" ht="13.5" thickBot="1">
      <c r="B125" s="374"/>
      <c r="C125" s="107">
        <v>1</v>
      </c>
      <c r="D125" s="106">
        <v>2</v>
      </c>
      <c r="F125" s="102" t="s">
        <v>3</v>
      </c>
      <c r="G125" s="105" t="e">
        <f t="shared" si="7"/>
        <v>#DIV/0!</v>
      </c>
      <c r="H125" s="105" t="e">
        <f t="shared" si="7"/>
        <v>#DIV/0!</v>
      </c>
      <c r="O125" s="374"/>
      <c r="P125" s="107">
        <v>1</v>
      </c>
      <c r="Q125" s="106">
        <v>2</v>
      </c>
      <c r="R125" s="79"/>
      <c r="S125" s="102" t="s">
        <v>3</v>
      </c>
      <c r="T125" s="105" t="e">
        <f t="shared" si="8"/>
        <v>#DIV/0!</v>
      </c>
      <c r="U125" s="105" t="e">
        <f t="shared" si="8"/>
        <v>#DIV/0!</v>
      </c>
    </row>
    <row r="126" spans="2:21">
      <c r="B126" s="228">
        <v>1</v>
      </c>
      <c r="C126" s="468" t="s">
        <v>57</v>
      </c>
      <c r="D126" s="469"/>
      <c r="F126" s="102" t="s">
        <v>8</v>
      </c>
      <c r="G126" s="101">
        <f>MAX(C126:C144)</f>
        <v>0</v>
      </c>
      <c r="H126" s="101">
        <f>MAX(D126:D144)</f>
        <v>0</v>
      </c>
      <c r="O126" s="228">
        <v>1</v>
      </c>
      <c r="P126" s="468" t="s">
        <v>57</v>
      </c>
      <c r="Q126" s="469"/>
      <c r="R126" s="79"/>
      <c r="S126" s="102" t="s">
        <v>8</v>
      </c>
      <c r="T126" s="101">
        <f>MAX(P126:P144)</f>
        <v>0</v>
      </c>
      <c r="U126" s="101">
        <f>MAX(Q126:Q144)</f>
        <v>0</v>
      </c>
    </row>
    <row r="127" spans="2:21">
      <c r="B127" s="125">
        <v>6</v>
      </c>
      <c r="C127" s="468" t="s">
        <v>57</v>
      </c>
      <c r="D127" s="469"/>
      <c r="F127" s="102" t="s">
        <v>9</v>
      </c>
      <c r="G127" s="101">
        <f>MIN(C126:C144)</f>
        <v>0</v>
      </c>
      <c r="H127" s="101">
        <f>MIN(D126:D144)</f>
        <v>0</v>
      </c>
      <c r="O127" s="125">
        <v>6</v>
      </c>
      <c r="P127" s="468" t="s">
        <v>57</v>
      </c>
      <c r="Q127" s="469"/>
      <c r="R127" s="79"/>
      <c r="S127" s="102" t="s">
        <v>9</v>
      </c>
      <c r="T127" s="101">
        <f>MIN(P126:P144)</f>
        <v>0</v>
      </c>
      <c r="U127" s="101">
        <f>MIN(Q126:Q144)</f>
        <v>0</v>
      </c>
    </row>
    <row r="128" spans="2:21" ht="13.5" thickBot="1">
      <c r="B128" s="125">
        <v>7</v>
      </c>
      <c r="C128" s="468" t="s">
        <v>57</v>
      </c>
      <c r="D128" s="469"/>
      <c r="F128" s="98" t="s">
        <v>10</v>
      </c>
      <c r="G128" s="97">
        <f>G126-G127</f>
        <v>0</v>
      </c>
      <c r="H128" s="97">
        <f>H126-H127</f>
        <v>0</v>
      </c>
      <c r="O128" s="125">
        <v>7</v>
      </c>
      <c r="P128" s="468" t="s">
        <v>57</v>
      </c>
      <c r="Q128" s="469"/>
      <c r="R128" s="79"/>
      <c r="S128" s="98" t="s">
        <v>10</v>
      </c>
      <c r="T128" s="97">
        <f>T126-T127</f>
        <v>0</v>
      </c>
      <c r="U128" s="97">
        <f>U126-U127</f>
        <v>0</v>
      </c>
    </row>
    <row r="129" spans="2:21">
      <c r="B129" s="125">
        <v>8</v>
      </c>
      <c r="C129" s="468" t="s">
        <v>57</v>
      </c>
      <c r="D129" s="469"/>
      <c r="F129" s="102"/>
      <c r="G129" s="101"/>
      <c r="H129" s="101"/>
      <c r="O129" s="125">
        <v>8</v>
      </c>
      <c r="P129" s="468" t="s">
        <v>57</v>
      </c>
      <c r="Q129" s="469"/>
      <c r="R129" s="79"/>
      <c r="S129" s="102"/>
      <c r="T129" s="101"/>
      <c r="U129" s="101"/>
    </row>
    <row r="130" spans="2:21">
      <c r="B130" s="125">
        <v>9</v>
      </c>
      <c r="C130" s="468" t="s">
        <v>57</v>
      </c>
      <c r="D130" s="469"/>
      <c r="F130" s="102"/>
      <c r="G130" s="101"/>
      <c r="H130" s="101"/>
      <c r="O130" s="125">
        <v>9</v>
      </c>
      <c r="P130" s="468" t="s">
        <v>57</v>
      </c>
      <c r="Q130" s="469"/>
      <c r="R130" s="79"/>
      <c r="S130" s="102"/>
      <c r="T130" s="101"/>
      <c r="U130" s="101"/>
    </row>
    <row r="131" spans="2:21">
      <c r="B131" s="125">
        <v>10</v>
      </c>
      <c r="C131" s="468" t="s">
        <v>57</v>
      </c>
      <c r="D131" s="469"/>
      <c r="F131" s="102"/>
      <c r="G131" s="101"/>
      <c r="H131" s="101"/>
      <c r="O131" s="125">
        <v>10</v>
      </c>
      <c r="P131" s="468" t="s">
        <v>57</v>
      </c>
      <c r="Q131" s="469"/>
      <c r="R131" s="79"/>
      <c r="S131" s="102"/>
      <c r="T131" s="101"/>
      <c r="U131" s="101"/>
    </row>
    <row r="132" spans="2:21">
      <c r="B132" s="125">
        <v>14</v>
      </c>
      <c r="C132" s="468" t="s">
        <v>57</v>
      </c>
      <c r="D132" s="469"/>
      <c r="F132" s="102"/>
      <c r="G132" s="101"/>
      <c r="H132" s="101"/>
      <c r="O132" s="125">
        <v>14</v>
      </c>
      <c r="P132" s="468" t="s">
        <v>57</v>
      </c>
      <c r="Q132" s="469"/>
      <c r="R132" s="79"/>
      <c r="S132" s="102"/>
      <c r="T132" s="101"/>
      <c r="U132" s="101"/>
    </row>
    <row r="133" spans="2:21">
      <c r="B133" s="125">
        <v>15</v>
      </c>
      <c r="C133" s="468" t="s">
        <v>57</v>
      </c>
      <c r="D133" s="469"/>
      <c r="F133" s="102"/>
      <c r="G133" s="101"/>
      <c r="H133" s="101"/>
      <c r="O133" s="125">
        <v>15</v>
      </c>
      <c r="P133" s="468" t="s">
        <v>57</v>
      </c>
      <c r="Q133" s="469"/>
      <c r="R133" s="79"/>
      <c r="S133" s="102"/>
      <c r="T133" s="101"/>
      <c r="U133" s="101"/>
    </row>
    <row r="134" spans="2:21">
      <c r="B134" s="125">
        <v>16</v>
      </c>
      <c r="C134" s="468" t="s">
        <v>57</v>
      </c>
      <c r="D134" s="469"/>
      <c r="F134" s="102"/>
      <c r="G134" s="101"/>
      <c r="H134" s="101"/>
      <c r="O134" s="125">
        <v>16</v>
      </c>
      <c r="P134" s="468" t="s">
        <v>57</v>
      </c>
      <c r="Q134" s="469"/>
      <c r="R134" s="79"/>
      <c r="S134" s="102"/>
      <c r="T134" s="101"/>
      <c r="U134" s="101"/>
    </row>
    <row r="135" spans="2:21">
      <c r="B135" s="125">
        <v>17</v>
      </c>
      <c r="C135" s="468" t="s">
        <v>57</v>
      </c>
      <c r="D135" s="469"/>
      <c r="F135" s="102"/>
      <c r="G135" s="101"/>
      <c r="H135" s="101"/>
      <c r="O135" s="125">
        <v>17</v>
      </c>
      <c r="P135" s="468" t="s">
        <v>57</v>
      </c>
      <c r="Q135" s="469"/>
      <c r="R135" s="79"/>
      <c r="S135" s="102"/>
      <c r="T135" s="101"/>
      <c r="U135" s="101"/>
    </row>
    <row r="136" spans="2:21">
      <c r="B136" s="125">
        <v>20</v>
      </c>
      <c r="C136" s="468" t="s">
        <v>57</v>
      </c>
      <c r="D136" s="469"/>
      <c r="F136" s="102"/>
      <c r="G136" s="101"/>
      <c r="H136" s="101"/>
      <c r="O136" s="125">
        <v>20</v>
      </c>
      <c r="P136" s="468" t="s">
        <v>57</v>
      </c>
      <c r="Q136" s="469"/>
      <c r="R136" s="79"/>
      <c r="S136" s="102"/>
      <c r="T136" s="101"/>
      <c r="U136" s="101"/>
    </row>
    <row r="137" spans="2:21">
      <c r="B137" s="125">
        <v>21</v>
      </c>
      <c r="C137" s="468" t="s">
        <v>57</v>
      </c>
      <c r="D137" s="469"/>
      <c r="F137" s="102"/>
      <c r="G137" s="101"/>
      <c r="H137" s="101"/>
      <c r="O137" s="125">
        <v>21</v>
      </c>
      <c r="P137" s="468" t="s">
        <v>57</v>
      </c>
      <c r="Q137" s="469"/>
      <c r="R137" s="79"/>
      <c r="S137" s="102"/>
      <c r="T137" s="101"/>
      <c r="U137" s="101"/>
    </row>
    <row r="138" spans="2:21">
      <c r="B138" s="125">
        <v>22</v>
      </c>
      <c r="C138" s="468" t="s">
        <v>57</v>
      </c>
      <c r="D138" s="469"/>
      <c r="F138" s="102"/>
      <c r="G138" s="101"/>
      <c r="H138" s="101"/>
      <c r="O138" s="125">
        <v>22</v>
      </c>
      <c r="P138" s="468" t="s">
        <v>57</v>
      </c>
      <c r="Q138" s="469"/>
      <c r="R138" s="79"/>
      <c r="S138" s="102"/>
      <c r="T138" s="101"/>
      <c r="U138" s="101"/>
    </row>
    <row r="139" spans="2:21">
      <c r="B139" s="125">
        <v>23</v>
      </c>
      <c r="C139" s="468" t="s">
        <v>57</v>
      </c>
      <c r="D139" s="469"/>
      <c r="F139" s="102"/>
      <c r="G139" s="101"/>
      <c r="H139" s="101"/>
      <c r="O139" s="125">
        <v>23</v>
      </c>
      <c r="P139" s="468" t="s">
        <v>57</v>
      </c>
      <c r="Q139" s="469"/>
      <c r="R139" s="79"/>
      <c r="S139" s="102"/>
      <c r="T139" s="101"/>
      <c r="U139" s="101"/>
    </row>
    <row r="140" spans="2:21">
      <c r="B140" s="125">
        <v>24</v>
      </c>
      <c r="C140" s="468" t="s">
        <v>57</v>
      </c>
      <c r="D140" s="469"/>
      <c r="F140" s="102"/>
      <c r="G140" s="101"/>
      <c r="H140" s="101"/>
      <c r="O140" s="125">
        <v>24</v>
      </c>
      <c r="P140" s="468" t="s">
        <v>57</v>
      </c>
      <c r="Q140" s="469"/>
      <c r="R140" s="79"/>
      <c r="S140" s="102"/>
      <c r="T140" s="101"/>
      <c r="U140" s="101"/>
    </row>
    <row r="141" spans="2:21">
      <c r="B141" s="125">
        <v>27</v>
      </c>
      <c r="C141" s="468" t="s">
        <v>57</v>
      </c>
      <c r="D141" s="469"/>
      <c r="F141" s="102"/>
      <c r="G141" s="101"/>
      <c r="H141" s="101"/>
      <c r="O141" s="125">
        <v>27</v>
      </c>
      <c r="P141" s="468" t="s">
        <v>57</v>
      </c>
      <c r="Q141" s="469"/>
      <c r="R141" s="79"/>
      <c r="S141" s="102"/>
      <c r="T141" s="101"/>
      <c r="U141" s="101"/>
    </row>
    <row r="142" spans="2:21">
      <c r="B142" s="125">
        <v>28</v>
      </c>
      <c r="C142" s="468" t="s">
        <v>57</v>
      </c>
      <c r="D142" s="469"/>
      <c r="F142" s="102"/>
      <c r="G142" s="101"/>
      <c r="H142" s="101"/>
      <c r="O142" s="125">
        <v>28</v>
      </c>
      <c r="P142" s="468" t="s">
        <v>57</v>
      </c>
      <c r="Q142" s="469"/>
      <c r="R142" s="79"/>
      <c r="S142" s="102"/>
      <c r="T142" s="101"/>
      <c r="U142" s="101"/>
    </row>
    <row r="143" spans="2:21">
      <c r="B143" s="125">
        <v>29</v>
      </c>
      <c r="C143" s="468" t="s">
        <v>57</v>
      </c>
      <c r="D143" s="469"/>
      <c r="F143" s="102"/>
      <c r="G143" s="101"/>
      <c r="H143" s="101"/>
      <c r="O143" s="125">
        <v>29</v>
      </c>
      <c r="P143" s="468" t="s">
        <v>57</v>
      </c>
      <c r="Q143" s="469"/>
      <c r="R143" s="79"/>
      <c r="S143" s="102"/>
      <c r="T143" s="101"/>
      <c r="U143" s="101"/>
    </row>
    <row r="144" spans="2:21" ht="13.5" thickBot="1">
      <c r="B144" s="125">
        <v>30</v>
      </c>
      <c r="C144" s="468" t="s">
        <v>57</v>
      </c>
      <c r="D144" s="469"/>
      <c r="F144" s="102"/>
      <c r="G144" s="101"/>
      <c r="H144" s="101"/>
      <c r="O144" s="125">
        <v>30</v>
      </c>
      <c r="P144" s="468" t="s">
        <v>57</v>
      </c>
      <c r="Q144" s="469"/>
      <c r="R144" s="79"/>
      <c r="S144" s="102"/>
      <c r="T144" s="101"/>
      <c r="U144" s="101"/>
    </row>
    <row r="145" spans="2:21" ht="13.5" thickBot="1">
      <c r="B145" s="181" t="s">
        <v>0</v>
      </c>
      <c r="C145" s="114">
        <f>COUNTIF(C126:C144,"&gt;0")</f>
        <v>0</v>
      </c>
      <c r="D145" s="113">
        <f>COUNTIF(D126:D144,"&gt;0")</f>
        <v>0</v>
      </c>
      <c r="O145" s="181" t="s">
        <v>0</v>
      </c>
      <c r="P145" s="114">
        <f>COUNTIF(P126:P144,"&gt;0")</f>
        <v>0</v>
      </c>
      <c r="Q145" s="113">
        <f>COUNTIF(Q126:Q144,"&gt;0")</f>
        <v>0</v>
      </c>
      <c r="R145" s="79"/>
      <c r="S145" s="79"/>
      <c r="T145" s="78"/>
      <c r="U145" s="78"/>
    </row>
    <row r="146" spans="2:21">
      <c r="B146" s="88" t="s">
        <v>1</v>
      </c>
      <c r="C146" s="87" t="e">
        <f>AVERAGE(C126:C144)</f>
        <v>#DIV/0!</v>
      </c>
      <c r="D146" s="86" t="e">
        <f>AVERAGE(D126:D144)</f>
        <v>#DIV/0!</v>
      </c>
      <c r="O146" s="88" t="s">
        <v>1</v>
      </c>
      <c r="P146" s="87" t="e">
        <f>AVERAGE(P126:P144)</f>
        <v>#DIV/0!</v>
      </c>
      <c r="Q146" s="86" t="e">
        <f>AVERAGE(Q126:Q144)</f>
        <v>#DIV/0!</v>
      </c>
      <c r="R146" s="79"/>
      <c r="S146" s="79"/>
      <c r="T146" s="78"/>
      <c r="U146" s="78"/>
    </row>
    <row r="147" spans="2:21">
      <c r="B147" s="85" t="s">
        <v>2</v>
      </c>
      <c r="C147" s="84" t="e">
        <f>STDEV(C126:C144)</f>
        <v>#DIV/0!</v>
      </c>
      <c r="D147" s="83" t="e">
        <f>STDEV(D126:D144)</f>
        <v>#DIV/0!</v>
      </c>
      <c r="O147" s="85" t="s">
        <v>2</v>
      </c>
      <c r="P147" s="84" t="e">
        <f>STDEV(P126:P144)</f>
        <v>#DIV/0!</v>
      </c>
      <c r="Q147" s="83" t="e">
        <f>STDEV(Q126:Q144)</f>
        <v>#DIV/0!</v>
      </c>
      <c r="R147" s="79"/>
      <c r="S147" s="79"/>
      <c r="T147" s="78"/>
      <c r="U147" s="78"/>
    </row>
    <row r="148" spans="2:21" ht="13.5" thickBot="1">
      <c r="B148" s="82" t="s">
        <v>3</v>
      </c>
      <c r="C148" s="81" t="e">
        <f>CONFIDENCE(0.05,C147,C145)</f>
        <v>#DIV/0!</v>
      </c>
      <c r="D148" s="80" t="e">
        <f>CONFIDENCE(0.05,D147,D145)</f>
        <v>#DIV/0!</v>
      </c>
      <c r="O148" s="82" t="s">
        <v>3</v>
      </c>
      <c r="P148" s="81" t="e">
        <f>CONFIDENCE(0.05,P147,P145)</f>
        <v>#DIV/0!</v>
      </c>
      <c r="Q148" s="80" t="e">
        <f>CONFIDENCE(0.05,Q147,Q145)</f>
        <v>#DIV/0!</v>
      </c>
      <c r="R148" s="79"/>
      <c r="S148" s="79"/>
      <c r="T148" s="78"/>
      <c r="U148" s="78"/>
    </row>
    <row r="150" spans="2:21" ht="13.5" thickBot="1"/>
    <row r="151" spans="2:21" ht="13.5" thickBot="1">
      <c r="B151" s="347"/>
      <c r="C151" s="348"/>
      <c r="D151" s="363" t="s">
        <v>15</v>
      </c>
      <c r="G151" s="346" t="s">
        <v>275</v>
      </c>
      <c r="H151" s="346"/>
      <c r="O151" s="347"/>
      <c r="P151" s="348"/>
      <c r="Q151" s="363" t="s">
        <v>15</v>
      </c>
      <c r="R151" s="79"/>
      <c r="S151" s="79"/>
      <c r="T151" s="346" t="s">
        <v>200</v>
      </c>
      <c r="U151" s="346"/>
    </row>
    <row r="152" spans="2:21" ht="13.5" thickBot="1">
      <c r="B152" s="349"/>
      <c r="C152" s="350"/>
      <c r="D152" s="364"/>
      <c r="G152" s="112">
        <v>1</v>
      </c>
      <c r="H152" s="112">
        <v>2</v>
      </c>
      <c r="O152" s="349"/>
      <c r="P152" s="350"/>
      <c r="Q152" s="364"/>
      <c r="R152" s="79"/>
      <c r="S152" s="79"/>
      <c r="T152" s="112">
        <v>1</v>
      </c>
      <c r="U152" s="112">
        <v>2</v>
      </c>
    </row>
    <row r="153" spans="2:21" ht="13.5" customHeight="1" thickBot="1">
      <c r="B153" s="355" t="s">
        <v>129</v>
      </c>
      <c r="C153" s="348"/>
      <c r="D153" s="111" t="s">
        <v>170</v>
      </c>
      <c r="F153" s="110" t="s">
        <v>1</v>
      </c>
      <c r="G153" s="109" t="e">
        <f t="shared" ref="G153:H155" si="9">C176</f>
        <v>#DIV/0!</v>
      </c>
      <c r="H153" s="196" t="e">
        <f t="shared" si="9"/>
        <v>#DIV/0!</v>
      </c>
      <c r="O153" s="432" t="s">
        <v>267</v>
      </c>
      <c r="P153" s="433"/>
      <c r="Q153" s="111" t="s">
        <v>170</v>
      </c>
      <c r="R153" s="79"/>
      <c r="S153" s="110" t="s">
        <v>1</v>
      </c>
      <c r="T153" s="109" t="e">
        <f t="shared" ref="T153:U155" si="10">P176</f>
        <v>#DIV/0!</v>
      </c>
      <c r="U153" s="196" t="e">
        <f t="shared" si="10"/>
        <v>#DIV/0!</v>
      </c>
    </row>
    <row r="154" spans="2:21">
      <c r="B154" s="373" t="s">
        <v>6</v>
      </c>
      <c r="C154" s="356" t="s">
        <v>27</v>
      </c>
      <c r="D154" s="357"/>
      <c r="F154" s="102" t="s">
        <v>7</v>
      </c>
      <c r="G154" s="108" t="e">
        <f t="shared" si="9"/>
        <v>#DIV/0!</v>
      </c>
      <c r="H154" s="196" t="e">
        <f t="shared" si="9"/>
        <v>#DIV/0!</v>
      </c>
      <c r="O154" s="373" t="s">
        <v>6</v>
      </c>
      <c r="P154" s="356" t="s">
        <v>27</v>
      </c>
      <c r="Q154" s="357"/>
      <c r="R154" s="79"/>
      <c r="S154" s="102" t="s">
        <v>7</v>
      </c>
      <c r="T154" s="108" t="e">
        <f t="shared" si="10"/>
        <v>#DIV/0!</v>
      </c>
      <c r="U154" s="196" t="e">
        <f t="shared" si="10"/>
        <v>#DIV/0!</v>
      </c>
    </row>
    <row r="155" spans="2:21" ht="13.5" thickBot="1">
      <c r="B155" s="374"/>
      <c r="C155" s="107">
        <v>1</v>
      </c>
      <c r="D155" s="106">
        <v>2</v>
      </c>
      <c r="F155" s="102" t="s">
        <v>3</v>
      </c>
      <c r="G155" s="105" t="e">
        <f t="shared" si="9"/>
        <v>#DIV/0!</v>
      </c>
      <c r="H155" s="196" t="e">
        <f t="shared" si="9"/>
        <v>#DIV/0!</v>
      </c>
      <c r="O155" s="374"/>
      <c r="P155" s="107">
        <v>1</v>
      </c>
      <c r="Q155" s="106">
        <v>2</v>
      </c>
      <c r="R155" s="79"/>
      <c r="S155" s="102" t="s">
        <v>3</v>
      </c>
      <c r="T155" s="105" t="e">
        <f t="shared" si="10"/>
        <v>#DIV/0!</v>
      </c>
      <c r="U155" s="196" t="e">
        <f t="shared" si="10"/>
        <v>#DIV/0!</v>
      </c>
    </row>
    <row r="156" spans="2:21" ht="13.5" thickBot="1">
      <c r="B156" s="199">
        <v>4</v>
      </c>
      <c r="C156" s="464" t="s">
        <v>57</v>
      </c>
      <c r="D156" s="401"/>
      <c r="F156" s="102" t="s">
        <v>8</v>
      </c>
      <c r="G156" s="101">
        <f>MAX(C156:C174)</f>
        <v>0</v>
      </c>
      <c r="H156" s="101">
        <f>MAX(D156:D174)</f>
        <v>0</v>
      </c>
      <c r="O156" s="199">
        <v>4</v>
      </c>
      <c r="P156" s="464" t="s">
        <v>57</v>
      </c>
      <c r="Q156" s="401"/>
      <c r="R156" s="79"/>
      <c r="S156" s="102" t="s">
        <v>8</v>
      </c>
      <c r="T156" s="101">
        <f>MAX(P156:P174)</f>
        <v>0</v>
      </c>
      <c r="U156" s="101">
        <f>MAX(Q156:Q174)</f>
        <v>0</v>
      </c>
    </row>
    <row r="157" spans="2:21" ht="13.5" thickBot="1">
      <c r="B157" s="92">
        <v>5</v>
      </c>
      <c r="C157" s="464" t="s">
        <v>57</v>
      </c>
      <c r="D157" s="401"/>
      <c r="F157" s="102" t="s">
        <v>9</v>
      </c>
      <c r="G157" s="101">
        <f>MIN(C156:C174)</f>
        <v>0</v>
      </c>
      <c r="H157" s="101">
        <f>MIN(D156:D174)</f>
        <v>0</v>
      </c>
      <c r="O157" s="92">
        <v>5</v>
      </c>
      <c r="P157" s="464" t="s">
        <v>57</v>
      </c>
      <c r="Q157" s="401"/>
      <c r="R157" s="79"/>
      <c r="S157" s="102" t="s">
        <v>9</v>
      </c>
      <c r="T157" s="101">
        <f>MIN(P156:P174)</f>
        <v>0</v>
      </c>
      <c r="U157" s="101">
        <f>MIN(Q156:Q174)</f>
        <v>0</v>
      </c>
    </row>
    <row r="158" spans="2:21" ht="13.5" thickBot="1">
      <c r="B158" s="92">
        <v>6</v>
      </c>
      <c r="C158" s="464" t="s">
        <v>57</v>
      </c>
      <c r="D158" s="401"/>
      <c r="F158" s="98" t="s">
        <v>10</v>
      </c>
      <c r="G158" s="97">
        <f>G156-G157</f>
        <v>0</v>
      </c>
      <c r="H158" s="97">
        <f>H156-H157</f>
        <v>0</v>
      </c>
      <c r="O158" s="92">
        <v>6</v>
      </c>
      <c r="P158" s="464" t="s">
        <v>57</v>
      </c>
      <c r="Q158" s="401"/>
      <c r="R158" s="79"/>
      <c r="S158" s="98" t="s">
        <v>10</v>
      </c>
      <c r="T158" s="97">
        <f>T156-T157</f>
        <v>0</v>
      </c>
      <c r="U158" s="97">
        <f>U156-U157</f>
        <v>0</v>
      </c>
    </row>
    <row r="159" spans="2:21" ht="13.5" thickBot="1">
      <c r="B159" s="92">
        <v>7</v>
      </c>
      <c r="C159" s="464" t="s">
        <v>57</v>
      </c>
      <c r="D159" s="401"/>
      <c r="F159" s="102"/>
      <c r="G159" s="101"/>
      <c r="H159" s="101"/>
      <c r="O159" s="92">
        <v>7</v>
      </c>
      <c r="P159" s="464" t="s">
        <v>57</v>
      </c>
      <c r="Q159" s="401"/>
      <c r="R159" s="79"/>
      <c r="S159" s="102"/>
      <c r="T159" s="101"/>
      <c r="U159" s="101"/>
    </row>
    <row r="160" spans="2:21" ht="13.5" thickBot="1">
      <c r="B160" s="92">
        <v>8</v>
      </c>
      <c r="C160" s="464" t="s">
        <v>57</v>
      </c>
      <c r="D160" s="401"/>
      <c r="F160" s="102"/>
      <c r="G160" s="101"/>
      <c r="H160" s="101"/>
      <c r="O160" s="92">
        <v>8</v>
      </c>
      <c r="P160" s="464" t="s">
        <v>57</v>
      </c>
      <c r="Q160" s="401"/>
      <c r="R160" s="79"/>
      <c r="S160" s="102"/>
      <c r="T160" s="101"/>
      <c r="U160" s="101"/>
    </row>
    <row r="161" spans="2:21" ht="13.5" thickBot="1">
      <c r="B161" s="92">
        <v>11</v>
      </c>
      <c r="C161" s="464" t="s">
        <v>57</v>
      </c>
      <c r="D161" s="401"/>
      <c r="F161" s="102"/>
      <c r="G161" s="101"/>
      <c r="H161" s="101"/>
      <c r="O161" s="92">
        <v>11</v>
      </c>
      <c r="P161" s="464" t="s">
        <v>57</v>
      </c>
      <c r="Q161" s="401"/>
      <c r="R161" s="79"/>
      <c r="S161" s="102"/>
      <c r="T161" s="101"/>
      <c r="U161" s="101"/>
    </row>
    <row r="162" spans="2:21" ht="13.5" thickBot="1">
      <c r="B162" s="92">
        <v>12</v>
      </c>
      <c r="C162" s="464" t="s">
        <v>57</v>
      </c>
      <c r="D162" s="401"/>
      <c r="F162" s="102"/>
      <c r="G162" s="101"/>
      <c r="H162" s="101"/>
      <c r="O162" s="92">
        <v>12</v>
      </c>
      <c r="P162" s="464" t="s">
        <v>57</v>
      </c>
      <c r="Q162" s="401"/>
      <c r="R162" s="79"/>
      <c r="S162" s="102"/>
      <c r="T162" s="101"/>
      <c r="U162" s="101"/>
    </row>
    <row r="163" spans="2:21" ht="13.5" thickBot="1">
      <c r="B163" s="92">
        <v>13</v>
      </c>
      <c r="C163" s="464" t="s">
        <v>57</v>
      </c>
      <c r="D163" s="401"/>
      <c r="F163" s="102"/>
      <c r="G163" s="101"/>
      <c r="H163" s="101"/>
      <c r="O163" s="92">
        <v>13</v>
      </c>
      <c r="P163" s="464" t="s">
        <v>57</v>
      </c>
      <c r="Q163" s="401"/>
      <c r="R163" s="79"/>
      <c r="S163" s="102"/>
      <c r="T163" s="101"/>
      <c r="U163" s="101"/>
    </row>
    <row r="164" spans="2:21" ht="13.5" thickBot="1">
      <c r="B164" s="92">
        <v>14</v>
      </c>
      <c r="C164" s="464" t="s">
        <v>57</v>
      </c>
      <c r="D164" s="401"/>
      <c r="F164" s="102"/>
      <c r="G164" s="101"/>
      <c r="H164" s="101"/>
      <c r="O164" s="92">
        <v>14</v>
      </c>
      <c r="P164" s="464" t="s">
        <v>57</v>
      </c>
      <c r="Q164" s="401"/>
      <c r="R164" s="79"/>
      <c r="S164" s="102"/>
      <c r="T164" s="101"/>
      <c r="U164" s="101"/>
    </row>
    <row r="165" spans="2:21" ht="13.5" thickBot="1">
      <c r="B165" s="92">
        <v>15</v>
      </c>
      <c r="C165" s="464" t="s">
        <v>57</v>
      </c>
      <c r="D165" s="401"/>
      <c r="F165" s="102"/>
      <c r="G165" s="101"/>
      <c r="H165" s="101"/>
      <c r="O165" s="92">
        <v>15</v>
      </c>
      <c r="P165" s="464" t="s">
        <v>57</v>
      </c>
      <c r="Q165" s="401"/>
      <c r="R165" s="79"/>
      <c r="S165" s="102"/>
      <c r="T165" s="101"/>
      <c r="U165" s="101"/>
    </row>
    <row r="166" spans="2:21" ht="13.5" thickBot="1">
      <c r="B166" s="92">
        <v>18</v>
      </c>
      <c r="C166" s="464" t="s">
        <v>57</v>
      </c>
      <c r="D166" s="401"/>
      <c r="F166" s="102"/>
      <c r="G166" s="101"/>
      <c r="H166" s="101"/>
      <c r="O166" s="92">
        <v>18</v>
      </c>
      <c r="P166" s="464" t="s">
        <v>57</v>
      </c>
      <c r="Q166" s="401"/>
      <c r="R166" s="79"/>
      <c r="S166" s="102"/>
      <c r="T166" s="101"/>
      <c r="U166" s="101"/>
    </row>
    <row r="167" spans="2:21" ht="13.5" thickBot="1">
      <c r="B167" s="92">
        <v>19</v>
      </c>
      <c r="C167" s="464" t="s">
        <v>57</v>
      </c>
      <c r="D167" s="401"/>
      <c r="F167" s="102"/>
      <c r="G167" s="101"/>
      <c r="H167" s="101"/>
      <c r="O167" s="92">
        <v>19</v>
      </c>
      <c r="P167" s="464" t="s">
        <v>57</v>
      </c>
      <c r="Q167" s="401"/>
      <c r="R167" s="79"/>
      <c r="S167" s="102"/>
      <c r="T167" s="101"/>
      <c r="U167" s="101"/>
    </row>
    <row r="168" spans="2:21" ht="13.5" thickBot="1">
      <c r="B168" s="92">
        <v>20</v>
      </c>
      <c r="C168" s="464" t="s">
        <v>57</v>
      </c>
      <c r="D168" s="401"/>
      <c r="F168" s="102"/>
      <c r="G168" s="101"/>
      <c r="H168" s="101"/>
      <c r="O168" s="92">
        <v>20</v>
      </c>
      <c r="P168" s="464" t="s">
        <v>57</v>
      </c>
      <c r="Q168" s="401"/>
      <c r="R168" s="79"/>
      <c r="S168" s="102"/>
      <c r="T168" s="101"/>
      <c r="U168" s="101"/>
    </row>
    <row r="169" spans="2:21" ht="13.5" thickBot="1">
      <c r="B169" s="92">
        <v>21</v>
      </c>
      <c r="C169" s="464" t="s">
        <v>57</v>
      </c>
      <c r="D169" s="401"/>
      <c r="F169" s="102"/>
      <c r="G169" s="101"/>
      <c r="H169" s="101"/>
      <c r="O169" s="92">
        <v>21</v>
      </c>
      <c r="P169" s="464" t="s">
        <v>57</v>
      </c>
      <c r="Q169" s="401"/>
      <c r="R169" s="79"/>
      <c r="S169" s="102"/>
      <c r="T169" s="101"/>
      <c r="U169" s="101"/>
    </row>
    <row r="170" spans="2:21" ht="13.5" thickBot="1">
      <c r="B170" s="92">
        <v>22</v>
      </c>
      <c r="C170" s="464" t="s">
        <v>57</v>
      </c>
      <c r="D170" s="401"/>
      <c r="F170" s="102"/>
      <c r="G170" s="101"/>
      <c r="H170" s="101"/>
      <c r="O170" s="92">
        <v>22</v>
      </c>
      <c r="P170" s="464" t="s">
        <v>57</v>
      </c>
      <c r="Q170" s="401"/>
      <c r="R170" s="79"/>
      <c r="S170" s="102"/>
      <c r="T170" s="101"/>
      <c r="U170" s="101"/>
    </row>
    <row r="171" spans="2:21" ht="13.5" thickBot="1">
      <c r="B171" s="92">
        <v>26</v>
      </c>
      <c r="C171" s="464" t="s">
        <v>57</v>
      </c>
      <c r="D171" s="401"/>
      <c r="F171" s="102"/>
      <c r="G171" s="101"/>
      <c r="H171" s="101"/>
      <c r="O171" s="92">
        <v>26</v>
      </c>
      <c r="P171" s="464" t="s">
        <v>57</v>
      </c>
      <c r="Q171" s="401"/>
      <c r="R171" s="79"/>
      <c r="S171" s="102"/>
      <c r="T171" s="101"/>
      <c r="U171" s="101"/>
    </row>
    <row r="172" spans="2:21" ht="13.5" thickBot="1">
      <c r="B172" s="92">
        <v>27</v>
      </c>
      <c r="C172" s="464" t="s">
        <v>57</v>
      </c>
      <c r="D172" s="401"/>
      <c r="F172" s="102"/>
      <c r="G172" s="101"/>
      <c r="H172" s="101"/>
      <c r="O172" s="92">
        <v>27</v>
      </c>
      <c r="P172" s="464" t="s">
        <v>57</v>
      </c>
      <c r="Q172" s="401"/>
      <c r="R172" s="79"/>
      <c r="S172" s="102"/>
      <c r="T172" s="101"/>
      <c r="U172" s="101"/>
    </row>
    <row r="173" spans="2:21" ht="13.5" thickBot="1">
      <c r="B173" s="92">
        <v>28</v>
      </c>
      <c r="C173" s="464" t="s">
        <v>57</v>
      </c>
      <c r="D173" s="401"/>
      <c r="F173" s="102"/>
      <c r="G173" s="101"/>
      <c r="H173" s="101"/>
      <c r="O173" s="92">
        <v>28</v>
      </c>
      <c r="P173" s="464" t="s">
        <v>57</v>
      </c>
      <c r="Q173" s="401"/>
      <c r="R173" s="79"/>
      <c r="S173" s="102"/>
      <c r="T173" s="101"/>
      <c r="U173" s="101"/>
    </row>
    <row r="174" spans="2:21" ht="13.5" thickBot="1">
      <c r="B174" s="92">
        <v>29</v>
      </c>
      <c r="C174" s="464" t="s">
        <v>57</v>
      </c>
      <c r="D174" s="401"/>
      <c r="F174" s="102"/>
      <c r="G174" s="101"/>
      <c r="H174" s="101"/>
      <c r="O174" s="92">
        <v>29</v>
      </c>
      <c r="P174" s="464" t="s">
        <v>57</v>
      </c>
      <c r="Q174" s="401"/>
      <c r="R174" s="79"/>
      <c r="S174" s="102"/>
      <c r="T174" s="101"/>
      <c r="U174" s="101"/>
    </row>
    <row r="175" spans="2:21" ht="13.5" thickBot="1">
      <c r="B175" s="181" t="s">
        <v>0</v>
      </c>
      <c r="C175" s="114">
        <f>COUNTIF(C156:C174,"&gt;0")</f>
        <v>0</v>
      </c>
      <c r="D175" s="113">
        <f>COUNTIF(D156:D174,"&gt;0")</f>
        <v>0</v>
      </c>
      <c r="O175" s="181" t="s">
        <v>0</v>
      </c>
      <c r="P175" s="114">
        <f>COUNTIF(P156:P174,"&gt;0")</f>
        <v>0</v>
      </c>
      <c r="Q175" s="113">
        <f>COUNTIF(Q156:Q174,"&gt;0")</f>
        <v>0</v>
      </c>
      <c r="R175" s="79"/>
      <c r="S175" s="79"/>
      <c r="T175" s="78"/>
      <c r="U175" s="78"/>
    </row>
    <row r="176" spans="2:21">
      <c r="B176" s="88" t="s">
        <v>1</v>
      </c>
      <c r="C176" s="87" t="e">
        <f>AVERAGE(C156:C174)</f>
        <v>#DIV/0!</v>
      </c>
      <c r="D176" s="86" t="e">
        <f>AVERAGE(D156:D174)</f>
        <v>#DIV/0!</v>
      </c>
      <c r="O176" s="88" t="s">
        <v>1</v>
      </c>
      <c r="P176" s="87" t="e">
        <f>AVERAGE(P156:P174)</f>
        <v>#DIV/0!</v>
      </c>
      <c r="Q176" s="86" t="e">
        <f>AVERAGE(Q156:Q174)</f>
        <v>#DIV/0!</v>
      </c>
      <c r="R176" s="79"/>
      <c r="S176" s="79"/>
      <c r="T176" s="78"/>
      <c r="U176" s="78"/>
    </row>
    <row r="177" spans="2:21">
      <c r="B177" s="85" t="s">
        <v>2</v>
      </c>
      <c r="C177" s="84" t="e">
        <f>STDEV(C156:C174)</f>
        <v>#DIV/0!</v>
      </c>
      <c r="D177" s="83" t="e">
        <f>STDEV(D156:D174)</f>
        <v>#DIV/0!</v>
      </c>
      <c r="O177" s="85" t="s">
        <v>2</v>
      </c>
      <c r="P177" s="84" t="e">
        <f>STDEV(P156:P174)</f>
        <v>#DIV/0!</v>
      </c>
      <c r="Q177" s="83" t="e">
        <f>STDEV(Q156:Q174)</f>
        <v>#DIV/0!</v>
      </c>
      <c r="R177" s="79"/>
      <c r="S177" s="79"/>
      <c r="T177" s="78"/>
      <c r="U177" s="78"/>
    </row>
    <row r="178" spans="2:21" ht="13.5" thickBot="1">
      <c r="B178" s="82" t="s">
        <v>3</v>
      </c>
      <c r="C178" s="81" t="e">
        <f>CONFIDENCE(0.05,C177,C175)</f>
        <v>#DIV/0!</v>
      </c>
      <c r="D178" s="80" t="e">
        <f>CONFIDENCE(0.05,D177,D175)</f>
        <v>#DIV/0!</v>
      </c>
      <c r="O178" s="82" t="s">
        <v>3</v>
      </c>
      <c r="P178" s="81" t="e">
        <f>CONFIDENCE(0.05,P177,P175)</f>
        <v>#DIV/0!</v>
      </c>
      <c r="Q178" s="80" t="e">
        <f>CONFIDENCE(0.05,Q177,Q175)</f>
        <v>#DIV/0!</v>
      </c>
      <c r="R178" s="79"/>
      <c r="S178" s="79"/>
      <c r="T178" s="78"/>
      <c r="U178" s="78"/>
    </row>
    <row r="180" spans="2:21" ht="13.5" thickBot="1"/>
    <row r="181" spans="2:21" ht="13.5" thickBot="1">
      <c r="B181" s="347"/>
      <c r="C181" s="348"/>
      <c r="D181" s="363" t="s">
        <v>15</v>
      </c>
      <c r="G181" s="346" t="s">
        <v>274</v>
      </c>
      <c r="H181" s="346"/>
      <c r="O181" s="347"/>
      <c r="P181" s="348"/>
      <c r="Q181" s="363" t="s">
        <v>15</v>
      </c>
      <c r="R181" s="79"/>
      <c r="S181" s="79"/>
      <c r="T181" s="346" t="s">
        <v>198</v>
      </c>
      <c r="U181" s="346"/>
    </row>
    <row r="182" spans="2:21" ht="13.5" thickBot="1">
      <c r="B182" s="349"/>
      <c r="C182" s="350"/>
      <c r="D182" s="364"/>
      <c r="G182" s="112">
        <v>1</v>
      </c>
      <c r="H182" s="112">
        <v>2</v>
      </c>
      <c r="O182" s="349"/>
      <c r="P182" s="350"/>
      <c r="Q182" s="364"/>
      <c r="R182" s="79"/>
      <c r="S182" s="79"/>
      <c r="T182" s="112">
        <v>1</v>
      </c>
      <c r="U182" s="112">
        <v>2</v>
      </c>
    </row>
    <row r="183" spans="2:21" ht="13.5" customHeight="1" thickBot="1">
      <c r="B183" s="355" t="s">
        <v>129</v>
      </c>
      <c r="C183" s="348"/>
      <c r="D183" s="111" t="s">
        <v>168</v>
      </c>
      <c r="F183" s="110" t="s">
        <v>1</v>
      </c>
      <c r="G183" s="109" t="e">
        <f t="shared" ref="G183:H185" si="11">C208</f>
        <v>#DIV/0!</v>
      </c>
      <c r="H183" s="196" t="e">
        <f t="shared" si="11"/>
        <v>#DIV/0!</v>
      </c>
      <c r="O183" s="432" t="s">
        <v>267</v>
      </c>
      <c r="P183" s="433"/>
      <c r="Q183" s="111" t="s">
        <v>168</v>
      </c>
      <c r="R183" s="79"/>
      <c r="S183" s="110" t="s">
        <v>1</v>
      </c>
      <c r="T183" s="109" t="e">
        <f t="shared" ref="T183:U185" si="12">P208</f>
        <v>#DIV/0!</v>
      </c>
      <c r="U183" s="196" t="e">
        <f t="shared" si="12"/>
        <v>#DIV/0!</v>
      </c>
    </row>
    <row r="184" spans="2:21">
      <c r="B184" s="373" t="s">
        <v>6</v>
      </c>
      <c r="C184" s="356" t="s">
        <v>27</v>
      </c>
      <c r="D184" s="357"/>
      <c r="F184" s="102" t="s">
        <v>7</v>
      </c>
      <c r="G184" s="108" t="e">
        <f t="shared" si="11"/>
        <v>#DIV/0!</v>
      </c>
      <c r="H184" s="196" t="e">
        <f t="shared" si="11"/>
        <v>#DIV/0!</v>
      </c>
      <c r="O184" s="373" t="s">
        <v>6</v>
      </c>
      <c r="P184" s="356" t="s">
        <v>27</v>
      </c>
      <c r="Q184" s="357"/>
      <c r="R184" s="79"/>
      <c r="S184" s="102" t="s">
        <v>7</v>
      </c>
      <c r="T184" s="108" t="e">
        <f t="shared" si="12"/>
        <v>#DIV/0!</v>
      </c>
      <c r="U184" s="196" t="e">
        <f t="shared" si="12"/>
        <v>#DIV/0!</v>
      </c>
    </row>
    <row r="185" spans="2:21" ht="13.5" thickBot="1">
      <c r="B185" s="374"/>
      <c r="C185" s="107">
        <v>1</v>
      </c>
      <c r="D185" s="106">
        <v>2</v>
      </c>
      <c r="F185" s="102" t="s">
        <v>3</v>
      </c>
      <c r="G185" s="105" t="e">
        <f t="shared" si="11"/>
        <v>#DIV/0!</v>
      </c>
      <c r="H185" s="196" t="e">
        <f t="shared" si="11"/>
        <v>#DIV/0!</v>
      </c>
      <c r="O185" s="374"/>
      <c r="P185" s="107">
        <v>1</v>
      </c>
      <c r="Q185" s="106">
        <v>2</v>
      </c>
      <c r="R185" s="79"/>
      <c r="S185" s="102" t="s">
        <v>3</v>
      </c>
      <c r="T185" s="105" t="e">
        <f t="shared" si="12"/>
        <v>#DIV/0!</v>
      </c>
      <c r="U185" s="196" t="e">
        <f t="shared" si="12"/>
        <v>#DIV/0!</v>
      </c>
    </row>
    <row r="186" spans="2:21">
      <c r="B186" s="199">
        <v>1</v>
      </c>
      <c r="C186" s="464" t="s">
        <v>57</v>
      </c>
      <c r="D186" s="401"/>
      <c r="F186" s="102" t="s">
        <v>8</v>
      </c>
      <c r="G186" s="101">
        <f>MAX(C186:C206)</f>
        <v>0</v>
      </c>
      <c r="H186" s="101">
        <f>MAX(D186:D206)</f>
        <v>0</v>
      </c>
      <c r="O186" s="199">
        <v>1</v>
      </c>
      <c r="P186" s="464" t="s">
        <v>57</v>
      </c>
      <c r="Q186" s="401"/>
      <c r="R186" s="79"/>
      <c r="S186" s="102" t="s">
        <v>8</v>
      </c>
      <c r="T186" s="101">
        <f>MAX(P186:P206)</f>
        <v>0</v>
      </c>
      <c r="U186" s="101">
        <f>MAX(Q186:Q206)</f>
        <v>0</v>
      </c>
    </row>
    <row r="187" spans="2:21">
      <c r="B187" s="194">
        <v>2</v>
      </c>
      <c r="C187" s="465" t="s">
        <v>57</v>
      </c>
      <c r="D187" s="399"/>
      <c r="F187" s="102" t="s">
        <v>9</v>
      </c>
      <c r="G187" s="101">
        <f>MIN(C186:C206)</f>
        <v>0</v>
      </c>
      <c r="H187" s="101">
        <f>MIN(D186:D206)</f>
        <v>0</v>
      </c>
      <c r="O187" s="194">
        <v>2</v>
      </c>
      <c r="P187" s="465" t="s">
        <v>57</v>
      </c>
      <c r="Q187" s="399"/>
      <c r="R187" s="79"/>
      <c r="S187" s="102" t="s">
        <v>9</v>
      </c>
      <c r="T187" s="101">
        <f>MIN(P186:P206)</f>
        <v>0</v>
      </c>
      <c r="U187" s="101">
        <f>MIN(Q186:Q206)</f>
        <v>0</v>
      </c>
    </row>
    <row r="188" spans="2:21" ht="13.5" thickBot="1">
      <c r="B188" s="194">
        <v>3</v>
      </c>
      <c r="C188" s="465" t="s">
        <v>57</v>
      </c>
      <c r="D188" s="399"/>
      <c r="F188" s="98" t="s">
        <v>10</v>
      </c>
      <c r="G188" s="97">
        <f>G186-G187</f>
        <v>0</v>
      </c>
      <c r="H188" s="97">
        <f>H186-H187</f>
        <v>0</v>
      </c>
      <c r="O188" s="194">
        <v>3</v>
      </c>
      <c r="P188" s="465" t="s">
        <v>57</v>
      </c>
      <c r="Q188" s="399"/>
      <c r="R188" s="79"/>
      <c r="S188" s="98" t="s">
        <v>10</v>
      </c>
      <c r="T188" s="97">
        <f>T186-T187</f>
        <v>0</v>
      </c>
      <c r="U188" s="97">
        <f>U186-U187</f>
        <v>0</v>
      </c>
    </row>
    <row r="189" spans="2:21">
      <c r="B189" s="194">
        <v>4</v>
      </c>
      <c r="C189" s="465" t="s">
        <v>57</v>
      </c>
      <c r="D189" s="399"/>
      <c r="O189" s="194">
        <v>4</v>
      </c>
      <c r="P189" s="465" t="s">
        <v>57</v>
      </c>
      <c r="Q189" s="399"/>
      <c r="R189" s="79"/>
    </row>
    <row r="190" spans="2:21">
      <c r="B190" s="92">
        <v>5</v>
      </c>
      <c r="C190" s="465" t="s">
        <v>57</v>
      </c>
      <c r="D190" s="399"/>
      <c r="O190" s="92">
        <v>5</v>
      </c>
      <c r="P190" s="465" t="s">
        <v>57</v>
      </c>
      <c r="Q190" s="399"/>
      <c r="R190" s="79"/>
    </row>
    <row r="191" spans="2:21">
      <c r="B191" s="92">
        <v>8</v>
      </c>
      <c r="C191" s="465" t="s">
        <v>57</v>
      </c>
      <c r="D191" s="399"/>
      <c r="O191" s="92">
        <v>8</v>
      </c>
      <c r="P191" s="465" t="s">
        <v>57</v>
      </c>
      <c r="Q191" s="399"/>
      <c r="R191" s="79"/>
    </row>
    <row r="192" spans="2:21">
      <c r="B192" s="92">
        <v>9</v>
      </c>
      <c r="C192" s="465" t="s">
        <v>57</v>
      </c>
      <c r="D192" s="399"/>
      <c r="F192" s="102"/>
      <c r="G192" s="101"/>
      <c r="H192" s="101"/>
      <c r="O192" s="92">
        <v>9</v>
      </c>
      <c r="P192" s="465" t="s">
        <v>57</v>
      </c>
      <c r="Q192" s="399"/>
      <c r="R192" s="79"/>
      <c r="S192" s="102"/>
      <c r="T192" s="101"/>
      <c r="U192" s="101"/>
    </row>
    <row r="193" spans="2:21">
      <c r="B193" s="92">
        <v>11</v>
      </c>
      <c r="C193" s="465" t="s">
        <v>57</v>
      </c>
      <c r="D193" s="399"/>
      <c r="F193" s="102"/>
      <c r="G193" s="101"/>
      <c r="H193" s="101"/>
      <c r="O193" s="92">
        <v>11</v>
      </c>
      <c r="P193" s="465" t="s">
        <v>57</v>
      </c>
      <c r="Q193" s="399"/>
      <c r="R193" s="79"/>
      <c r="S193" s="102"/>
      <c r="T193" s="101"/>
      <c r="U193" s="101"/>
    </row>
    <row r="194" spans="2:21">
      <c r="B194" s="92">
        <v>12</v>
      </c>
      <c r="C194" s="465" t="s">
        <v>57</v>
      </c>
      <c r="D194" s="399"/>
      <c r="F194" s="102"/>
      <c r="G194" s="101"/>
      <c r="H194" s="101"/>
      <c r="O194" s="92">
        <v>12</v>
      </c>
      <c r="P194" s="465" t="s">
        <v>57</v>
      </c>
      <c r="Q194" s="399"/>
      <c r="R194" s="79"/>
      <c r="S194" s="102"/>
      <c r="T194" s="101"/>
      <c r="U194" s="101"/>
    </row>
    <row r="195" spans="2:21">
      <c r="B195" s="92">
        <v>15</v>
      </c>
      <c r="C195" s="465" t="s">
        <v>57</v>
      </c>
      <c r="D195" s="399"/>
      <c r="F195" s="102"/>
      <c r="G195" s="101"/>
      <c r="H195" s="101"/>
      <c r="O195" s="92">
        <v>15</v>
      </c>
      <c r="P195" s="465" t="s">
        <v>57</v>
      </c>
      <c r="Q195" s="399"/>
      <c r="R195" s="79"/>
      <c r="S195" s="102"/>
      <c r="T195" s="101"/>
      <c r="U195" s="101"/>
    </row>
    <row r="196" spans="2:21">
      <c r="B196" s="92">
        <v>16</v>
      </c>
      <c r="C196" s="465" t="s">
        <v>57</v>
      </c>
      <c r="D196" s="399"/>
      <c r="F196" s="102"/>
      <c r="G196" s="101"/>
      <c r="H196" s="101"/>
      <c r="O196" s="92">
        <v>16</v>
      </c>
      <c r="P196" s="465" t="s">
        <v>57</v>
      </c>
      <c r="Q196" s="399"/>
      <c r="R196" s="79"/>
      <c r="S196" s="102"/>
      <c r="T196" s="101"/>
      <c r="U196" s="101"/>
    </row>
    <row r="197" spans="2:21">
      <c r="B197" s="92">
        <v>17</v>
      </c>
      <c r="C197" s="465" t="s">
        <v>57</v>
      </c>
      <c r="D197" s="399"/>
      <c r="F197" s="102"/>
      <c r="G197" s="101"/>
      <c r="H197" s="101"/>
      <c r="O197" s="92">
        <v>17</v>
      </c>
      <c r="P197" s="465" t="s">
        <v>57</v>
      </c>
      <c r="Q197" s="399"/>
      <c r="R197" s="79"/>
      <c r="S197" s="102"/>
      <c r="T197" s="101"/>
      <c r="U197" s="101"/>
    </row>
    <row r="198" spans="2:21">
      <c r="B198" s="92">
        <v>18</v>
      </c>
      <c r="C198" s="465" t="s">
        <v>57</v>
      </c>
      <c r="D198" s="399"/>
      <c r="F198" s="102"/>
      <c r="G198" s="101"/>
      <c r="H198" s="101"/>
      <c r="O198" s="92">
        <v>18</v>
      </c>
      <c r="P198" s="465" t="s">
        <v>57</v>
      </c>
      <c r="Q198" s="399"/>
      <c r="R198" s="79"/>
      <c r="S198" s="102"/>
      <c r="T198" s="101"/>
      <c r="U198" s="101"/>
    </row>
    <row r="199" spans="2:21">
      <c r="B199" s="92">
        <v>19</v>
      </c>
      <c r="C199" s="465" t="s">
        <v>57</v>
      </c>
      <c r="D199" s="399"/>
      <c r="F199" s="102"/>
      <c r="G199" s="101"/>
      <c r="H199" s="101"/>
      <c r="O199" s="92">
        <v>19</v>
      </c>
      <c r="P199" s="465" t="s">
        <v>57</v>
      </c>
      <c r="Q199" s="399"/>
      <c r="R199" s="79"/>
      <c r="S199" s="102"/>
      <c r="T199" s="101"/>
      <c r="U199" s="101"/>
    </row>
    <row r="200" spans="2:21">
      <c r="B200" s="92">
        <v>22</v>
      </c>
      <c r="C200" s="465" t="s">
        <v>57</v>
      </c>
      <c r="D200" s="399"/>
      <c r="F200" s="102"/>
      <c r="G200" s="101"/>
      <c r="H200" s="101"/>
      <c r="O200" s="92">
        <v>22</v>
      </c>
      <c r="P200" s="465" t="s">
        <v>57</v>
      </c>
      <c r="Q200" s="399"/>
      <c r="R200" s="79"/>
      <c r="S200" s="102"/>
      <c r="T200" s="101"/>
      <c r="U200" s="101"/>
    </row>
    <row r="201" spans="2:21">
      <c r="B201" s="92">
        <v>23</v>
      </c>
      <c r="C201" s="465" t="s">
        <v>57</v>
      </c>
      <c r="D201" s="399"/>
      <c r="F201" s="102"/>
      <c r="G201" s="101"/>
      <c r="H201" s="101"/>
      <c r="O201" s="92">
        <v>23</v>
      </c>
      <c r="P201" s="465" t="s">
        <v>57</v>
      </c>
      <c r="Q201" s="399"/>
      <c r="R201" s="79"/>
      <c r="S201" s="102"/>
      <c r="T201" s="101"/>
      <c r="U201" s="101"/>
    </row>
    <row r="202" spans="2:21">
      <c r="B202" s="92">
        <v>24</v>
      </c>
      <c r="C202" s="465" t="s">
        <v>57</v>
      </c>
      <c r="D202" s="399"/>
      <c r="F202" s="102"/>
      <c r="G202" s="101"/>
      <c r="H202" s="101"/>
      <c r="O202" s="92">
        <v>24</v>
      </c>
      <c r="P202" s="465" t="s">
        <v>57</v>
      </c>
      <c r="Q202" s="399"/>
      <c r="R202" s="79"/>
      <c r="S202" s="102"/>
      <c r="T202" s="101"/>
      <c r="U202" s="101"/>
    </row>
    <row r="203" spans="2:21">
      <c r="B203" s="92">
        <v>25</v>
      </c>
      <c r="C203" s="465" t="s">
        <v>57</v>
      </c>
      <c r="D203" s="399"/>
      <c r="F203" s="102"/>
      <c r="G203" s="101"/>
      <c r="H203" s="101"/>
      <c r="O203" s="92">
        <v>25</v>
      </c>
      <c r="P203" s="465" t="s">
        <v>57</v>
      </c>
      <c r="Q203" s="399"/>
      <c r="R203" s="79"/>
      <c r="S203" s="102"/>
      <c r="T203" s="101"/>
      <c r="U203" s="101"/>
    </row>
    <row r="204" spans="2:21">
      <c r="B204" s="92">
        <v>26</v>
      </c>
      <c r="C204" s="465" t="s">
        <v>57</v>
      </c>
      <c r="D204" s="399"/>
      <c r="F204" s="102"/>
      <c r="G204" s="101"/>
      <c r="H204" s="101"/>
      <c r="O204" s="92">
        <v>26</v>
      </c>
      <c r="P204" s="465" t="s">
        <v>57</v>
      </c>
      <c r="Q204" s="399"/>
      <c r="R204" s="79"/>
      <c r="S204" s="102"/>
      <c r="T204" s="101"/>
      <c r="U204" s="101"/>
    </row>
    <row r="205" spans="2:21">
      <c r="B205" s="92">
        <v>29</v>
      </c>
      <c r="C205" s="465" t="s">
        <v>57</v>
      </c>
      <c r="D205" s="399"/>
      <c r="F205" s="102"/>
      <c r="G205" s="101"/>
      <c r="H205" s="101"/>
      <c r="O205" s="92">
        <v>29</v>
      </c>
      <c r="P205" s="465" t="s">
        <v>57</v>
      </c>
      <c r="Q205" s="399"/>
      <c r="R205" s="79"/>
      <c r="S205" s="102"/>
      <c r="T205" s="101"/>
      <c r="U205" s="101"/>
    </row>
    <row r="206" spans="2:21" ht="13.5" thickBot="1">
      <c r="B206" s="92">
        <v>30</v>
      </c>
      <c r="C206" s="466" t="s">
        <v>57</v>
      </c>
      <c r="D206" s="467"/>
      <c r="F206" s="102"/>
      <c r="G206" s="101"/>
      <c r="H206" s="101"/>
      <c r="O206" s="92">
        <v>30</v>
      </c>
      <c r="P206" s="466" t="s">
        <v>57</v>
      </c>
      <c r="Q206" s="467"/>
      <c r="R206" s="79"/>
      <c r="S206" s="102"/>
      <c r="T206" s="101"/>
      <c r="U206" s="101"/>
    </row>
    <row r="207" spans="2:21" ht="13.5" thickBot="1">
      <c r="B207" s="181" t="s">
        <v>0</v>
      </c>
      <c r="C207" s="114">
        <f>COUNTIF(C186:C206,"&gt;0")</f>
        <v>0</v>
      </c>
      <c r="D207" s="113">
        <f>COUNTIF(D186:D206,"&gt;0")</f>
        <v>0</v>
      </c>
      <c r="O207" s="181" t="s">
        <v>0</v>
      </c>
      <c r="P207" s="114">
        <f>COUNTIF(P186:P206,"&gt;0")</f>
        <v>0</v>
      </c>
      <c r="Q207" s="113">
        <f>COUNTIF(Q186:Q206,"&gt;0")</f>
        <v>0</v>
      </c>
      <c r="R207" s="79"/>
      <c r="S207" s="79"/>
      <c r="T207" s="78"/>
      <c r="U207" s="78"/>
    </row>
    <row r="208" spans="2:21">
      <c r="B208" s="88" t="s">
        <v>1</v>
      </c>
      <c r="C208" s="87" t="e">
        <f>AVERAGE(C186:C206)</f>
        <v>#DIV/0!</v>
      </c>
      <c r="D208" s="86" t="e">
        <f>AVERAGE(D186:D206)</f>
        <v>#DIV/0!</v>
      </c>
      <c r="O208" s="88" t="s">
        <v>1</v>
      </c>
      <c r="P208" s="87" t="e">
        <f>AVERAGE(P186:P206)</f>
        <v>#DIV/0!</v>
      </c>
      <c r="Q208" s="86" t="e">
        <f>AVERAGE(Q186:Q206)</f>
        <v>#DIV/0!</v>
      </c>
      <c r="R208" s="79"/>
      <c r="S208" s="79"/>
      <c r="T208" s="78"/>
      <c r="U208" s="78"/>
    </row>
    <row r="209" spans="2:21">
      <c r="B209" s="85" t="s">
        <v>2</v>
      </c>
      <c r="C209" s="84" t="e">
        <f>STDEV(C186:C206)</f>
        <v>#DIV/0!</v>
      </c>
      <c r="D209" s="83" t="e">
        <f>STDEV(D186:D206)</f>
        <v>#DIV/0!</v>
      </c>
      <c r="O209" s="85" t="s">
        <v>2</v>
      </c>
      <c r="P209" s="84" t="e">
        <f>STDEV(P186:P206)</f>
        <v>#DIV/0!</v>
      </c>
      <c r="Q209" s="83" t="e">
        <f>STDEV(Q186:Q206)</f>
        <v>#DIV/0!</v>
      </c>
      <c r="R209" s="79"/>
      <c r="S209" s="79"/>
      <c r="T209" s="78"/>
      <c r="U209" s="78"/>
    </row>
    <row r="210" spans="2:21" ht="13.5" thickBot="1">
      <c r="B210" s="82" t="s">
        <v>3</v>
      </c>
      <c r="C210" s="81" t="e">
        <f>CONFIDENCE(0.05,C209,C207)</f>
        <v>#DIV/0!</v>
      </c>
      <c r="D210" s="80" t="e">
        <f>CONFIDENCE(0.05,D209,D207)</f>
        <v>#DIV/0!</v>
      </c>
      <c r="O210" s="82" t="s">
        <v>3</v>
      </c>
      <c r="P210" s="81" t="e">
        <f>CONFIDENCE(0.05,P209,P207)</f>
        <v>#DIV/0!</v>
      </c>
      <c r="Q210" s="80" t="e">
        <f>CONFIDENCE(0.05,Q209,Q207)</f>
        <v>#DIV/0!</v>
      </c>
      <c r="R210" s="79"/>
      <c r="S210" s="79"/>
      <c r="T210" s="78"/>
      <c r="U210" s="78"/>
    </row>
    <row r="212" spans="2:21" ht="13.5" thickBot="1"/>
    <row r="213" spans="2:21" ht="13.5" thickBot="1">
      <c r="B213" s="347"/>
      <c r="C213" s="348"/>
      <c r="D213" s="363" t="s">
        <v>15</v>
      </c>
      <c r="G213" s="346" t="s">
        <v>273</v>
      </c>
      <c r="H213" s="346"/>
      <c r="O213" s="347"/>
      <c r="P213" s="348"/>
      <c r="Q213" s="363" t="s">
        <v>15</v>
      </c>
      <c r="R213" s="79"/>
      <c r="S213" s="79"/>
      <c r="T213" s="346" t="s">
        <v>196</v>
      </c>
      <c r="U213" s="346"/>
    </row>
    <row r="214" spans="2:21" ht="13.5" thickBot="1">
      <c r="B214" s="349"/>
      <c r="C214" s="350"/>
      <c r="D214" s="364"/>
      <c r="G214" s="112">
        <v>1</v>
      </c>
      <c r="H214" s="112">
        <v>2</v>
      </c>
      <c r="O214" s="349"/>
      <c r="P214" s="350"/>
      <c r="Q214" s="364"/>
      <c r="R214" s="79"/>
      <c r="S214" s="79"/>
      <c r="T214" s="112">
        <v>1</v>
      </c>
      <c r="U214" s="112">
        <v>2</v>
      </c>
    </row>
    <row r="215" spans="2:21" ht="13.5" customHeight="1" thickBot="1">
      <c r="B215" s="355" t="s">
        <v>129</v>
      </c>
      <c r="C215" s="348"/>
      <c r="D215" s="111" t="s">
        <v>166</v>
      </c>
      <c r="F215" s="110" t="s">
        <v>1</v>
      </c>
      <c r="G215" s="109" t="e">
        <f t="shared" ref="G215:H217" si="13">C242</f>
        <v>#DIV/0!</v>
      </c>
      <c r="H215" s="109" t="e">
        <f t="shared" si="13"/>
        <v>#DIV/0!</v>
      </c>
      <c r="O215" s="432" t="s">
        <v>267</v>
      </c>
      <c r="P215" s="433"/>
      <c r="Q215" s="111" t="s">
        <v>166</v>
      </c>
      <c r="R215" s="79"/>
      <c r="S215" s="110" t="s">
        <v>1</v>
      </c>
      <c r="T215" s="109" t="e">
        <f t="shared" ref="T215:U217" si="14">P242</f>
        <v>#DIV/0!</v>
      </c>
      <c r="U215" s="109" t="e">
        <f t="shared" si="14"/>
        <v>#DIV/0!</v>
      </c>
    </row>
    <row r="216" spans="2:21">
      <c r="B216" s="373" t="s">
        <v>6</v>
      </c>
      <c r="C216" s="356" t="s">
        <v>27</v>
      </c>
      <c r="D216" s="357"/>
      <c r="F216" s="102" t="s">
        <v>7</v>
      </c>
      <c r="G216" s="108" t="e">
        <f t="shared" si="13"/>
        <v>#DIV/0!</v>
      </c>
      <c r="H216" s="108" t="e">
        <f t="shared" si="13"/>
        <v>#DIV/0!</v>
      </c>
      <c r="O216" s="373" t="s">
        <v>6</v>
      </c>
      <c r="P216" s="356" t="s">
        <v>27</v>
      </c>
      <c r="Q216" s="357"/>
      <c r="R216" s="79"/>
      <c r="S216" s="102" t="s">
        <v>7</v>
      </c>
      <c r="T216" s="108" t="e">
        <f t="shared" si="14"/>
        <v>#DIV/0!</v>
      </c>
      <c r="U216" s="108" t="e">
        <f t="shared" si="14"/>
        <v>#DIV/0!</v>
      </c>
    </row>
    <row r="217" spans="2:21" ht="13.5" thickBot="1">
      <c r="B217" s="374"/>
      <c r="C217" s="107">
        <v>1</v>
      </c>
      <c r="D217" s="106">
        <v>2</v>
      </c>
      <c r="F217" s="102" t="s">
        <v>3</v>
      </c>
      <c r="G217" s="105" t="e">
        <f t="shared" si="13"/>
        <v>#DIV/0!</v>
      </c>
      <c r="H217" s="105" t="e">
        <f t="shared" si="13"/>
        <v>#DIV/0!</v>
      </c>
      <c r="O217" s="374"/>
      <c r="P217" s="107">
        <v>1</v>
      </c>
      <c r="Q217" s="106">
        <v>2</v>
      </c>
      <c r="R217" s="79"/>
      <c r="S217" s="102" t="s">
        <v>3</v>
      </c>
      <c r="T217" s="105" t="e">
        <f t="shared" si="14"/>
        <v>#DIV/0!</v>
      </c>
      <c r="U217" s="105" t="e">
        <f t="shared" si="14"/>
        <v>#DIV/0!</v>
      </c>
    </row>
    <row r="218" spans="2:21">
      <c r="B218" s="199">
        <v>1</v>
      </c>
      <c r="C218" s="464" t="s">
        <v>57</v>
      </c>
      <c r="D218" s="401"/>
      <c r="F218" s="102" t="s">
        <v>8</v>
      </c>
      <c r="G218" s="101">
        <f>MAX(C218:C240)</f>
        <v>0</v>
      </c>
      <c r="H218" s="101">
        <f>MAX(D218:D240)</f>
        <v>0</v>
      </c>
      <c r="O218" s="199">
        <v>1</v>
      </c>
      <c r="P218" s="464" t="s">
        <v>57</v>
      </c>
      <c r="Q218" s="401"/>
      <c r="R218" s="79"/>
      <c r="S218" s="102" t="s">
        <v>8</v>
      </c>
      <c r="T218" s="101">
        <f>MAX(P218:P240)</f>
        <v>0</v>
      </c>
      <c r="U218" s="101">
        <f>MAX(Q218:Q240)</f>
        <v>0</v>
      </c>
    </row>
    <row r="219" spans="2:21">
      <c r="B219" s="194">
        <v>2</v>
      </c>
      <c r="C219" s="465" t="s">
        <v>57</v>
      </c>
      <c r="D219" s="399"/>
      <c r="F219" s="102" t="s">
        <v>9</v>
      </c>
      <c r="G219" s="101">
        <f>MIN(C218:C240)</f>
        <v>0</v>
      </c>
      <c r="H219" s="101">
        <f>MIN(D218:D240)</f>
        <v>0</v>
      </c>
      <c r="O219" s="194">
        <v>2</v>
      </c>
      <c r="P219" s="465" t="s">
        <v>57</v>
      </c>
      <c r="Q219" s="399"/>
      <c r="R219" s="79"/>
      <c r="S219" s="102" t="s">
        <v>9</v>
      </c>
      <c r="T219" s="101">
        <f>MIN(P218:P240)</f>
        <v>0</v>
      </c>
      <c r="U219" s="101">
        <f>MIN(Q218:Q240)</f>
        <v>0</v>
      </c>
    </row>
    <row r="220" spans="2:21" ht="13.5" thickBot="1">
      <c r="B220" s="194">
        <v>3</v>
      </c>
      <c r="C220" s="465" t="s">
        <v>57</v>
      </c>
      <c r="D220" s="399"/>
      <c r="F220" s="98" t="s">
        <v>10</v>
      </c>
      <c r="G220" s="97">
        <f>G218-G219</f>
        <v>0</v>
      </c>
      <c r="H220" s="97">
        <f>H218-H219</f>
        <v>0</v>
      </c>
      <c r="O220" s="194">
        <v>3</v>
      </c>
      <c r="P220" s="465" t="s">
        <v>57</v>
      </c>
      <c r="Q220" s="399"/>
      <c r="R220" s="79"/>
      <c r="S220" s="98" t="s">
        <v>10</v>
      </c>
      <c r="T220" s="97">
        <f>T218-T219</f>
        <v>0</v>
      </c>
      <c r="U220" s="97">
        <f>U218-U219</f>
        <v>0</v>
      </c>
    </row>
    <row r="221" spans="2:21">
      <c r="B221" s="194">
        <v>6</v>
      </c>
      <c r="C221" s="465" t="s">
        <v>57</v>
      </c>
      <c r="D221" s="399"/>
      <c r="O221" s="194">
        <v>6</v>
      </c>
      <c r="P221" s="465" t="s">
        <v>57</v>
      </c>
      <c r="Q221" s="399"/>
      <c r="R221" s="79"/>
      <c r="S221" s="79"/>
      <c r="T221" s="78"/>
      <c r="U221" s="78"/>
    </row>
    <row r="222" spans="2:21">
      <c r="B222" s="194">
        <v>7</v>
      </c>
      <c r="C222" s="465" t="s">
        <v>57</v>
      </c>
      <c r="D222" s="399"/>
      <c r="O222" s="194">
        <v>7</v>
      </c>
      <c r="P222" s="465" t="s">
        <v>57</v>
      </c>
      <c r="Q222" s="399"/>
      <c r="R222" s="79"/>
      <c r="S222" s="79"/>
      <c r="T222" s="78"/>
      <c r="U222" s="78"/>
    </row>
    <row r="223" spans="2:21">
      <c r="B223" s="194">
        <v>8</v>
      </c>
      <c r="C223" s="465" t="s">
        <v>57</v>
      </c>
      <c r="D223" s="399"/>
      <c r="O223" s="194">
        <v>8</v>
      </c>
      <c r="P223" s="465" t="s">
        <v>57</v>
      </c>
      <c r="Q223" s="399"/>
      <c r="R223" s="79"/>
      <c r="S223" s="79"/>
      <c r="T223" s="78"/>
      <c r="U223" s="78"/>
    </row>
    <row r="224" spans="2:21">
      <c r="B224" s="194">
        <v>9</v>
      </c>
      <c r="C224" s="465" t="s">
        <v>57</v>
      </c>
      <c r="D224" s="399"/>
      <c r="F224" s="102"/>
      <c r="G224" s="101"/>
      <c r="H224" s="101"/>
      <c r="O224" s="194">
        <v>9</v>
      </c>
      <c r="P224" s="465" t="s">
        <v>57</v>
      </c>
      <c r="Q224" s="399"/>
      <c r="R224" s="79"/>
      <c r="S224" s="102"/>
      <c r="T224" s="101"/>
      <c r="U224" s="101"/>
    </row>
    <row r="225" spans="2:21">
      <c r="B225" s="194">
        <v>10</v>
      </c>
      <c r="C225" s="465" t="s">
        <v>57</v>
      </c>
      <c r="D225" s="399"/>
      <c r="F225" s="102"/>
      <c r="G225" s="101"/>
      <c r="H225" s="101"/>
      <c r="O225" s="194">
        <v>10</v>
      </c>
      <c r="P225" s="465" t="s">
        <v>57</v>
      </c>
      <c r="Q225" s="399"/>
      <c r="R225" s="79"/>
      <c r="S225" s="102"/>
      <c r="T225" s="101"/>
      <c r="U225" s="101"/>
    </row>
    <row r="226" spans="2:21">
      <c r="B226" s="194">
        <v>13</v>
      </c>
      <c r="C226" s="465" t="s">
        <v>57</v>
      </c>
      <c r="D226" s="399"/>
      <c r="F226" s="102"/>
      <c r="G226" s="101"/>
      <c r="H226" s="101"/>
      <c r="O226" s="194">
        <v>13</v>
      </c>
      <c r="P226" s="465" t="s">
        <v>57</v>
      </c>
      <c r="Q226" s="399"/>
      <c r="R226" s="79"/>
      <c r="S226" s="102"/>
      <c r="T226" s="101"/>
      <c r="U226" s="101"/>
    </row>
    <row r="227" spans="2:21">
      <c r="B227" s="194">
        <v>14</v>
      </c>
      <c r="C227" s="465" t="s">
        <v>57</v>
      </c>
      <c r="D227" s="399"/>
      <c r="F227" s="102"/>
      <c r="G227" s="101"/>
      <c r="H227" s="101"/>
      <c r="O227" s="194">
        <v>14</v>
      </c>
      <c r="P227" s="465" t="s">
        <v>57</v>
      </c>
      <c r="Q227" s="399"/>
      <c r="R227" s="79"/>
      <c r="S227" s="102"/>
      <c r="T227" s="101"/>
      <c r="U227" s="101"/>
    </row>
    <row r="228" spans="2:21">
      <c r="B228" s="194">
        <v>15</v>
      </c>
      <c r="C228" s="465" t="s">
        <v>57</v>
      </c>
      <c r="D228" s="399"/>
      <c r="F228" s="102"/>
      <c r="G228" s="101"/>
      <c r="H228" s="101"/>
      <c r="O228" s="194">
        <v>15</v>
      </c>
      <c r="P228" s="465" t="s">
        <v>57</v>
      </c>
      <c r="Q228" s="399"/>
      <c r="R228" s="79"/>
      <c r="S228" s="102"/>
      <c r="T228" s="101"/>
      <c r="U228" s="101"/>
    </row>
    <row r="229" spans="2:21">
      <c r="B229" s="194">
        <v>16</v>
      </c>
      <c r="C229" s="465" t="s">
        <v>57</v>
      </c>
      <c r="D229" s="399"/>
      <c r="F229" s="102"/>
      <c r="G229" s="101"/>
      <c r="H229" s="101"/>
      <c r="O229" s="194">
        <v>16</v>
      </c>
      <c r="P229" s="465" t="s">
        <v>57</v>
      </c>
      <c r="Q229" s="399"/>
      <c r="R229" s="79"/>
      <c r="S229" s="102"/>
      <c r="T229" s="101"/>
      <c r="U229" s="101"/>
    </row>
    <row r="230" spans="2:21">
      <c r="B230" s="92">
        <v>17</v>
      </c>
      <c r="C230" s="465" t="s">
        <v>57</v>
      </c>
      <c r="D230" s="399"/>
      <c r="F230" s="102"/>
      <c r="G230" s="101"/>
      <c r="H230" s="101"/>
      <c r="O230" s="92">
        <v>17</v>
      </c>
      <c r="P230" s="465" t="s">
        <v>57</v>
      </c>
      <c r="Q230" s="399"/>
      <c r="R230" s="79"/>
      <c r="S230" s="102"/>
      <c r="T230" s="101"/>
      <c r="U230" s="101"/>
    </row>
    <row r="231" spans="2:21">
      <c r="B231" s="92">
        <v>20</v>
      </c>
      <c r="C231" s="465" t="s">
        <v>57</v>
      </c>
      <c r="D231" s="399"/>
      <c r="F231" s="102"/>
      <c r="G231" s="101"/>
      <c r="H231" s="101"/>
      <c r="O231" s="92">
        <v>20</v>
      </c>
      <c r="P231" s="465" t="s">
        <v>57</v>
      </c>
      <c r="Q231" s="399"/>
      <c r="R231" s="79"/>
      <c r="S231" s="102"/>
      <c r="T231" s="101"/>
      <c r="U231" s="101"/>
    </row>
    <row r="232" spans="2:21">
      <c r="B232" s="92">
        <v>21</v>
      </c>
      <c r="C232" s="465" t="s">
        <v>57</v>
      </c>
      <c r="D232" s="399"/>
      <c r="F232" s="102"/>
      <c r="G232" s="101"/>
      <c r="H232" s="101"/>
      <c r="O232" s="92">
        <v>21</v>
      </c>
      <c r="P232" s="465" t="s">
        <v>57</v>
      </c>
      <c r="Q232" s="399"/>
      <c r="R232" s="79"/>
      <c r="S232" s="102"/>
      <c r="T232" s="101"/>
      <c r="U232" s="101"/>
    </row>
    <row r="233" spans="2:21">
      <c r="B233" s="92">
        <v>22</v>
      </c>
      <c r="C233" s="465" t="s">
        <v>57</v>
      </c>
      <c r="D233" s="399"/>
      <c r="F233" s="102"/>
      <c r="G233" s="101"/>
      <c r="H233" s="101"/>
      <c r="O233" s="92">
        <v>22</v>
      </c>
      <c r="P233" s="465" t="s">
        <v>57</v>
      </c>
      <c r="Q233" s="399"/>
      <c r="R233" s="79"/>
      <c r="S233" s="102"/>
      <c r="T233" s="101"/>
      <c r="U233" s="101"/>
    </row>
    <row r="234" spans="2:21">
      <c r="B234" s="92">
        <v>23</v>
      </c>
      <c r="C234" s="465" t="s">
        <v>57</v>
      </c>
      <c r="D234" s="399"/>
      <c r="F234" s="102"/>
      <c r="G234" s="101"/>
      <c r="H234" s="101"/>
      <c r="O234" s="92">
        <v>23</v>
      </c>
      <c r="P234" s="465" t="s">
        <v>57</v>
      </c>
      <c r="Q234" s="399"/>
      <c r="R234" s="79"/>
      <c r="S234" s="102"/>
      <c r="T234" s="101"/>
      <c r="U234" s="101"/>
    </row>
    <row r="235" spans="2:21">
      <c r="B235" s="92">
        <v>24</v>
      </c>
      <c r="C235" s="465" t="s">
        <v>57</v>
      </c>
      <c r="D235" s="399"/>
      <c r="F235" s="102"/>
      <c r="G235" s="101"/>
      <c r="H235" s="101"/>
      <c r="O235" s="92">
        <v>24</v>
      </c>
      <c r="P235" s="465" t="s">
        <v>57</v>
      </c>
      <c r="Q235" s="399"/>
      <c r="R235" s="79"/>
      <c r="S235" s="102"/>
      <c r="T235" s="101"/>
      <c r="U235" s="101"/>
    </row>
    <row r="236" spans="2:21">
      <c r="B236" s="92">
        <v>27</v>
      </c>
      <c r="C236" s="465" t="s">
        <v>57</v>
      </c>
      <c r="D236" s="399"/>
      <c r="F236" s="102"/>
      <c r="G236" s="101"/>
      <c r="H236" s="101"/>
      <c r="O236" s="92">
        <v>27</v>
      </c>
      <c r="P236" s="465" t="s">
        <v>57</v>
      </c>
      <c r="Q236" s="399"/>
      <c r="R236" s="79"/>
      <c r="S236" s="102"/>
      <c r="T236" s="101"/>
      <c r="U236" s="101"/>
    </row>
    <row r="237" spans="2:21">
      <c r="B237" s="92">
        <v>28</v>
      </c>
      <c r="C237" s="465" t="s">
        <v>57</v>
      </c>
      <c r="D237" s="399"/>
      <c r="F237" s="102"/>
      <c r="G237" s="101"/>
      <c r="H237" s="101"/>
      <c r="O237" s="92">
        <v>28</v>
      </c>
      <c r="P237" s="465" t="s">
        <v>57</v>
      </c>
      <c r="Q237" s="399"/>
      <c r="R237" s="79"/>
      <c r="S237" s="102"/>
      <c r="T237" s="101"/>
      <c r="U237" s="101"/>
    </row>
    <row r="238" spans="2:21">
      <c r="B238" s="92">
        <v>29</v>
      </c>
      <c r="C238" s="466" t="s">
        <v>57</v>
      </c>
      <c r="D238" s="467"/>
      <c r="F238" s="102"/>
      <c r="G238" s="101"/>
      <c r="H238" s="101"/>
      <c r="O238" s="92">
        <v>29</v>
      </c>
      <c r="P238" s="466" t="s">
        <v>57</v>
      </c>
      <c r="Q238" s="467"/>
      <c r="R238" s="79"/>
      <c r="S238" s="102"/>
      <c r="T238" s="101"/>
      <c r="U238" s="101"/>
    </row>
    <row r="239" spans="2:21">
      <c r="B239" s="92">
        <v>30</v>
      </c>
      <c r="C239" s="465" t="s">
        <v>57</v>
      </c>
      <c r="D239" s="399"/>
      <c r="F239" s="102"/>
      <c r="G239" s="101"/>
      <c r="H239" s="101"/>
      <c r="O239" s="92">
        <v>30</v>
      </c>
      <c r="P239" s="465" t="s">
        <v>57</v>
      </c>
      <c r="Q239" s="399"/>
      <c r="R239" s="79"/>
      <c r="S239" s="102"/>
      <c r="T239" s="101"/>
      <c r="U239" s="101"/>
    </row>
    <row r="240" spans="2:21" ht="13.5" thickBot="1">
      <c r="B240" s="92">
        <v>31</v>
      </c>
      <c r="C240" s="466" t="s">
        <v>57</v>
      </c>
      <c r="D240" s="467"/>
      <c r="F240" s="102"/>
      <c r="G240" s="101"/>
      <c r="H240" s="101"/>
      <c r="O240" s="92">
        <v>31</v>
      </c>
      <c r="P240" s="466" t="s">
        <v>57</v>
      </c>
      <c r="Q240" s="467"/>
      <c r="R240" s="79"/>
      <c r="S240" s="102"/>
      <c r="T240" s="101"/>
      <c r="U240" s="101"/>
    </row>
    <row r="241" spans="2:21" ht="13.5" thickBot="1">
      <c r="B241" s="181" t="s">
        <v>0</v>
      </c>
      <c r="C241" s="114">
        <f>COUNTIF(C218:C240,"&gt;0")</f>
        <v>0</v>
      </c>
      <c r="D241" s="113">
        <f>COUNTIF(D218:D240,"&gt;0")</f>
        <v>0</v>
      </c>
      <c r="O241" s="181" t="s">
        <v>0</v>
      </c>
      <c r="P241" s="114">
        <f>COUNTIF(P218:P240,"&gt;0")</f>
        <v>0</v>
      </c>
      <c r="Q241" s="113">
        <f>COUNTIF(Q218:Q240,"&gt;0")</f>
        <v>0</v>
      </c>
      <c r="R241" s="79"/>
      <c r="S241" s="79"/>
      <c r="T241" s="78"/>
      <c r="U241" s="78"/>
    </row>
    <row r="242" spans="2:21">
      <c r="B242" s="88" t="s">
        <v>1</v>
      </c>
      <c r="C242" s="87" t="e">
        <f>AVERAGE(C218:C240)</f>
        <v>#DIV/0!</v>
      </c>
      <c r="D242" s="86" t="e">
        <f>AVERAGE(D218:D240)</f>
        <v>#DIV/0!</v>
      </c>
      <c r="O242" s="88" t="s">
        <v>1</v>
      </c>
      <c r="P242" s="87" t="e">
        <f>AVERAGE(P218:P240)</f>
        <v>#DIV/0!</v>
      </c>
      <c r="Q242" s="86" t="e">
        <f>AVERAGE(Q218:Q240)</f>
        <v>#DIV/0!</v>
      </c>
      <c r="R242" s="79"/>
      <c r="S242" s="79"/>
      <c r="T242" s="78"/>
      <c r="U242" s="78"/>
    </row>
    <row r="243" spans="2:21">
      <c r="B243" s="85" t="s">
        <v>2</v>
      </c>
      <c r="C243" s="84" t="e">
        <f>STDEV(C218:C240)</f>
        <v>#DIV/0!</v>
      </c>
      <c r="D243" s="83" t="e">
        <f>STDEV(D218:D240)</f>
        <v>#DIV/0!</v>
      </c>
      <c r="O243" s="85" t="s">
        <v>2</v>
      </c>
      <c r="P243" s="84" t="e">
        <f>STDEV(P218:P240)</f>
        <v>#DIV/0!</v>
      </c>
      <c r="Q243" s="83" t="e">
        <f>STDEV(Q218:Q240)</f>
        <v>#DIV/0!</v>
      </c>
      <c r="R243" s="79"/>
      <c r="S243" s="79"/>
      <c r="T243" s="78"/>
      <c r="U243" s="78"/>
    </row>
    <row r="244" spans="2:21" ht="13.5" thickBot="1">
      <c r="B244" s="82" t="s">
        <v>3</v>
      </c>
      <c r="C244" s="81" t="e">
        <f>CONFIDENCE(0.05,C243,C241)</f>
        <v>#DIV/0!</v>
      </c>
      <c r="D244" s="80" t="e">
        <f>CONFIDENCE(0.05,D243,D241)</f>
        <v>#DIV/0!</v>
      </c>
      <c r="O244" s="82" t="s">
        <v>3</v>
      </c>
      <c r="P244" s="81" t="e">
        <f>CONFIDENCE(0.05,P243,P241)</f>
        <v>#DIV/0!</v>
      </c>
      <c r="Q244" s="80" t="e">
        <f>CONFIDENCE(0.05,Q243,Q241)</f>
        <v>#DIV/0!</v>
      </c>
      <c r="R244" s="79"/>
      <c r="S244" s="79"/>
      <c r="T244" s="78"/>
      <c r="U244" s="78"/>
    </row>
    <row r="246" spans="2:21" ht="13.5" thickBot="1"/>
    <row r="247" spans="2:21" ht="13.5" thickBot="1">
      <c r="B247" s="347"/>
      <c r="C247" s="348"/>
      <c r="D247" s="363" t="s">
        <v>15</v>
      </c>
      <c r="G247" s="346" t="s">
        <v>272</v>
      </c>
      <c r="H247" s="346"/>
      <c r="O247" s="347"/>
      <c r="P247" s="348"/>
      <c r="Q247" s="363" t="s">
        <v>15</v>
      </c>
      <c r="R247" s="79"/>
      <c r="S247" s="79"/>
      <c r="T247" s="346" t="s">
        <v>194</v>
      </c>
      <c r="U247" s="346"/>
    </row>
    <row r="248" spans="2:21" ht="13.5" thickBot="1">
      <c r="B248" s="349"/>
      <c r="C248" s="350"/>
      <c r="D248" s="364"/>
      <c r="G248" s="112">
        <v>1</v>
      </c>
      <c r="H248" s="112">
        <v>2</v>
      </c>
      <c r="O248" s="349"/>
      <c r="P248" s="350"/>
      <c r="Q248" s="364"/>
      <c r="R248" s="79"/>
      <c r="S248" s="79"/>
      <c r="T248" s="112">
        <v>1</v>
      </c>
      <c r="U248" s="112">
        <v>2</v>
      </c>
    </row>
    <row r="249" spans="2:21" ht="13.5" customHeight="1" thickBot="1">
      <c r="B249" s="355" t="s">
        <v>129</v>
      </c>
      <c r="C249" s="348"/>
      <c r="D249" s="111" t="s">
        <v>164</v>
      </c>
      <c r="F249" s="110" t="s">
        <v>1</v>
      </c>
      <c r="G249" s="109" t="e">
        <f t="shared" ref="G249:H251" si="15">C276</f>
        <v>#DIV/0!</v>
      </c>
      <c r="H249" s="109" t="e">
        <f t="shared" si="15"/>
        <v>#DIV/0!</v>
      </c>
      <c r="O249" s="432" t="s">
        <v>267</v>
      </c>
      <c r="P249" s="433"/>
      <c r="Q249" s="111" t="s">
        <v>164</v>
      </c>
      <c r="R249" s="79"/>
      <c r="S249" s="110" t="s">
        <v>1</v>
      </c>
      <c r="T249" s="109" t="e">
        <f t="shared" ref="T249:U251" si="16">P276</f>
        <v>#DIV/0!</v>
      </c>
      <c r="U249" s="109" t="e">
        <f t="shared" si="16"/>
        <v>#DIV/0!</v>
      </c>
    </row>
    <row r="250" spans="2:21">
      <c r="B250" s="373" t="s">
        <v>6</v>
      </c>
      <c r="C250" s="356" t="s">
        <v>27</v>
      </c>
      <c r="D250" s="357"/>
      <c r="F250" s="102" t="s">
        <v>7</v>
      </c>
      <c r="G250" s="108" t="e">
        <f t="shared" si="15"/>
        <v>#DIV/0!</v>
      </c>
      <c r="H250" s="108" t="e">
        <f t="shared" si="15"/>
        <v>#DIV/0!</v>
      </c>
      <c r="O250" s="373" t="s">
        <v>6</v>
      </c>
      <c r="P250" s="356" t="s">
        <v>27</v>
      </c>
      <c r="Q250" s="357"/>
      <c r="R250" s="79"/>
      <c r="S250" s="102" t="s">
        <v>7</v>
      </c>
      <c r="T250" s="108" t="e">
        <f t="shared" si="16"/>
        <v>#DIV/0!</v>
      </c>
      <c r="U250" s="108" t="e">
        <f t="shared" si="16"/>
        <v>#DIV/0!</v>
      </c>
    </row>
    <row r="251" spans="2:21" ht="13.5" thickBot="1">
      <c r="B251" s="374"/>
      <c r="C251" s="107">
        <v>1</v>
      </c>
      <c r="D251" s="106">
        <v>2</v>
      </c>
      <c r="F251" s="102" t="s">
        <v>3</v>
      </c>
      <c r="G251" s="105" t="e">
        <f t="shared" si="15"/>
        <v>#DIV/0!</v>
      </c>
      <c r="H251" s="105" t="e">
        <f t="shared" si="15"/>
        <v>#DIV/0!</v>
      </c>
      <c r="O251" s="374"/>
      <c r="P251" s="107">
        <v>1</v>
      </c>
      <c r="Q251" s="106">
        <v>2</v>
      </c>
      <c r="R251" s="79"/>
      <c r="S251" s="102" t="s">
        <v>3</v>
      </c>
      <c r="T251" s="105" t="e">
        <f t="shared" si="16"/>
        <v>#DIV/0!</v>
      </c>
      <c r="U251" s="105" t="e">
        <f t="shared" si="16"/>
        <v>#DIV/0!</v>
      </c>
    </row>
    <row r="252" spans="2:21">
      <c r="B252" s="199">
        <v>1</v>
      </c>
      <c r="C252" s="464" t="s">
        <v>57</v>
      </c>
      <c r="D252" s="401"/>
      <c r="F252" s="102" t="s">
        <v>8</v>
      </c>
      <c r="G252" s="101">
        <f>MAX(C252:C274)</f>
        <v>0</v>
      </c>
      <c r="H252" s="101">
        <f>MAX(D252:D274)</f>
        <v>0</v>
      </c>
      <c r="O252" s="199">
        <v>1</v>
      </c>
      <c r="P252" s="464" t="s">
        <v>57</v>
      </c>
      <c r="Q252" s="401"/>
      <c r="R252" s="79"/>
      <c r="S252" s="102" t="s">
        <v>8</v>
      </c>
      <c r="T252" s="101">
        <f>MAX(P252:P274)</f>
        <v>0</v>
      </c>
      <c r="U252" s="101">
        <f>MAX(Q252:Q274)</f>
        <v>0</v>
      </c>
    </row>
    <row r="253" spans="2:21">
      <c r="B253" s="194">
        <v>2</v>
      </c>
      <c r="C253" s="465" t="s">
        <v>57</v>
      </c>
      <c r="D253" s="399"/>
      <c r="F253" s="102" t="s">
        <v>9</v>
      </c>
      <c r="G253" s="101">
        <f>MIN(C252:C274)</f>
        <v>0</v>
      </c>
      <c r="H253" s="101">
        <f>MIN(D252:D274)</f>
        <v>0</v>
      </c>
      <c r="O253" s="194">
        <v>2</v>
      </c>
      <c r="P253" s="465" t="s">
        <v>57</v>
      </c>
      <c r="Q253" s="399"/>
      <c r="R253" s="79"/>
      <c r="S253" s="102" t="s">
        <v>9</v>
      </c>
      <c r="T253" s="101">
        <f>MIN(P252:P274)</f>
        <v>0</v>
      </c>
      <c r="U253" s="101">
        <f>MIN(Q252:Q274)</f>
        <v>0</v>
      </c>
    </row>
    <row r="254" spans="2:21" ht="13.5" thickBot="1">
      <c r="B254" s="194">
        <v>3</v>
      </c>
      <c r="C254" s="465" t="s">
        <v>57</v>
      </c>
      <c r="D254" s="399"/>
      <c r="F254" s="98" t="s">
        <v>10</v>
      </c>
      <c r="G254" s="97">
        <f>G252-G253</f>
        <v>0</v>
      </c>
      <c r="H254" s="97">
        <f>H252-H253</f>
        <v>0</v>
      </c>
      <c r="O254" s="194">
        <v>3</v>
      </c>
      <c r="P254" s="465" t="s">
        <v>57</v>
      </c>
      <c r="Q254" s="399"/>
      <c r="R254" s="79"/>
      <c r="S254" s="98" t="s">
        <v>10</v>
      </c>
      <c r="T254" s="97">
        <f>T252-T253</f>
        <v>0</v>
      </c>
      <c r="U254" s="97">
        <f>U252-U253</f>
        <v>0</v>
      </c>
    </row>
    <row r="255" spans="2:21">
      <c r="B255" s="194">
        <v>6</v>
      </c>
      <c r="C255" s="465" t="s">
        <v>57</v>
      </c>
      <c r="D255" s="399"/>
      <c r="O255" s="194">
        <v>6</v>
      </c>
      <c r="P255" s="465" t="s">
        <v>57</v>
      </c>
      <c r="Q255" s="399"/>
      <c r="R255" s="79"/>
      <c r="S255" s="79"/>
      <c r="T255" s="78"/>
      <c r="U255" s="78"/>
    </row>
    <row r="256" spans="2:21">
      <c r="B256" s="194">
        <v>7</v>
      </c>
      <c r="C256" s="465" t="s">
        <v>57</v>
      </c>
      <c r="D256" s="399"/>
      <c r="O256" s="194">
        <v>7</v>
      </c>
      <c r="P256" s="465" t="s">
        <v>57</v>
      </c>
      <c r="Q256" s="399"/>
      <c r="R256" s="79"/>
      <c r="S256" s="79"/>
      <c r="T256" s="78"/>
      <c r="U256" s="78"/>
    </row>
    <row r="257" spans="2:21">
      <c r="B257" s="194">
        <v>8</v>
      </c>
      <c r="C257" s="465" t="s">
        <v>57</v>
      </c>
      <c r="D257" s="399"/>
      <c r="O257" s="194">
        <v>8</v>
      </c>
      <c r="P257" s="465" t="s">
        <v>57</v>
      </c>
      <c r="Q257" s="399"/>
      <c r="R257" s="79"/>
      <c r="S257" s="79"/>
      <c r="T257" s="78"/>
      <c r="U257" s="78"/>
    </row>
    <row r="258" spans="2:21">
      <c r="B258" s="194">
        <v>9</v>
      </c>
      <c r="C258" s="465" t="s">
        <v>57</v>
      </c>
      <c r="D258" s="399"/>
      <c r="F258" s="102"/>
      <c r="G258" s="101"/>
      <c r="H258" s="101"/>
      <c r="O258" s="194">
        <v>9</v>
      </c>
      <c r="P258" s="465" t="s">
        <v>57</v>
      </c>
      <c r="Q258" s="399"/>
      <c r="R258" s="79"/>
      <c r="S258" s="102"/>
      <c r="T258" s="101"/>
      <c r="U258" s="101"/>
    </row>
    <row r="259" spans="2:21">
      <c r="B259" s="194">
        <v>10</v>
      </c>
      <c r="C259" s="465" t="s">
        <v>57</v>
      </c>
      <c r="D259" s="399"/>
      <c r="F259" s="102"/>
      <c r="G259" s="101"/>
      <c r="H259" s="101"/>
      <c r="O259" s="194">
        <v>10</v>
      </c>
      <c r="P259" s="465" t="s">
        <v>57</v>
      </c>
      <c r="Q259" s="399"/>
      <c r="R259" s="79"/>
      <c r="S259" s="102"/>
      <c r="T259" s="101"/>
      <c r="U259" s="101"/>
    </row>
    <row r="260" spans="2:21">
      <c r="B260" s="194">
        <v>13</v>
      </c>
      <c r="C260" s="465" t="s">
        <v>57</v>
      </c>
      <c r="D260" s="399"/>
      <c r="F260" s="102"/>
      <c r="G260" s="101"/>
      <c r="H260" s="101"/>
      <c r="O260" s="194">
        <v>13</v>
      </c>
      <c r="P260" s="465" t="s">
        <v>57</v>
      </c>
      <c r="Q260" s="399"/>
      <c r="R260" s="79"/>
      <c r="S260" s="102"/>
      <c r="T260" s="101"/>
      <c r="U260" s="101"/>
    </row>
    <row r="261" spans="2:21">
      <c r="B261" s="194">
        <v>14</v>
      </c>
      <c r="C261" s="465" t="s">
        <v>57</v>
      </c>
      <c r="D261" s="399"/>
      <c r="F261" s="102"/>
      <c r="G261" s="101"/>
      <c r="H261" s="101"/>
      <c r="O261" s="194">
        <v>14</v>
      </c>
      <c r="P261" s="465" t="s">
        <v>57</v>
      </c>
      <c r="Q261" s="399"/>
      <c r="R261" s="79"/>
      <c r="S261" s="102"/>
      <c r="T261" s="101"/>
      <c r="U261" s="101"/>
    </row>
    <row r="262" spans="2:21">
      <c r="B262" s="194">
        <v>15</v>
      </c>
      <c r="C262" s="465" t="s">
        <v>57</v>
      </c>
      <c r="D262" s="399"/>
      <c r="F262" s="102"/>
      <c r="G262" s="101"/>
      <c r="H262" s="101"/>
      <c r="O262" s="194">
        <v>15</v>
      </c>
      <c r="P262" s="465" t="s">
        <v>57</v>
      </c>
      <c r="Q262" s="399"/>
      <c r="R262" s="79"/>
      <c r="S262" s="102"/>
      <c r="T262" s="101"/>
      <c r="U262" s="101"/>
    </row>
    <row r="263" spans="2:21">
      <c r="B263" s="194">
        <v>16</v>
      </c>
      <c r="C263" s="465" t="s">
        <v>57</v>
      </c>
      <c r="D263" s="399"/>
      <c r="F263" s="102"/>
      <c r="G263" s="101"/>
      <c r="H263" s="101"/>
      <c r="O263" s="194">
        <v>16</v>
      </c>
      <c r="P263" s="465" t="s">
        <v>57</v>
      </c>
      <c r="Q263" s="399"/>
      <c r="R263" s="79"/>
      <c r="S263" s="102"/>
      <c r="T263" s="101"/>
      <c r="U263" s="101"/>
    </row>
    <row r="264" spans="2:21">
      <c r="B264" s="92">
        <v>17</v>
      </c>
      <c r="C264" s="465" t="s">
        <v>57</v>
      </c>
      <c r="D264" s="399"/>
      <c r="F264" s="102"/>
      <c r="G264" s="101"/>
      <c r="H264" s="101"/>
      <c r="O264" s="92">
        <v>17</v>
      </c>
      <c r="P264" s="465" t="s">
        <v>57</v>
      </c>
      <c r="Q264" s="399"/>
      <c r="R264" s="79"/>
      <c r="S264" s="102"/>
      <c r="T264" s="101"/>
      <c r="U264" s="101"/>
    </row>
    <row r="265" spans="2:21">
      <c r="B265" s="92">
        <v>20</v>
      </c>
      <c r="C265" s="465" t="s">
        <v>57</v>
      </c>
      <c r="D265" s="399"/>
      <c r="F265" s="102"/>
      <c r="G265" s="101"/>
      <c r="H265" s="101"/>
      <c r="O265" s="92">
        <v>20</v>
      </c>
      <c r="P265" s="465" t="s">
        <v>57</v>
      </c>
      <c r="Q265" s="399"/>
      <c r="R265" s="79"/>
      <c r="S265" s="102"/>
      <c r="T265" s="101"/>
      <c r="U265" s="101"/>
    </row>
    <row r="266" spans="2:21">
      <c r="B266" s="92">
        <v>21</v>
      </c>
      <c r="C266" s="465" t="s">
        <v>57</v>
      </c>
      <c r="D266" s="399"/>
      <c r="F266" s="102"/>
      <c r="G266" s="101"/>
      <c r="H266" s="101"/>
      <c r="O266" s="92">
        <v>21</v>
      </c>
      <c r="P266" s="465" t="s">
        <v>57</v>
      </c>
      <c r="Q266" s="399"/>
      <c r="R266" s="79"/>
      <c r="S266" s="102"/>
      <c r="T266" s="101"/>
      <c r="U266" s="101"/>
    </row>
    <row r="267" spans="2:21">
      <c r="B267" s="92">
        <v>22</v>
      </c>
      <c r="C267" s="465" t="s">
        <v>57</v>
      </c>
      <c r="D267" s="399"/>
      <c r="F267" s="102"/>
      <c r="G267" s="101"/>
      <c r="H267" s="101"/>
      <c r="O267" s="92">
        <v>22</v>
      </c>
      <c r="P267" s="465" t="s">
        <v>57</v>
      </c>
      <c r="Q267" s="399"/>
      <c r="R267" s="79"/>
      <c r="S267" s="102"/>
      <c r="T267" s="101"/>
      <c r="U267" s="101"/>
    </row>
    <row r="268" spans="2:21">
      <c r="B268" s="92">
        <v>23</v>
      </c>
      <c r="C268" s="465" t="s">
        <v>57</v>
      </c>
      <c r="D268" s="399"/>
      <c r="F268" s="102"/>
      <c r="G268" s="101"/>
      <c r="H268" s="101"/>
      <c r="O268" s="92">
        <v>23</v>
      </c>
      <c r="P268" s="465" t="s">
        <v>57</v>
      </c>
      <c r="Q268" s="399"/>
      <c r="R268" s="79"/>
      <c r="S268" s="102"/>
      <c r="T268" s="101"/>
      <c r="U268" s="101"/>
    </row>
    <row r="269" spans="2:21">
      <c r="B269" s="92">
        <v>24</v>
      </c>
      <c r="C269" s="465" t="s">
        <v>57</v>
      </c>
      <c r="D269" s="399"/>
      <c r="F269" s="102"/>
      <c r="G269" s="101"/>
      <c r="H269" s="101"/>
      <c r="O269" s="92">
        <v>24</v>
      </c>
      <c r="P269" s="465" t="s">
        <v>57</v>
      </c>
      <c r="Q269" s="399"/>
      <c r="R269" s="79"/>
      <c r="S269" s="102"/>
      <c r="T269" s="101"/>
      <c r="U269" s="101"/>
    </row>
    <row r="270" spans="2:21">
      <c r="B270" s="92">
        <v>27</v>
      </c>
      <c r="C270" s="465" t="s">
        <v>57</v>
      </c>
      <c r="D270" s="399"/>
      <c r="F270" s="102"/>
      <c r="G270" s="101"/>
      <c r="H270" s="101"/>
      <c r="O270" s="92">
        <v>27</v>
      </c>
      <c r="P270" s="465" t="s">
        <v>57</v>
      </c>
      <c r="Q270" s="399"/>
      <c r="R270" s="79"/>
      <c r="S270" s="102"/>
      <c r="T270" s="101"/>
      <c r="U270" s="101"/>
    </row>
    <row r="271" spans="2:21">
      <c r="B271" s="92">
        <v>28</v>
      </c>
      <c r="C271" s="465" t="s">
        <v>57</v>
      </c>
      <c r="D271" s="399"/>
      <c r="F271" s="102"/>
      <c r="G271" s="101"/>
      <c r="H271" s="101"/>
      <c r="O271" s="92">
        <v>28</v>
      </c>
      <c r="P271" s="465" t="s">
        <v>57</v>
      </c>
      <c r="Q271" s="399"/>
      <c r="R271" s="79"/>
      <c r="S271" s="102"/>
      <c r="T271" s="101"/>
      <c r="U271" s="101"/>
    </row>
    <row r="272" spans="2:21">
      <c r="B272" s="92">
        <v>29</v>
      </c>
      <c r="C272" s="465" t="s">
        <v>57</v>
      </c>
      <c r="D272" s="399"/>
      <c r="F272" s="102"/>
      <c r="G272" s="101"/>
      <c r="H272" s="101"/>
      <c r="O272" s="92">
        <v>29</v>
      </c>
      <c r="P272" s="465" t="s">
        <v>57</v>
      </c>
      <c r="Q272" s="399"/>
      <c r="R272" s="79"/>
      <c r="S272" s="102"/>
      <c r="T272" s="101"/>
      <c r="U272" s="101"/>
    </row>
    <row r="273" spans="2:21">
      <c r="B273" s="92">
        <v>30</v>
      </c>
      <c r="C273" s="465" t="s">
        <v>57</v>
      </c>
      <c r="D273" s="399"/>
      <c r="F273" s="102"/>
      <c r="G273" s="101"/>
      <c r="H273" s="101"/>
      <c r="O273" s="92">
        <v>30</v>
      </c>
      <c r="P273" s="465" t="s">
        <v>57</v>
      </c>
      <c r="Q273" s="399"/>
      <c r="R273" s="79"/>
      <c r="S273" s="102"/>
      <c r="T273" s="101"/>
      <c r="U273" s="101"/>
    </row>
    <row r="274" spans="2:21" ht="13.5" thickBot="1">
      <c r="B274" s="92">
        <v>31</v>
      </c>
      <c r="C274" s="462" t="s">
        <v>57</v>
      </c>
      <c r="D274" s="463"/>
      <c r="F274" s="102"/>
      <c r="G274" s="101"/>
      <c r="H274" s="101"/>
      <c r="O274" s="92">
        <v>31</v>
      </c>
      <c r="P274" s="462" t="s">
        <v>57</v>
      </c>
      <c r="Q274" s="463"/>
      <c r="R274" s="79"/>
      <c r="S274" s="102"/>
      <c r="T274" s="101"/>
      <c r="U274" s="101"/>
    </row>
    <row r="275" spans="2:21" ht="13.5" thickBot="1">
      <c r="B275" s="181" t="s">
        <v>0</v>
      </c>
      <c r="C275" s="90">
        <f>COUNTIF(C252:C274,"&gt;0")</f>
        <v>0</v>
      </c>
      <c r="D275" s="89">
        <f>COUNTIF(D252:D274,"&gt;0")</f>
        <v>0</v>
      </c>
      <c r="O275" s="181" t="s">
        <v>0</v>
      </c>
      <c r="P275" s="90">
        <f>COUNTIF(P252:P274,"&gt;0")</f>
        <v>0</v>
      </c>
      <c r="Q275" s="89">
        <f>COUNTIF(Q252:Q274,"&gt;0")</f>
        <v>0</v>
      </c>
      <c r="R275" s="79"/>
      <c r="S275" s="79"/>
      <c r="T275" s="78"/>
      <c r="U275" s="78"/>
    </row>
    <row r="276" spans="2:21">
      <c r="B276" s="88" t="s">
        <v>1</v>
      </c>
      <c r="C276" s="87" t="e">
        <f>AVERAGE(C252:C274)</f>
        <v>#DIV/0!</v>
      </c>
      <c r="D276" s="86" t="e">
        <f>AVERAGE(D252:D274)</f>
        <v>#DIV/0!</v>
      </c>
      <c r="O276" s="88" t="s">
        <v>1</v>
      </c>
      <c r="P276" s="87" t="e">
        <f>AVERAGE(P252:P274)</f>
        <v>#DIV/0!</v>
      </c>
      <c r="Q276" s="86" t="e">
        <f>AVERAGE(Q252:Q274)</f>
        <v>#DIV/0!</v>
      </c>
      <c r="R276" s="79"/>
      <c r="S276" s="79"/>
      <c r="T276" s="78"/>
      <c r="U276" s="78"/>
    </row>
    <row r="277" spans="2:21">
      <c r="B277" s="85" t="s">
        <v>2</v>
      </c>
      <c r="C277" s="84" t="e">
        <f>STDEV(C252:C274)</f>
        <v>#DIV/0!</v>
      </c>
      <c r="D277" s="83" t="e">
        <f>STDEV(D252:D274)</f>
        <v>#DIV/0!</v>
      </c>
      <c r="O277" s="85" t="s">
        <v>2</v>
      </c>
      <c r="P277" s="84" t="e">
        <f>STDEV(P252:P274)</f>
        <v>#DIV/0!</v>
      </c>
      <c r="Q277" s="83" t="e">
        <f>STDEV(Q252:Q274)</f>
        <v>#DIV/0!</v>
      </c>
      <c r="R277" s="79"/>
      <c r="S277" s="79"/>
      <c r="T277" s="78"/>
      <c r="U277" s="78"/>
    </row>
    <row r="278" spans="2:21" ht="13.5" thickBot="1">
      <c r="B278" s="82" t="s">
        <v>3</v>
      </c>
      <c r="C278" s="81" t="e">
        <f>CONFIDENCE(0.05,C277,C275)</f>
        <v>#DIV/0!</v>
      </c>
      <c r="D278" s="80" t="e">
        <f>CONFIDENCE(0.05,D277,D275)</f>
        <v>#DIV/0!</v>
      </c>
      <c r="O278" s="82" t="s">
        <v>3</v>
      </c>
      <c r="P278" s="81" t="e">
        <f>CONFIDENCE(0.05,P277,P275)</f>
        <v>#DIV/0!</v>
      </c>
      <c r="Q278" s="80" t="e">
        <f>CONFIDENCE(0.05,Q277,Q275)</f>
        <v>#DIV/0!</v>
      </c>
      <c r="R278" s="79"/>
      <c r="S278" s="79"/>
      <c r="T278" s="78"/>
      <c r="U278" s="78"/>
    </row>
    <row r="280" spans="2:21" ht="13.5" thickBot="1"/>
    <row r="281" spans="2:21" ht="13.5" thickBot="1">
      <c r="B281" s="347"/>
      <c r="C281" s="348"/>
      <c r="D281" s="363" t="s">
        <v>15</v>
      </c>
      <c r="G281" s="346" t="s">
        <v>271</v>
      </c>
      <c r="H281" s="346"/>
      <c r="O281" s="347"/>
      <c r="P281" s="348"/>
      <c r="Q281" s="363" t="s">
        <v>15</v>
      </c>
      <c r="R281" s="79"/>
      <c r="S281" s="79"/>
      <c r="T281" s="346" t="s">
        <v>192</v>
      </c>
      <c r="U281" s="346"/>
    </row>
    <row r="282" spans="2:21" ht="13.5" thickBot="1">
      <c r="B282" s="349"/>
      <c r="C282" s="350"/>
      <c r="D282" s="364"/>
      <c r="G282" s="112">
        <v>1</v>
      </c>
      <c r="H282" s="112">
        <v>2</v>
      </c>
      <c r="O282" s="349"/>
      <c r="P282" s="350"/>
      <c r="Q282" s="364"/>
      <c r="R282" s="79"/>
      <c r="S282" s="79"/>
      <c r="T282" s="112">
        <v>1</v>
      </c>
      <c r="U282" s="112">
        <v>2</v>
      </c>
    </row>
    <row r="283" spans="2:21" ht="13.5" customHeight="1" thickBot="1">
      <c r="B283" s="355" t="s">
        <v>129</v>
      </c>
      <c r="C283" s="348"/>
      <c r="D283" s="111" t="s">
        <v>162</v>
      </c>
      <c r="F283" s="110" t="s">
        <v>1</v>
      </c>
      <c r="G283" s="109" t="e">
        <f t="shared" ref="G283:H285" si="17">C308</f>
        <v>#DIV/0!</v>
      </c>
      <c r="H283" s="109" t="e">
        <f t="shared" si="17"/>
        <v>#DIV/0!</v>
      </c>
      <c r="O283" s="432" t="s">
        <v>267</v>
      </c>
      <c r="P283" s="433"/>
      <c r="Q283" s="111" t="s">
        <v>162</v>
      </c>
      <c r="R283" s="79"/>
      <c r="S283" s="110" t="s">
        <v>1</v>
      </c>
      <c r="T283" s="109" t="e">
        <f t="shared" ref="T283:U285" si="18">P308</f>
        <v>#DIV/0!</v>
      </c>
      <c r="U283" s="109" t="e">
        <f t="shared" si="18"/>
        <v>#DIV/0!</v>
      </c>
    </row>
    <row r="284" spans="2:21">
      <c r="B284" s="373" t="s">
        <v>6</v>
      </c>
      <c r="C284" s="356" t="s">
        <v>27</v>
      </c>
      <c r="D284" s="357"/>
      <c r="F284" s="102" t="s">
        <v>7</v>
      </c>
      <c r="G284" s="108" t="e">
        <f t="shared" si="17"/>
        <v>#DIV/0!</v>
      </c>
      <c r="H284" s="108" t="e">
        <f t="shared" si="17"/>
        <v>#DIV/0!</v>
      </c>
      <c r="O284" s="373" t="s">
        <v>6</v>
      </c>
      <c r="P284" s="356" t="s">
        <v>27</v>
      </c>
      <c r="Q284" s="357"/>
      <c r="R284" s="79"/>
      <c r="S284" s="102" t="s">
        <v>7</v>
      </c>
      <c r="T284" s="108" t="e">
        <f t="shared" si="18"/>
        <v>#DIV/0!</v>
      </c>
      <c r="U284" s="108" t="e">
        <f t="shared" si="18"/>
        <v>#DIV/0!</v>
      </c>
    </row>
    <row r="285" spans="2:21" ht="13.5" thickBot="1">
      <c r="B285" s="374"/>
      <c r="C285" s="107">
        <v>1</v>
      </c>
      <c r="D285" s="106">
        <v>2</v>
      </c>
      <c r="F285" s="102" t="s">
        <v>3</v>
      </c>
      <c r="G285" s="105" t="e">
        <f t="shared" si="17"/>
        <v>#DIV/0!</v>
      </c>
      <c r="H285" s="105" t="e">
        <f t="shared" si="17"/>
        <v>#DIV/0!</v>
      </c>
      <c r="O285" s="374"/>
      <c r="P285" s="107">
        <v>1</v>
      </c>
      <c r="Q285" s="106">
        <v>2</v>
      </c>
      <c r="R285" s="79"/>
      <c r="S285" s="102" t="s">
        <v>3</v>
      </c>
      <c r="T285" s="105" t="e">
        <f t="shared" si="18"/>
        <v>#DIV/0!</v>
      </c>
      <c r="U285" s="105" t="e">
        <f t="shared" si="18"/>
        <v>#DIV/0!</v>
      </c>
    </row>
    <row r="286" spans="2:21">
      <c r="B286" s="199">
        <v>1</v>
      </c>
      <c r="C286" s="464" t="s">
        <v>57</v>
      </c>
      <c r="D286" s="401"/>
      <c r="F286" s="102" t="s">
        <v>8</v>
      </c>
      <c r="G286" s="101">
        <f>MAX(C286:C306)</f>
        <v>0</v>
      </c>
      <c r="H286" s="101">
        <f>MAX(D286:D306)</f>
        <v>0</v>
      </c>
      <c r="O286" s="199">
        <v>1</v>
      </c>
      <c r="P286" s="464" t="s">
        <v>57</v>
      </c>
      <c r="Q286" s="401"/>
      <c r="R286" s="79"/>
      <c r="S286" s="102" t="s">
        <v>8</v>
      </c>
      <c r="T286" s="101">
        <f>MAX(P286:P306)</f>
        <v>0</v>
      </c>
      <c r="U286" s="101">
        <f>MAX(Q286:Q306)</f>
        <v>0</v>
      </c>
    </row>
    <row r="287" spans="2:21">
      <c r="B287" s="194">
        <v>2</v>
      </c>
      <c r="C287" s="465" t="s">
        <v>57</v>
      </c>
      <c r="D287" s="399"/>
      <c r="F287" s="102" t="s">
        <v>9</v>
      </c>
      <c r="G287" s="101">
        <f>MIN(C286:C306)</f>
        <v>0</v>
      </c>
      <c r="H287" s="101">
        <f>MIN(D286:D306)</f>
        <v>0</v>
      </c>
      <c r="O287" s="194">
        <v>2</v>
      </c>
      <c r="P287" s="465" t="s">
        <v>57</v>
      </c>
      <c r="Q287" s="399"/>
      <c r="R287" s="79"/>
      <c r="S287" s="102" t="s">
        <v>9</v>
      </c>
      <c r="T287" s="101">
        <f>MIN(P286:P306)</f>
        <v>0</v>
      </c>
      <c r="U287" s="101">
        <f>MIN(Q286:Q306)</f>
        <v>0</v>
      </c>
    </row>
    <row r="288" spans="2:21" ht="13.5" thickBot="1">
      <c r="B288" s="194">
        <v>3</v>
      </c>
      <c r="C288" s="465" t="s">
        <v>57</v>
      </c>
      <c r="D288" s="399"/>
      <c r="F288" s="98" t="s">
        <v>10</v>
      </c>
      <c r="G288" s="97">
        <f>G286-G287</f>
        <v>0</v>
      </c>
      <c r="H288" s="97">
        <f>H286-H287</f>
        <v>0</v>
      </c>
      <c r="O288" s="194">
        <v>3</v>
      </c>
      <c r="P288" s="465" t="s">
        <v>57</v>
      </c>
      <c r="Q288" s="399"/>
      <c r="R288" s="79"/>
      <c r="S288" s="98" t="s">
        <v>10</v>
      </c>
      <c r="T288" s="97">
        <f>T286-T287</f>
        <v>0</v>
      </c>
      <c r="U288" s="97">
        <f>U286-U287</f>
        <v>0</v>
      </c>
    </row>
    <row r="289" spans="2:21">
      <c r="B289" s="194">
        <v>4</v>
      </c>
      <c r="C289" s="465" t="s">
        <v>57</v>
      </c>
      <c r="D289" s="399"/>
      <c r="O289" s="194">
        <v>4</v>
      </c>
      <c r="P289" s="465" t="s">
        <v>57</v>
      </c>
      <c r="Q289" s="399"/>
      <c r="R289" s="79"/>
      <c r="S289" s="79"/>
      <c r="T289" s="78"/>
      <c r="U289" s="78"/>
    </row>
    <row r="290" spans="2:21">
      <c r="B290" s="194">
        <v>7</v>
      </c>
      <c r="C290" s="465" t="s">
        <v>57</v>
      </c>
      <c r="D290" s="399"/>
      <c r="O290" s="194">
        <v>7</v>
      </c>
      <c r="P290" s="465" t="s">
        <v>57</v>
      </c>
      <c r="Q290" s="399"/>
      <c r="R290" s="79"/>
      <c r="S290" s="79"/>
      <c r="T290" s="78"/>
      <c r="U290" s="78"/>
    </row>
    <row r="291" spans="2:21">
      <c r="B291" s="194">
        <v>8</v>
      </c>
      <c r="C291" s="465" t="s">
        <v>57</v>
      </c>
      <c r="D291" s="399"/>
      <c r="O291" s="194">
        <v>8</v>
      </c>
      <c r="P291" s="465" t="s">
        <v>57</v>
      </c>
      <c r="Q291" s="399"/>
      <c r="R291" s="79"/>
      <c r="S291" s="79"/>
      <c r="T291" s="78"/>
      <c r="U291" s="78"/>
    </row>
    <row r="292" spans="2:21">
      <c r="B292" s="194">
        <v>9</v>
      </c>
      <c r="C292" s="465" t="s">
        <v>57</v>
      </c>
      <c r="D292" s="399"/>
      <c r="F292" s="102"/>
      <c r="G292" s="101"/>
      <c r="H292" s="101"/>
      <c r="O292" s="194">
        <v>9</v>
      </c>
      <c r="P292" s="465" t="s">
        <v>57</v>
      </c>
      <c r="Q292" s="399"/>
      <c r="R292" s="79"/>
      <c r="S292" s="102"/>
      <c r="T292" s="101"/>
      <c r="U292" s="101"/>
    </row>
    <row r="293" spans="2:21">
      <c r="B293" s="194">
        <v>10</v>
      </c>
      <c r="C293" s="465" t="s">
        <v>57</v>
      </c>
      <c r="D293" s="399"/>
      <c r="F293" s="102"/>
      <c r="G293" s="101"/>
      <c r="H293" s="101"/>
      <c r="O293" s="194">
        <v>10</v>
      </c>
      <c r="P293" s="465" t="s">
        <v>57</v>
      </c>
      <c r="Q293" s="399"/>
      <c r="R293" s="79"/>
      <c r="S293" s="102"/>
      <c r="T293" s="101"/>
      <c r="U293" s="101"/>
    </row>
    <row r="294" spans="2:21">
      <c r="B294" s="194">
        <v>11</v>
      </c>
      <c r="C294" s="465" t="s">
        <v>57</v>
      </c>
      <c r="D294" s="399"/>
      <c r="F294" s="102"/>
      <c r="G294" s="101"/>
      <c r="H294" s="101"/>
      <c r="O294" s="194">
        <v>11</v>
      </c>
      <c r="P294" s="465" t="s">
        <v>57</v>
      </c>
      <c r="Q294" s="399"/>
      <c r="R294" s="79"/>
      <c r="S294" s="102"/>
      <c r="T294" s="101"/>
      <c r="U294" s="101"/>
    </row>
    <row r="295" spans="2:21">
      <c r="B295" s="194">
        <v>15</v>
      </c>
      <c r="C295" s="465" t="s">
        <v>57</v>
      </c>
      <c r="D295" s="399"/>
      <c r="F295" s="102"/>
      <c r="G295" s="101"/>
      <c r="H295" s="101"/>
      <c r="O295" s="194">
        <v>15</v>
      </c>
      <c r="P295" s="465" t="s">
        <v>57</v>
      </c>
      <c r="Q295" s="399"/>
      <c r="R295" s="79"/>
      <c r="S295" s="102"/>
      <c r="T295" s="101"/>
      <c r="U295" s="101"/>
    </row>
    <row r="296" spans="2:21">
      <c r="B296" s="194">
        <v>16</v>
      </c>
      <c r="C296" s="465" t="s">
        <v>57</v>
      </c>
      <c r="D296" s="399"/>
      <c r="F296" s="102"/>
      <c r="G296" s="101"/>
      <c r="H296" s="101"/>
      <c r="O296" s="194">
        <v>16</v>
      </c>
      <c r="P296" s="465" t="s">
        <v>57</v>
      </c>
      <c r="Q296" s="399"/>
      <c r="R296" s="79"/>
      <c r="S296" s="102"/>
      <c r="T296" s="101"/>
      <c r="U296" s="101"/>
    </row>
    <row r="297" spans="2:21">
      <c r="B297" s="194">
        <v>17</v>
      </c>
      <c r="C297" s="465" t="s">
        <v>57</v>
      </c>
      <c r="D297" s="399"/>
      <c r="F297" s="102"/>
      <c r="G297" s="101"/>
      <c r="H297" s="101"/>
      <c r="O297" s="194">
        <v>17</v>
      </c>
      <c r="P297" s="465" t="s">
        <v>57</v>
      </c>
      <c r="Q297" s="399"/>
      <c r="R297" s="79"/>
      <c r="S297" s="102"/>
      <c r="T297" s="101"/>
      <c r="U297" s="101"/>
    </row>
    <row r="298" spans="2:21">
      <c r="B298" s="92">
        <v>18</v>
      </c>
      <c r="C298" s="465" t="s">
        <v>57</v>
      </c>
      <c r="D298" s="399"/>
      <c r="F298" s="102"/>
      <c r="G298" s="101"/>
      <c r="H298" s="101"/>
      <c r="O298" s="92">
        <v>18</v>
      </c>
      <c r="P298" s="465" t="s">
        <v>57</v>
      </c>
      <c r="Q298" s="399"/>
      <c r="R298" s="79"/>
      <c r="S298" s="102"/>
      <c r="T298" s="101"/>
      <c r="U298" s="101"/>
    </row>
    <row r="299" spans="2:21">
      <c r="B299" s="92">
        <v>21</v>
      </c>
      <c r="C299" s="465" t="s">
        <v>57</v>
      </c>
      <c r="D299" s="399"/>
      <c r="F299" s="102"/>
      <c r="G299" s="101"/>
      <c r="H299" s="101"/>
      <c r="O299" s="92">
        <v>21</v>
      </c>
      <c r="P299" s="465" t="s">
        <v>57</v>
      </c>
      <c r="Q299" s="399"/>
      <c r="R299" s="79"/>
      <c r="S299" s="102"/>
      <c r="T299" s="101"/>
      <c r="U299" s="101"/>
    </row>
    <row r="300" spans="2:21">
      <c r="B300" s="92">
        <v>22</v>
      </c>
      <c r="C300" s="465" t="s">
        <v>57</v>
      </c>
      <c r="D300" s="399"/>
      <c r="F300" s="102"/>
      <c r="G300" s="101"/>
      <c r="H300" s="101"/>
      <c r="O300" s="92">
        <v>22</v>
      </c>
      <c r="P300" s="465" t="s">
        <v>57</v>
      </c>
      <c r="Q300" s="399"/>
      <c r="R300" s="79"/>
      <c r="S300" s="102"/>
      <c r="T300" s="101"/>
      <c r="U300" s="101"/>
    </row>
    <row r="301" spans="2:21">
      <c r="B301" s="92">
        <v>23</v>
      </c>
      <c r="C301" s="465" t="s">
        <v>57</v>
      </c>
      <c r="D301" s="399"/>
      <c r="F301" s="102"/>
      <c r="G301" s="101"/>
      <c r="H301" s="101"/>
      <c r="O301" s="92">
        <v>23</v>
      </c>
      <c r="P301" s="465" t="s">
        <v>57</v>
      </c>
      <c r="Q301" s="399"/>
      <c r="R301" s="79"/>
      <c r="S301" s="102"/>
      <c r="T301" s="101"/>
      <c r="U301" s="101"/>
    </row>
    <row r="302" spans="2:21">
      <c r="B302" s="92">
        <v>24</v>
      </c>
      <c r="C302" s="465" t="s">
        <v>57</v>
      </c>
      <c r="D302" s="399"/>
      <c r="F302" s="102"/>
      <c r="G302" s="101"/>
      <c r="H302" s="101"/>
      <c r="O302" s="92">
        <v>24</v>
      </c>
      <c r="P302" s="465" t="s">
        <v>57</v>
      </c>
      <c r="Q302" s="399"/>
      <c r="R302" s="79"/>
      <c r="S302" s="102"/>
      <c r="T302" s="101"/>
      <c r="U302" s="101"/>
    </row>
    <row r="303" spans="2:21">
      <c r="B303" s="92">
        <v>25</v>
      </c>
      <c r="C303" s="465" t="s">
        <v>57</v>
      </c>
      <c r="D303" s="399"/>
      <c r="F303" s="102"/>
      <c r="G303" s="101"/>
      <c r="H303" s="101"/>
      <c r="O303" s="92">
        <v>25</v>
      </c>
      <c r="P303" s="465" t="s">
        <v>57</v>
      </c>
      <c r="Q303" s="399"/>
      <c r="R303" s="79"/>
      <c r="S303" s="102"/>
      <c r="T303" s="101"/>
      <c r="U303" s="101"/>
    </row>
    <row r="304" spans="2:21">
      <c r="B304" s="92">
        <v>28</v>
      </c>
      <c r="C304" s="465" t="s">
        <v>57</v>
      </c>
      <c r="D304" s="399"/>
      <c r="F304" s="102"/>
      <c r="G304" s="101"/>
      <c r="H304" s="101"/>
      <c r="O304" s="92">
        <v>28</v>
      </c>
      <c r="P304" s="465" t="s">
        <v>57</v>
      </c>
      <c r="Q304" s="399"/>
      <c r="R304" s="79"/>
      <c r="S304" s="102"/>
      <c r="T304" s="101"/>
      <c r="U304" s="101"/>
    </row>
    <row r="305" spans="2:21">
      <c r="B305" s="92">
        <v>29</v>
      </c>
      <c r="C305" s="465" t="s">
        <v>57</v>
      </c>
      <c r="D305" s="399"/>
      <c r="F305" s="102"/>
      <c r="G305" s="101"/>
      <c r="H305" s="101"/>
      <c r="O305" s="92">
        <v>29</v>
      </c>
      <c r="P305" s="465" t="s">
        <v>57</v>
      </c>
      <c r="Q305" s="399"/>
      <c r="R305" s="79"/>
      <c r="S305" s="102"/>
      <c r="T305" s="101"/>
      <c r="U305" s="101"/>
    </row>
    <row r="306" spans="2:21" ht="13.5" thickBot="1">
      <c r="B306" s="92">
        <v>30</v>
      </c>
      <c r="C306" s="462" t="s">
        <v>57</v>
      </c>
      <c r="D306" s="463"/>
      <c r="F306" s="102"/>
      <c r="G306" s="101"/>
      <c r="H306" s="101"/>
      <c r="O306" s="92">
        <v>30</v>
      </c>
      <c r="P306" s="462" t="s">
        <v>57</v>
      </c>
      <c r="Q306" s="463"/>
      <c r="R306" s="79"/>
      <c r="S306" s="102"/>
      <c r="T306" s="101"/>
      <c r="U306" s="101"/>
    </row>
    <row r="307" spans="2:21" ht="13.5" thickBot="1">
      <c r="B307" s="181" t="s">
        <v>0</v>
      </c>
      <c r="C307" s="90">
        <f>COUNTIF(C286:C306,"&gt;0")</f>
        <v>0</v>
      </c>
      <c r="D307" s="89">
        <f>COUNTIF(D286:D306,"&gt;0")</f>
        <v>0</v>
      </c>
      <c r="O307" s="181" t="s">
        <v>0</v>
      </c>
      <c r="P307" s="90">
        <f>COUNTIF(P286:P306,"&gt;0")</f>
        <v>0</v>
      </c>
      <c r="Q307" s="89">
        <f>COUNTIF(Q286:Q306,"&gt;0")</f>
        <v>0</v>
      </c>
      <c r="R307" s="79"/>
      <c r="S307" s="79"/>
      <c r="T307" s="78"/>
      <c r="U307" s="78"/>
    </row>
    <row r="308" spans="2:21">
      <c r="B308" s="88" t="s">
        <v>1</v>
      </c>
      <c r="C308" s="87" t="e">
        <f>AVERAGE(C286:C306)</f>
        <v>#DIV/0!</v>
      </c>
      <c r="D308" s="86" t="e">
        <f>AVERAGE(D286:D306)</f>
        <v>#DIV/0!</v>
      </c>
      <c r="O308" s="88" t="s">
        <v>1</v>
      </c>
      <c r="P308" s="87" t="e">
        <f>AVERAGE(P286:P306)</f>
        <v>#DIV/0!</v>
      </c>
      <c r="Q308" s="86" t="e">
        <f>AVERAGE(Q286:Q306)</f>
        <v>#DIV/0!</v>
      </c>
      <c r="R308" s="79"/>
      <c r="S308" s="79"/>
      <c r="T308" s="78"/>
      <c r="U308" s="78"/>
    </row>
    <row r="309" spans="2:21">
      <c r="B309" s="85" t="s">
        <v>2</v>
      </c>
      <c r="C309" s="84" t="e">
        <f>STDEV(C286:C306)</f>
        <v>#DIV/0!</v>
      </c>
      <c r="D309" s="83" t="e">
        <f>STDEV(D286:D306)</f>
        <v>#DIV/0!</v>
      </c>
      <c r="O309" s="85" t="s">
        <v>2</v>
      </c>
      <c r="P309" s="84" t="e">
        <f>STDEV(P286:P306)</f>
        <v>#DIV/0!</v>
      </c>
      <c r="Q309" s="83" t="e">
        <f>STDEV(Q286:Q306)</f>
        <v>#DIV/0!</v>
      </c>
      <c r="R309" s="79"/>
      <c r="S309" s="79"/>
      <c r="T309" s="78"/>
      <c r="U309" s="78"/>
    </row>
    <row r="310" spans="2:21" ht="13.5" thickBot="1">
      <c r="B310" s="82" t="s">
        <v>3</v>
      </c>
      <c r="C310" s="81" t="e">
        <f>CONFIDENCE(0.05,C309,C307)</f>
        <v>#DIV/0!</v>
      </c>
      <c r="D310" s="80" t="e">
        <f>CONFIDENCE(0.05,D309,D307)</f>
        <v>#DIV/0!</v>
      </c>
      <c r="O310" s="82" t="s">
        <v>3</v>
      </c>
      <c r="P310" s="81" t="e">
        <f>CONFIDENCE(0.05,P309,P307)</f>
        <v>#DIV/0!</v>
      </c>
      <c r="Q310" s="80" t="e">
        <f>CONFIDENCE(0.05,Q309,Q307)</f>
        <v>#DIV/0!</v>
      </c>
      <c r="R310" s="79"/>
      <c r="S310" s="79"/>
      <c r="T310" s="78"/>
      <c r="U310" s="78"/>
    </row>
    <row r="312" spans="2:21" ht="13.5" thickBot="1"/>
    <row r="313" spans="2:21" ht="13.5" thickBot="1">
      <c r="B313" s="347"/>
      <c r="C313" s="348"/>
      <c r="D313" s="363" t="s">
        <v>15</v>
      </c>
      <c r="G313" s="346" t="s">
        <v>270</v>
      </c>
      <c r="H313" s="346"/>
      <c r="O313" s="347"/>
      <c r="P313" s="348"/>
      <c r="Q313" s="363" t="s">
        <v>15</v>
      </c>
      <c r="R313" s="79"/>
      <c r="S313" s="79"/>
      <c r="T313" s="346" t="s">
        <v>190</v>
      </c>
      <c r="U313" s="346"/>
    </row>
    <row r="314" spans="2:21" ht="13.5" thickBot="1">
      <c r="B314" s="349"/>
      <c r="C314" s="350"/>
      <c r="D314" s="364"/>
      <c r="G314" s="112">
        <v>1</v>
      </c>
      <c r="H314" s="112">
        <v>2</v>
      </c>
      <c r="O314" s="349"/>
      <c r="P314" s="350"/>
      <c r="Q314" s="364"/>
      <c r="R314" s="79"/>
      <c r="S314" s="79"/>
      <c r="T314" s="112">
        <v>1</v>
      </c>
      <c r="U314" s="112">
        <v>2</v>
      </c>
    </row>
    <row r="315" spans="2:21" ht="13.5" customHeight="1" thickBot="1">
      <c r="B315" s="355" t="s">
        <v>129</v>
      </c>
      <c r="C315" s="348"/>
      <c r="D315" s="111" t="s">
        <v>160</v>
      </c>
      <c r="F315" s="110" t="s">
        <v>1</v>
      </c>
      <c r="G315" s="109" t="e">
        <f t="shared" ref="G315:H317" si="19">C340</f>
        <v>#DIV/0!</v>
      </c>
      <c r="H315" s="109" t="e">
        <f t="shared" si="19"/>
        <v>#DIV/0!</v>
      </c>
      <c r="O315" s="432" t="s">
        <v>267</v>
      </c>
      <c r="P315" s="433"/>
      <c r="Q315" s="111" t="s">
        <v>160</v>
      </c>
      <c r="R315" s="79"/>
      <c r="S315" s="110" t="s">
        <v>1</v>
      </c>
      <c r="T315" s="109" t="e">
        <f t="shared" ref="T315:U317" si="20">P340</f>
        <v>#DIV/0!</v>
      </c>
      <c r="U315" s="109" t="e">
        <f t="shared" si="20"/>
        <v>#DIV/0!</v>
      </c>
    </row>
    <row r="316" spans="2:21">
      <c r="B316" s="373" t="s">
        <v>6</v>
      </c>
      <c r="C316" s="356" t="s">
        <v>27</v>
      </c>
      <c r="D316" s="357"/>
      <c r="F316" s="102" t="s">
        <v>7</v>
      </c>
      <c r="G316" s="108" t="e">
        <f t="shared" si="19"/>
        <v>#DIV/0!</v>
      </c>
      <c r="H316" s="108" t="e">
        <f t="shared" si="19"/>
        <v>#DIV/0!</v>
      </c>
      <c r="O316" s="373" t="s">
        <v>6</v>
      </c>
      <c r="P316" s="356" t="s">
        <v>27</v>
      </c>
      <c r="Q316" s="357"/>
      <c r="R316" s="79"/>
      <c r="S316" s="102" t="s">
        <v>7</v>
      </c>
      <c r="T316" s="108" t="e">
        <f t="shared" si="20"/>
        <v>#DIV/0!</v>
      </c>
      <c r="U316" s="108" t="e">
        <f t="shared" si="20"/>
        <v>#DIV/0!</v>
      </c>
    </row>
    <row r="317" spans="2:21" ht="13.5" thickBot="1">
      <c r="B317" s="374"/>
      <c r="C317" s="107">
        <v>1</v>
      </c>
      <c r="D317" s="106">
        <v>2</v>
      </c>
      <c r="F317" s="102" t="s">
        <v>3</v>
      </c>
      <c r="G317" s="105" t="e">
        <f t="shared" si="19"/>
        <v>#DIV/0!</v>
      </c>
      <c r="H317" s="105" t="e">
        <f t="shared" si="19"/>
        <v>#DIV/0!</v>
      </c>
      <c r="O317" s="374"/>
      <c r="P317" s="107">
        <v>1</v>
      </c>
      <c r="Q317" s="106">
        <v>2</v>
      </c>
      <c r="R317" s="79"/>
      <c r="S317" s="102" t="s">
        <v>3</v>
      </c>
      <c r="T317" s="105" t="e">
        <f t="shared" si="20"/>
        <v>#DIV/0!</v>
      </c>
      <c r="U317" s="105" t="e">
        <f t="shared" si="20"/>
        <v>#DIV/0!</v>
      </c>
    </row>
    <row r="318" spans="2:21">
      <c r="B318" s="199">
        <v>1</v>
      </c>
      <c r="C318" s="464" t="s">
        <v>57</v>
      </c>
      <c r="D318" s="401"/>
      <c r="F318" s="102" t="s">
        <v>8</v>
      </c>
      <c r="G318" s="101">
        <f>MAX(C318:C338)</f>
        <v>0</v>
      </c>
      <c r="H318" s="101">
        <f>MAX(D318:D338)</f>
        <v>0</v>
      </c>
      <c r="O318" s="199">
        <v>1</v>
      </c>
      <c r="P318" s="464" t="s">
        <v>57</v>
      </c>
      <c r="Q318" s="401"/>
      <c r="R318" s="79"/>
      <c r="S318" s="102" t="s">
        <v>8</v>
      </c>
      <c r="T318" s="101">
        <f>MAX(P318:P338)</f>
        <v>0</v>
      </c>
      <c r="U318" s="101">
        <f>MAX(Q318:Q338)</f>
        <v>0</v>
      </c>
    </row>
    <row r="319" spans="2:21">
      <c r="B319" s="194">
        <v>2</v>
      </c>
      <c r="C319" s="465" t="s">
        <v>57</v>
      </c>
      <c r="D319" s="399"/>
      <c r="F319" s="102" t="s">
        <v>9</v>
      </c>
      <c r="G319" s="101">
        <f>MIN(C318:C338)</f>
        <v>0</v>
      </c>
      <c r="H319" s="101">
        <f>MIN(D318:D338)</f>
        <v>0</v>
      </c>
      <c r="O319" s="194">
        <v>2</v>
      </c>
      <c r="P319" s="465" t="s">
        <v>57</v>
      </c>
      <c r="Q319" s="399"/>
      <c r="R319" s="79"/>
      <c r="S319" s="102" t="s">
        <v>9</v>
      </c>
      <c r="T319" s="101">
        <f>MIN(P318:P338)</f>
        <v>0</v>
      </c>
      <c r="U319" s="101">
        <f>MIN(Q318:Q338)</f>
        <v>0</v>
      </c>
    </row>
    <row r="320" spans="2:21" ht="13.5" thickBot="1">
      <c r="B320" s="194">
        <v>5</v>
      </c>
      <c r="C320" s="465" t="s">
        <v>57</v>
      </c>
      <c r="D320" s="399"/>
      <c r="F320" s="98" t="s">
        <v>10</v>
      </c>
      <c r="G320" s="97">
        <f>G318-G319</f>
        <v>0</v>
      </c>
      <c r="H320" s="97">
        <f>H318-H319</f>
        <v>0</v>
      </c>
      <c r="O320" s="194">
        <v>5</v>
      </c>
      <c r="P320" s="465" t="s">
        <v>57</v>
      </c>
      <c r="Q320" s="399"/>
      <c r="R320" s="79"/>
      <c r="S320" s="98" t="s">
        <v>10</v>
      </c>
      <c r="T320" s="97">
        <f>T318-T319</f>
        <v>0</v>
      </c>
      <c r="U320" s="97">
        <f>U318-U319</f>
        <v>0</v>
      </c>
    </row>
    <row r="321" spans="2:21">
      <c r="B321" s="194">
        <v>7</v>
      </c>
      <c r="C321" s="465" t="s">
        <v>57</v>
      </c>
      <c r="D321" s="399"/>
      <c r="O321" s="194">
        <v>7</v>
      </c>
      <c r="P321" s="465" t="s">
        <v>57</v>
      </c>
      <c r="Q321" s="399"/>
      <c r="R321" s="79"/>
      <c r="S321" s="79"/>
      <c r="T321" s="78"/>
      <c r="U321" s="78"/>
    </row>
    <row r="322" spans="2:21">
      <c r="B322" s="194">
        <v>8</v>
      </c>
      <c r="C322" s="465" t="s">
        <v>57</v>
      </c>
      <c r="D322" s="399"/>
      <c r="O322" s="194">
        <v>8</v>
      </c>
      <c r="P322" s="465" t="s">
        <v>57</v>
      </c>
      <c r="Q322" s="399"/>
      <c r="R322" s="79"/>
      <c r="S322" s="79"/>
      <c r="T322" s="78"/>
      <c r="U322" s="78"/>
    </row>
    <row r="323" spans="2:21">
      <c r="B323" s="194">
        <v>9</v>
      </c>
      <c r="C323" s="465" t="s">
        <v>57</v>
      </c>
      <c r="D323" s="399"/>
      <c r="O323" s="194">
        <v>9</v>
      </c>
      <c r="P323" s="465" t="s">
        <v>57</v>
      </c>
      <c r="Q323" s="399"/>
      <c r="R323" s="79"/>
      <c r="S323" s="79"/>
      <c r="T323" s="78"/>
      <c r="U323" s="78"/>
    </row>
    <row r="324" spans="2:21">
      <c r="B324" s="194">
        <v>12</v>
      </c>
      <c r="C324" s="465" t="s">
        <v>57</v>
      </c>
      <c r="D324" s="399"/>
      <c r="F324" s="102"/>
      <c r="G324" s="101"/>
      <c r="H324" s="101"/>
      <c r="O324" s="194">
        <v>12</v>
      </c>
      <c r="P324" s="465" t="s">
        <v>57</v>
      </c>
      <c r="Q324" s="399"/>
      <c r="R324" s="79"/>
      <c r="S324" s="102"/>
      <c r="T324" s="101"/>
      <c r="U324" s="101"/>
    </row>
    <row r="325" spans="2:21">
      <c r="B325" s="194">
        <v>13</v>
      </c>
      <c r="C325" s="465" t="s">
        <v>57</v>
      </c>
      <c r="D325" s="399"/>
      <c r="F325" s="102"/>
      <c r="G325" s="101"/>
      <c r="H325" s="101"/>
      <c r="O325" s="194">
        <v>13</v>
      </c>
      <c r="P325" s="465" t="s">
        <v>57</v>
      </c>
      <c r="Q325" s="399"/>
      <c r="R325" s="79"/>
      <c r="S325" s="102"/>
      <c r="T325" s="101"/>
      <c r="U325" s="101"/>
    </row>
    <row r="326" spans="2:21">
      <c r="B326" s="194">
        <v>14</v>
      </c>
      <c r="C326" s="465" t="s">
        <v>57</v>
      </c>
      <c r="D326" s="399"/>
      <c r="F326" s="102"/>
      <c r="G326" s="101"/>
      <c r="H326" s="101"/>
      <c r="O326" s="194">
        <v>14</v>
      </c>
      <c r="P326" s="465" t="s">
        <v>57</v>
      </c>
      <c r="Q326" s="399"/>
      <c r="R326" s="79"/>
      <c r="S326" s="102"/>
      <c r="T326" s="101"/>
      <c r="U326" s="101"/>
    </row>
    <row r="327" spans="2:21">
      <c r="B327" s="194">
        <v>15</v>
      </c>
      <c r="C327" s="465" t="s">
        <v>57</v>
      </c>
      <c r="D327" s="399"/>
      <c r="F327" s="102"/>
      <c r="G327" s="101"/>
      <c r="H327" s="101"/>
      <c r="O327" s="194">
        <v>15</v>
      </c>
      <c r="P327" s="465" t="s">
        <v>57</v>
      </c>
      <c r="Q327" s="399"/>
      <c r="R327" s="79"/>
      <c r="S327" s="102"/>
      <c r="T327" s="101"/>
      <c r="U327" s="101"/>
    </row>
    <row r="328" spans="2:21">
      <c r="B328" s="194">
        <v>16</v>
      </c>
      <c r="C328" s="465" t="s">
        <v>57</v>
      </c>
      <c r="D328" s="399"/>
      <c r="F328" s="102"/>
      <c r="G328" s="101"/>
      <c r="H328" s="101"/>
      <c r="O328" s="194">
        <v>16</v>
      </c>
      <c r="P328" s="465" t="s">
        <v>57</v>
      </c>
      <c r="Q328" s="399"/>
      <c r="R328" s="79"/>
      <c r="S328" s="102"/>
      <c r="T328" s="101"/>
      <c r="U328" s="101"/>
    </row>
    <row r="329" spans="2:21">
      <c r="B329" s="194">
        <v>19</v>
      </c>
      <c r="C329" s="465" t="s">
        <v>57</v>
      </c>
      <c r="D329" s="399"/>
      <c r="F329" s="102"/>
      <c r="G329" s="101"/>
      <c r="H329" s="101"/>
      <c r="O329" s="194">
        <v>19</v>
      </c>
      <c r="P329" s="465" t="s">
        <v>57</v>
      </c>
      <c r="Q329" s="399"/>
      <c r="R329" s="79"/>
      <c r="S329" s="102"/>
      <c r="T329" s="101"/>
      <c r="U329" s="101"/>
    </row>
    <row r="330" spans="2:21">
      <c r="B330" s="194">
        <v>20</v>
      </c>
      <c r="C330" s="465" t="s">
        <v>57</v>
      </c>
      <c r="D330" s="399"/>
      <c r="F330" s="102"/>
      <c r="G330" s="101"/>
      <c r="H330" s="101"/>
      <c r="O330" s="194">
        <v>20</v>
      </c>
      <c r="P330" s="465" t="s">
        <v>57</v>
      </c>
      <c r="Q330" s="399"/>
      <c r="R330" s="79"/>
      <c r="S330" s="102"/>
      <c r="T330" s="101"/>
      <c r="U330" s="101"/>
    </row>
    <row r="331" spans="2:21">
      <c r="B331" s="92">
        <v>21</v>
      </c>
      <c r="C331" s="465" t="s">
        <v>57</v>
      </c>
      <c r="D331" s="399"/>
      <c r="F331" s="102"/>
      <c r="G331" s="101"/>
      <c r="H331" s="101"/>
      <c r="O331" s="92">
        <v>21</v>
      </c>
      <c r="P331" s="465" t="s">
        <v>57</v>
      </c>
      <c r="Q331" s="399"/>
      <c r="R331" s="79"/>
      <c r="S331" s="102"/>
      <c r="T331" s="101"/>
      <c r="U331" s="101"/>
    </row>
    <row r="332" spans="2:21">
      <c r="B332" s="92">
        <v>22</v>
      </c>
      <c r="C332" s="465" t="s">
        <v>57</v>
      </c>
      <c r="D332" s="399"/>
      <c r="F332" s="102"/>
      <c r="G332" s="101"/>
      <c r="H332" s="101"/>
      <c r="O332" s="92">
        <v>22</v>
      </c>
      <c r="P332" s="465" t="s">
        <v>57</v>
      </c>
      <c r="Q332" s="399"/>
      <c r="R332" s="79"/>
      <c r="S332" s="102"/>
      <c r="T332" s="101"/>
      <c r="U332" s="101"/>
    </row>
    <row r="333" spans="2:21">
      <c r="B333" s="92">
        <v>23</v>
      </c>
      <c r="C333" s="465" t="s">
        <v>57</v>
      </c>
      <c r="D333" s="399"/>
      <c r="F333" s="102"/>
      <c r="G333" s="101"/>
      <c r="H333" s="101"/>
      <c r="O333" s="92">
        <v>23</v>
      </c>
      <c r="P333" s="465" t="s">
        <v>57</v>
      </c>
      <c r="Q333" s="399"/>
      <c r="R333" s="79"/>
      <c r="S333" s="102"/>
      <c r="T333" s="101"/>
      <c r="U333" s="101"/>
    </row>
    <row r="334" spans="2:21">
      <c r="B334" s="92">
        <v>26</v>
      </c>
      <c r="C334" s="465" t="s">
        <v>57</v>
      </c>
      <c r="D334" s="399"/>
      <c r="F334" s="102"/>
      <c r="G334" s="101"/>
      <c r="H334" s="101"/>
      <c r="O334" s="92">
        <v>26</v>
      </c>
      <c r="P334" s="465" t="s">
        <v>57</v>
      </c>
      <c r="Q334" s="399"/>
      <c r="R334" s="79"/>
      <c r="S334" s="102"/>
      <c r="T334" s="101"/>
      <c r="U334" s="101"/>
    </row>
    <row r="335" spans="2:21">
      <c r="B335" s="92">
        <v>27</v>
      </c>
      <c r="C335" s="465" t="s">
        <v>57</v>
      </c>
      <c r="D335" s="399"/>
      <c r="F335" s="102"/>
      <c r="G335" s="101"/>
      <c r="H335" s="101"/>
      <c r="O335" s="92">
        <v>27</v>
      </c>
      <c r="P335" s="465" t="s">
        <v>57</v>
      </c>
      <c r="Q335" s="399"/>
      <c r="R335" s="79"/>
      <c r="S335" s="102"/>
      <c r="T335" s="101"/>
      <c r="U335" s="101"/>
    </row>
    <row r="336" spans="2:21">
      <c r="B336" s="92">
        <v>28</v>
      </c>
      <c r="C336" s="465" t="s">
        <v>57</v>
      </c>
      <c r="D336" s="399"/>
      <c r="F336" s="102"/>
      <c r="G336" s="101"/>
      <c r="H336" s="101"/>
      <c r="O336" s="92">
        <v>28</v>
      </c>
      <c r="P336" s="465" t="s">
        <v>57</v>
      </c>
      <c r="Q336" s="399"/>
      <c r="R336" s="79"/>
      <c r="S336" s="102"/>
      <c r="T336" s="101"/>
      <c r="U336" s="101"/>
    </row>
    <row r="337" spans="2:21">
      <c r="B337" s="92">
        <v>29</v>
      </c>
      <c r="C337" s="465" t="s">
        <v>57</v>
      </c>
      <c r="D337" s="399"/>
      <c r="F337" s="102"/>
      <c r="G337" s="101"/>
      <c r="H337" s="101"/>
      <c r="O337" s="92">
        <v>29</v>
      </c>
      <c r="P337" s="465" t="s">
        <v>57</v>
      </c>
      <c r="Q337" s="399"/>
      <c r="R337" s="79"/>
      <c r="S337" s="102"/>
      <c r="T337" s="101"/>
      <c r="U337" s="101"/>
    </row>
    <row r="338" spans="2:21" ht="13.5" thickBot="1">
      <c r="B338" s="92">
        <v>30</v>
      </c>
      <c r="C338" s="462" t="s">
        <v>57</v>
      </c>
      <c r="D338" s="463"/>
      <c r="F338" s="102"/>
      <c r="G338" s="101"/>
      <c r="H338" s="101"/>
      <c r="O338" s="92">
        <v>30</v>
      </c>
      <c r="P338" s="462" t="s">
        <v>57</v>
      </c>
      <c r="Q338" s="463"/>
      <c r="R338" s="79"/>
      <c r="S338" s="102"/>
      <c r="T338" s="101"/>
      <c r="U338" s="101"/>
    </row>
    <row r="339" spans="2:21" ht="13.5" thickBot="1">
      <c r="B339" s="181" t="s">
        <v>0</v>
      </c>
      <c r="C339" s="90">
        <f>COUNTIF(C318:C338,"&gt;0")</f>
        <v>0</v>
      </c>
      <c r="D339" s="89">
        <f>COUNTIF(D318:D338,"&gt;0")</f>
        <v>0</v>
      </c>
      <c r="O339" s="181" t="s">
        <v>0</v>
      </c>
      <c r="P339" s="90">
        <f>COUNTIF(P318:P338,"&gt;0")</f>
        <v>0</v>
      </c>
      <c r="Q339" s="89">
        <f>COUNTIF(Q318:Q338,"&gt;0")</f>
        <v>0</v>
      </c>
      <c r="R339" s="79"/>
      <c r="S339" s="79"/>
      <c r="T339" s="78"/>
      <c r="U339" s="78"/>
    </row>
    <row r="340" spans="2:21">
      <c r="B340" s="88" t="s">
        <v>1</v>
      </c>
      <c r="C340" s="87" t="e">
        <f>AVERAGE(C318:C338)</f>
        <v>#DIV/0!</v>
      </c>
      <c r="D340" s="86" t="e">
        <f>AVERAGE(D318:D338)</f>
        <v>#DIV/0!</v>
      </c>
      <c r="O340" s="88" t="s">
        <v>1</v>
      </c>
      <c r="P340" s="87" t="e">
        <f>AVERAGE(P318:P338)</f>
        <v>#DIV/0!</v>
      </c>
      <c r="Q340" s="86" t="e">
        <f>AVERAGE(Q318:Q338)</f>
        <v>#DIV/0!</v>
      </c>
      <c r="R340" s="79"/>
      <c r="S340" s="79"/>
      <c r="T340" s="78"/>
      <c r="U340" s="78"/>
    </row>
    <row r="341" spans="2:21">
      <c r="B341" s="85" t="s">
        <v>2</v>
      </c>
      <c r="C341" s="84" t="e">
        <f>STDEV(C318:C338)</f>
        <v>#DIV/0!</v>
      </c>
      <c r="D341" s="83" t="e">
        <f>STDEV(D318:D338)</f>
        <v>#DIV/0!</v>
      </c>
      <c r="O341" s="85" t="s">
        <v>2</v>
      </c>
      <c r="P341" s="84" t="e">
        <f>STDEV(P318:P338)</f>
        <v>#DIV/0!</v>
      </c>
      <c r="Q341" s="83" t="e">
        <f>STDEV(Q318:Q338)</f>
        <v>#DIV/0!</v>
      </c>
      <c r="R341" s="79"/>
      <c r="S341" s="79"/>
      <c r="T341" s="78"/>
      <c r="U341" s="78"/>
    </row>
    <row r="342" spans="2:21" ht="13.5" thickBot="1">
      <c r="B342" s="82" t="s">
        <v>3</v>
      </c>
      <c r="C342" s="81" t="e">
        <f>CONFIDENCE(0.05,C341,C339)</f>
        <v>#DIV/0!</v>
      </c>
      <c r="D342" s="80" t="e">
        <f>CONFIDENCE(0.05,D341,D339)</f>
        <v>#DIV/0!</v>
      </c>
      <c r="O342" s="82" t="s">
        <v>3</v>
      </c>
      <c r="P342" s="81" t="e">
        <f>CONFIDENCE(0.05,P341,P339)</f>
        <v>#DIV/0!</v>
      </c>
      <c r="Q342" s="80" t="e">
        <f>CONFIDENCE(0.05,Q341,Q339)</f>
        <v>#DIV/0!</v>
      </c>
      <c r="R342" s="79"/>
      <c r="S342" s="79"/>
      <c r="T342" s="78"/>
      <c r="U342" s="78"/>
    </row>
    <row r="344" spans="2:21" ht="13.5" thickBot="1"/>
    <row r="345" spans="2:21" ht="13.5" thickBot="1">
      <c r="B345" s="347"/>
      <c r="C345" s="348"/>
      <c r="D345" s="363" t="s">
        <v>15</v>
      </c>
      <c r="G345" s="346" t="s">
        <v>269</v>
      </c>
      <c r="H345" s="346"/>
      <c r="O345" s="347"/>
      <c r="P345" s="348"/>
      <c r="Q345" s="363" t="s">
        <v>15</v>
      </c>
      <c r="R345" s="79"/>
      <c r="S345" s="79"/>
      <c r="T345" s="346" t="s">
        <v>188</v>
      </c>
      <c r="U345" s="346"/>
    </row>
    <row r="346" spans="2:21" ht="13.5" thickBot="1">
      <c r="B346" s="349"/>
      <c r="C346" s="350"/>
      <c r="D346" s="364"/>
      <c r="G346" s="112">
        <v>1</v>
      </c>
      <c r="H346" s="112">
        <v>2</v>
      </c>
      <c r="O346" s="349"/>
      <c r="P346" s="350"/>
      <c r="Q346" s="364"/>
      <c r="R346" s="79"/>
      <c r="S346" s="79"/>
      <c r="T346" s="112">
        <v>1</v>
      </c>
      <c r="U346" s="112">
        <v>2</v>
      </c>
    </row>
    <row r="347" spans="2:21" ht="13.5" customHeight="1" thickBot="1">
      <c r="B347" s="355" t="s">
        <v>129</v>
      </c>
      <c r="C347" s="348"/>
      <c r="D347" s="111" t="s">
        <v>158</v>
      </c>
      <c r="F347" s="110" t="s">
        <v>1</v>
      </c>
      <c r="G347" s="109" t="e">
        <f t="shared" ref="G347:H349" si="21">C372</f>
        <v>#DIV/0!</v>
      </c>
      <c r="H347" s="109" t="e">
        <f t="shared" si="21"/>
        <v>#DIV/0!</v>
      </c>
      <c r="O347" s="432" t="s">
        <v>267</v>
      </c>
      <c r="P347" s="433"/>
      <c r="Q347" s="111" t="s">
        <v>158</v>
      </c>
      <c r="R347" s="79"/>
      <c r="S347" s="110" t="s">
        <v>1</v>
      </c>
      <c r="T347" s="109" t="e">
        <f t="shared" ref="T347:U349" si="22">P372</f>
        <v>#DIV/0!</v>
      </c>
      <c r="U347" s="109" t="e">
        <f t="shared" si="22"/>
        <v>#DIV/0!</v>
      </c>
    </row>
    <row r="348" spans="2:21">
      <c r="B348" s="373" t="s">
        <v>6</v>
      </c>
      <c r="C348" s="356" t="s">
        <v>27</v>
      </c>
      <c r="D348" s="357"/>
      <c r="F348" s="102" t="s">
        <v>7</v>
      </c>
      <c r="G348" s="108" t="e">
        <f t="shared" si="21"/>
        <v>#DIV/0!</v>
      </c>
      <c r="H348" s="108" t="e">
        <f t="shared" si="21"/>
        <v>#DIV/0!</v>
      </c>
      <c r="O348" s="373" t="s">
        <v>6</v>
      </c>
      <c r="P348" s="356" t="s">
        <v>27</v>
      </c>
      <c r="Q348" s="357"/>
      <c r="R348" s="79"/>
      <c r="S348" s="102" t="s">
        <v>7</v>
      </c>
      <c r="T348" s="108" t="e">
        <f t="shared" si="22"/>
        <v>#DIV/0!</v>
      </c>
      <c r="U348" s="108" t="e">
        <f t="shared" si="22"/>
        <v>#DIV/0!</v>
      </c>
    </row>
    <row r="349" spans="2:21" ht="13.5" thickBot="1">
      <c r="B349" s="374"/>
      <c r="C349" s="107">
        <v>1</v>
      </c>
      <c r="D349" s="106">
        <v>2</v>
      </c>
      <c r="F349" s="102" t="s">
        <v>3</v>
      </c>
      <c r="G349" s="105" t="e">
        <f t="shared" si="21"/>
        <v>#DIV/0!</v>
      </c>
      <c r="H349" s="105" t="e">
        <f t="shared" si="21"/>
        <v>#DIV/0!</v>
      </c>
      <c r="O349" s="374"/>
      <c r="P349" s="107">
        <v>1</v>
      </c>
      <c r="Q349" s="106">
        <v>2</v>
      </c>
      <c r="R349" s="79"/>
      <c r="S349" s="102" t="s">
        <v>3</v>
      </c>
      <c r="T349" s="105" t="e">
        <f t="shared" si="22"/>
        <v>#DIV/0!</v>
      </c>
      <c r="U349" s="105" t="e">
        <f t="shared" si="22"/>
        <v>#DIV/0!</v>
      </c>
    </row>
    <row r="350" spans="2:21">
      <c r="B350" s="199">
        <v>2</v>
      </c>
      <c r="C350" s="464" t="s">
        <v>57</v>
      </c>
      <c r="D350" s="401"/>
      <c r="F350" s="102" t="s">
        <v>8</v>
      </c>
      <c r="G350" s="101">
        <f>MAX(C350:C370)</f>
        <v>0</v>
      </c>
      <c r="H350" s="101">
        <f>MAX(D350:D370)</f>
        <v>0</v>
      </c>
      <c r="O350" s="199">
        <v>2</v>
      </c>
      <c r="P350" s="464" t="s">
        <v>57</v>
      </c>
      <c r="Q350" s="401"/>
      <c r="R350" s="79"/>
      <c r="S350" s="102" t="s">
        <v>8</v>
      </c>
      <c r="T350" s="101">
        <f>MAX(P350:P370)</f>
        <v>0</v>
      </c>
      <c r="U350" s="101">
        <f>MAX(Q350:Q370)</f>
        <v>0</v>
      </c>
    </row>
    <row r="351" spans="2:21">
      <c r="B351" s="194">
        <v>3</v>
      </c>
      <c r="C351" s="465" t="s">
        <v>57</v>
      </c>
      <c r="D351" s="399"/>
      <c r="F351" s="102" t="s">
        <v>9</v>
      </c>
      <c r="G351" s="101">
        <f>MIN(C350:C370)</f>
        <v>0</v>
      </c>
      <c r="H351" s="101">
        <f>MIN(D350:D370)</f>
        <v>0</v>
      </c>
      <c r="O351" s="194">
        <v>3</v>
      </c>
      <c r="P351" s="465" t="s">
        <v>57</v>
      </c>
      <c r="Q351" s="399"/>
      <c r="R351" s="79"/>
      <c r="S351" s="102" t="s">
        <v>9</v>
      </c>
      <c r="T351" s="101">
        <f>MIN(P350:P370)</f>
        <v>0</v>
      </c>
      <c r="U351" s="101">
        <f>MIN(Q350:Q370)</f>
        <v>0</v>
      </c>
    </row>
    <row r="352" spans="2:21" ht="13.5" thickBot="1">
      <c r="B352" s="194">
        <v>4</v>
      </c>
      <c r="C352" s="465" t="s">
        <v>57</v>
      </c>
      <c r="D352" s="399"/>
      <c r="F352" s="98" t="s">
        <v>10</v>
      </c>
      <c r="G352" s="97">
        <f>G350-G351</f>
        <v>0</v>
      </c>
      <c r="H352" s="97">
        <f>H350-H351</f>
        <v>0</v>
      </c>
      <c r="O352" s="194">
        <v>4</v>
      </c>
      <c r="P352" s="465" t="s">
        <v>57</v>
      </c>
      <c r="Q352" s="399"/>
      <c r="R352" s="79"/>
      <c r="S352" s="98" t="s">
        <v>10</v>
      </c>
      <c r="T352" s="97">
        <f>T350-T351</f>
        <v>0</v>
      </c>
      <c r="U352" s="97">
        <f>U350-U351</f>
        <v>0</v>
      </c>
    </row>
    <row r="353" spans="2:21">
      <c r="B353" s="194">
        <v>5</v>
      </c>
      <c r="C353" s="465" t="s">
        <v>57</v>
      </c>
      <c r="D353" s="399"/>
      <c r="O353" s="194">
        <v>5</v>
      </c>
      <c r="P353" s="465" t="s">
        <v>57</v>
      </c>
      <c r="Q353" s="399"/>
      <c r="R353" s="79"/>
      <c r="S353" s="79"/>
      <c r="T353" s="78"/>
      <c r="U353" s="78"/>
    </row>
    <row r="354" spans="2:21">
      <c r="B354" s="194">
        <v>6</v>
      </c>
      <c r="C354" s="465" t="s">
        <v>57</v>
      </c>
      <c r="D354" s="399"/>
      <c r="O354" s="194">
        <v>6</v>
      </c>
      <c r="P354" s="465" t="s">
        <v>57</v>
      </c>
      <c r="Q354" s="399"/>
      <c r="R354" s="79"/>
      <c r="S354" s="79"/>
      <c r="T354" s="78"/>
      <c r="U354" s="78"/>
    </row>
    <row r="355" spans="2:21">
      <c r="B355" s="194">
        <v>9</v>
      </c>
      <c r="C355" s="465" t="s">
        <v>57</v>
      </c>
      <c r="D355" s="399"/>
      <c r="O355" s="194">
        <v>9</v>
      </c>
      <c r="P355" s="465" t="s">
        <v>57</v>
      </c>
      <c r="Q355" s="399"/>
      <c r="R355" s="79"/>
      <c r="S355" s="79"/>
      <c r="T355" s="78"/>
      <c r="U355" s="78"/>
    </row>
    <row r="356" spans="2:21">
      <c r="B356" s="194">
        <v>10</v>
      </c>
      <c r="C356" s="465" t="s">
        <v>57</v>
      </c>
      <c r="D356" s="399"/>
      <c r="F356" s="102"/>
      <c r="G356" s="101"/>
      <c r="H356" s="101"/>
      <c r="O356" s="194">
        <v>10</v>
      </c>
      <c r="P356" s="465" t="s">
        <v>57</v>
      </c>
      <c r="Q356" s="399"/>
      <c r="R356" s="79"/>
      <c r="S356" s="102"/>
      <c r="T356" s="101"/>
      <c r="U356" s="101"/>
    </row>
    <row r="357" spans="2:21">
      <c r="B357" s="194">
        <v>11</v>
      </c>
      <c r="C357" s="465" t="s">
        <v>57</v>
      </c>
      <c r="D357" s="399"/>
      <c r="F357" s="102"/>
      <c r="G357" s="101"/>
      <c r="H357" s="101"/>
      <c r="O357" s="194">
        <v>11</v>
      </c>
      <c r="P357" s="465" t="s">
        <v>57</v>
      </c>
      <c r="Q357" s="399"/>
      <c r="R357" s="79"/>
      <c r="S357" s="102"/>
      <c r="T357" s="101"/>
      <c r="U357" s="101"/>
    </row>
    <row r="358" spans="2:21">
      <c r="B358" s="194">
        <v>12</v>
      </c>
      <c r="C358" s="465" t="s">
        <v>57</v>
      </c>
      <c r="D358" s="399"/>
      <c r="F358" s="102"/>
      <c r="G358" s="101"/>
      <c r="H358" s="101"/>
      <c r="O358" s="194">
        <v>12</v>
      </c>
      <c r="P358" s="465" t="s">
        <v>57</v>
      </c>
      <c r="Q358" s="399"/>
      <c r="R358" s="79"/>
      <c r="S358" s="102"/>
      <c r="T358" s="101"/>
      <c r="U358" s="101"/>
    </row>
    <row r="359" spans="2:21">
      <c r="B359" s="194">
        <v>13</v>
      </c>
      <c r="C359" s="465" t="s">
        <v>57</v>
      </c>
      <c r="D359" s="399"/>
      <c r="F359" s="102"/>
      <c r="G359" s="101"/>
      <c r="H359" s="101"/>
      <c r="O359" s="194">
        <v>13</v>
      </c>
      <c r="P359" s="465" t="s">
        <v>57</v>
      </c>
      <c r="Q359" s="399"/>
      <c r="R359" s="79"/>
      <c r="S359" s="102"/>
      <c r="T359" s="101"/>
      <c r="U359" s="101"/>
    </row>
    <row r="360" spans="2:21">
      <c r="B360" s="194">
        <v>16</v>
      </c>
      <c r="C360" s="465" t="s">
        <v>57</v>
      </c>
      <c r="D360" s="399"/>
      <c r="F360" s="102"/>
      <c r="G360" s="101"/>
      <c r="H360" s="101"/>
      <c r="O360" s="194">
        <v>16</v>
      </c>
      <c r="P360" s="465" t="s">
        <v>57</v>
      </c>
      <c r="Q360" s="399"/>
      <c r="R360" s="79"/>
      <c r="S360" s="102"/>
      <c r="T360" s="101"/>
      <c r="U360" s="101"/>
    </row>
    <row r="361" spans="2:21">
      <c r="B361" s="194">
        <v>17</v>
      </c>
      <c r="C361" s="465" t="s">
        <v>57</v>
      </c>
      <c r="D361" s="399"/>
      <c r="F361" s="102"/>
      <c r="G361" s="101"/>
      <c r="H361" s="101"/>
      <c r="O361" s="194">
        <v>17</v>
      </c>
      <c r="P361" s="465" t="s">
        <v>57</v>
      </c>
      <c r="Q361" s="399"/>
      <c r="R361" s="79"/>
      <c r="S361" s="102"/>
      <c r="T361" s="101"/>
      <c r="U361" s="101"/>
    </row>
    <row r="362" spans="2:21">
      <c r="B362" s="194">
        <v>18</v>
      </c>
      <c r="C362" s="465" t="s">
        <v>57</v>
      </c>
      <c r="D362" s="399"/>
      <c r="F362" s="102"/>
      <c r="G362" s="101"/>
      <c r="H362" s="101"/>
      <c r="O362" s="194">
        <v>18</v>
      </c>
      <c r="P362" s="465" t="s">
        <v>57</v>
      </c>
      <c r="Q362" s="399"/>
      <c r="R362" s="79"/>
      <c r="S362" s="102"/>
      <c r="T362" s="101"/>
      <c r="U362" s="101"/>
    </row>
    <row r="363" spans="2:21">
      <c r="B363" s="92">
        <v>19</v>
      </c>
      <c r="C363" s="465" t="s">
        <v>57</v>
      </c>
      <c r="D363" s="399"/>
      <c r="F363" s="102"/>
      <c r="G363" s="101"/>
      <c r="H363" s="101"/>
      <c r="O363" s="92">
        <v>19</v>
      </c>
      <c r="P363" s="465" t="s">
        <v>57</v>
      </c>
      <c r="Q363" s="399"/>
      <c r="R363" s="79"/>
      <c r="S363" s="102"/>
      <c r="T363" s="101"/>
      <c r="U363" s="101"/>
    </row>
    <row r="364" spans="2:21">
      <c r="B364" s="92">
        <v>20</v>
      </c>
      <c r="C364" s="465" t="s">
        <v>57</v>
      </c>
      <c r="D364" s="399"/>
      <c r="F364" s="102"/>
      <c r="G364" s="101"/>
      <c r="H364" s="101"/>
      <c r="O364" s="92">
        <v>20</v>
      </c>
      <c r="P364" s="465" t="s">
        <v>57</v>
      </c>
      <c r="Q364" s="399"/>
      <c r="R364" s="79"/>
      <c r="S364" s="102"/>
      <c r="T364" s="101"/>
      <c r="U364" s="101"/>
    </row>
    <row r="365" spans="2:21">
      <c r="B365" s="92">
        <v>23</v>
      </c>
      <c r="C365" s="465" t="s">
        <v>57</v>
      </c>
      <c r="D365" s="399"/>
      <c r="F365" s="102"/>
      <c r="G365" s="101"/>
      <c r="H365" s="101"/>
      <c r="O365" s="92">
        <v>23</v>
      </c>
      <c r="P365" s="465" t="s">
        <v>57</v>
      </c>
      <c r="Q365" s="399"/>
      <c r="R365" s="79"/>
      <c r="S365" s="102"/>
      <c r="T365" s="101"/>
      <c r="U365" s="101"/>
    </row>
    <row r="366" spans="2:21">
      <c r="B366" s="92">
        <v>24</v>
      </c>
      <c r="C366" s="465" t="s">
        <v>57</v>
      </c>
      <c r="D366" s="399"/>
      <c r="F366" s="102"/>
      <c r="G366" s="101"/>
      <c r="H366" s="101"/>
      <c r="O366" s="92">
        <v>24</v>
      </c>
      <c r="P366" s="465" t="s">
        <v>57</v>
      </c>
      <c r="Q366" s="399"/>
      <c r="R366" s="79"/>
      <c r="S366" s="102"/>
      <c r="T366" s="101"/>
      <c r="U366" s="101"/>
    </row>
    <row r="367" spans="2:21">
      <c r="B367" s="92">
        <v>25</v>
      </c>
      <c r="C367" s="465" t="s">
        <v>57</v>
      </c>
      <c r="D367" s="399"/>
      <c r="F367" s="102"/>
      <c r="G367" s="101"/>
      <c r="H367" s="101"/>
      <c r="O367" s="92">
        <v>25</v>
      </c>
      <c r="P367" s="465" t="s">
        <v>57</v>
      </c>
      <c r="Q367" s="399"/>
      <c r="R367" s="79"/>
      <c r="S367" s="102"/>
      <c r="T367" s="101"/>
      <c r="U367" s="101"/>
    </row>
    <row r="368" spans="2:21">
      <c r="B368" s="92">
        <v>26</v>
      </c>
      <c r="C368" s="465" t="s">
        <v>57</v>
      </c>
      <c r="D368" s="399"/>
      <c r="F368" s="102"/>
      <c r="G368" s="101"/>
      <c r="H368" s="101"/>
      <c r="O368" s="92">
        <v>26</v>
      </c>
      <c r="P368" s="465" t="s">
        <v>57</v>
      </c>
      <c r="Q368" s="399"/>
      <c r="R368" s="79"/>
      <c r="S368" s="102"/>
      <c r="T368" s="101"/>
      <c r="U368" s="101"/>
    </row>
    <row r="369" spans="2:21">
      <c r="B369" s="92">
        <v>27</v>
      </c>
      <c r="C369" s="465" t="s">
        <v>57</v>
      </c>
      <c r="D369" s="399"/>
      <c r="F369" s="102"/>
      <c r="G369" s="101"/>
      <c r="H369" s="101"/>
      <c r="O369" s="92">
        <v>27</v>
      </c>
      <c r="P369" s="465" t="s">
        <v>57</v>
      </c>
      <c r="Q369" s="399"/>
      <c r="R369" s="79"/>
      <c r="S369" s="102"/>
      <c r="T369" s="101"/>
      <c r="U369" s="101"/>
    </row>
    <row r="370" spans="2:21" ht="13.5" thickBot="1">
      <c r="B370" s="92">
        <v>30</v>
      </c>
      <c r="C370" s="462" t="s">
        <v>57</v>
      </c>
      <c r="D370" s="463"/>
      <c r="F370" s="102"/>
      <c r="G370" s="101"/>
      <c r="H370" s="101"/>
      <c r="O370" s="92">
        <v>30</v>
      </c>
      <c r="P370" s="462" t="s">
        <v>57</v>
      </c>
      <c r="Q370" s="463"/>
      <c r="R370" s="79"/>
      <c r="S370" s="102"/>
      <c r="T370" s="101"/>
      <c r="U370" s="101"/>
    </row>
    <row r="371" spans="2:21" ht="13.5" thickBot="1">
      <c r="B371" s="181" t="s">
        <v>0</v>
      </c>
      <c r="C371" s="90">
        <f>COUNTIF(C350:C370,"&gt;0")</f>
        <v>0</v>
      </c>
      <c r="D371" s="89">
        <f>COUNTIF(D350:D370,"&gt;0")</f>
        <v>0</v>
      </c>
      <c r="O371" s="181" t="s">
        <v>0</v>
      </c>
      <c r="P371" s="90">
        <f>COUNTIF(P350:P370,"&gt;0")</f>
        <v>0</v>
      </c>
      <c r="Q371" s="89">
        <f>COUNTIF(Q350:Q370,"&gt;0")</f>
        <v>0</v>
      </c>
      <c r="R371" s="79"/>
      <c r="S371" s="79"/>
      <c r="T371" s="78"/>
      <c r="U371" s="78"/>
    </row>
    <row r="372" spans="2:21">
      <c r="B372" s="88" t="s">
        <v>1</v>
      </c>
      <c r="C372" s="87" t="e">
        <f>AVERAGE(C350:C370)</f>
        <v>#DIV/0!</v>
      </c>
      <c r="D372" s="86" t="e">
        <f>AVERAGE(D350:D370)</f>
        <v>#DIV/0!</v>
      </c>
      <c r="O372" s="88" t="s">
        <v>1</v>
      </c>
      <c r="P372" s="87" t="e">
        <f>AVERAGE(P350:P370)</f>
        <v>#DIV/0!</v>
      </c>
      <c r="Q372" s="86" t="e">
        <f>AVERAGE(Q350:Q370)</f>
        <v>#DIV/0!</v>
      </c>
      <c r="R372" s="79"/>
      <c r="S372" s="79"/>
      <c r="T372" s="78"/>
      <c r="U372" s="78"/>
    </row>
    <row r="373" spans="2:21">
      <c r="B373" s="85" t="s">
        <v>2</v>
      </c>
      <c r="C373" s="84" t="e">
        <f>STDEV(C350:C370)</f>
        <v>#DIV/0!</v>
      </c>
      <c r="D373" s="83" t="e">
        <f>STDEV(D350:D370)</f>
        <v>#DIV/0!</v>
      </c>
      <c r="O373" s="85" t="s">
        <v>2</v>
      </c>
      <c r="P373" s="84" t="e">
        <f>STDEV(P350:P370)</f>
        <v>#DIV/0!</v>
      </c>
      <c r="Q373" s="83" t="e">
        <f>STDEV(Q350:Q370)</f>
        <v>#DIV/0!</v>
      </c>
      <c r="R373" s="79"/>
      <c r="S373" s="79"/>
      <c r="T373" s="78"/>
      <c r="U373" s="78"/>
    </row>
    <row r="374" spans="2:21" ht="13.5" thickBot="1">
      <c r="B374" s="82" t="s">
        <v>3</v>
      </c>
      <c r="C374" s="81" t="e">
        <f>CONFIDENCE(0.05,C373,C371)</f>
        <v>#DIV/0!</v>
      </c>
      <c r="D374" s="80" t="e">
        <f>CONFIDENCE(0.05,D373,D371)</f>
        <v>#DIV/0!</v>
      </c>
      <c r="O374" s="82" t="s">
        <v>3</v>
      </c>
      <c r="P374" s="81" t="e">
        <f>CONFIDENCE(0.05,P373,P371)</f>
        <v>#DIV/0!</v>
      </c>
      <c r="Q374" s="80" t="e">
        <f>CONFIDENCE(0.05,Q373,Q371)</f>
        <v>#DIV/0!</v>
      </c>
      <c r="R374" s="79"/>
      <c r="S374" s="79"/>
      <c r="T374" s="78"/>
      <c r="U374" s="78"/>
    </row>
    <row r="376" spans="2:21" ht="13.5" thickBot="1"/>
    <row r="377" spans="2:21" ht="13.5" thickBot="1">
      <c r="B377" s="347"/>
      <c r="C377" s="348"/>
      <c r="D377" s="363" t="s">
        <v>15</v>
      </c>
      <c r="G377" s="346" t="s">
        <v>268</v>
      </c>
      <c r="H377" s="346"/>
      <c r="O377" s="347"/>
      <c r="P377" s="348"/>
      <c r="Q377" s="363" t="s">
        <v>15</v>
      </c>
      <c r="R377" s="79"/>
      <c r="S377" s="79"/>
      <c r="T377" s="346" t="s">
        <v>186</v>
      </c>
      <c r="U377" s="346"/>
    </row>
    <row r="378" spans="2:21" ht="13.5" thickBot="1">
      <c r="B378" s="349"/>
      <c r="C378" s="350"/>
      <c r="D378" s="364"/>
      <c r="G378" s="112">
        <v>1</v>
      </c>
      <c r="H378" s="112">
        <v>2</v>
      </c>
      <c r="O378" s="349"/>
      <c r="P378" s="350"/>
      <c r="Q378" s="364"/>
      <c r="R378" s="79"/>
      <c r="S378" s="79"/>
      <c r="T378" s="112">
        <v>1</v>
      </c>
      <c r="U378" s="112">
        <v>2</v>
      </c>
    </row>
    <row r="379" spans="2:21" ht="13.5" customHeight="1" thickBot="1">
      <c r="B379" s="355" t="s">
        <v>129</v>
      </c>
      <c r="C379" s="348"/>
      <c r="D379" s="111" t="s">
        <v>155</v>
      </c>
      <c r="F379" s="110" t="s">
        <v>1</v>
      </c>
      <c r="G379" s="109" t="e">
        <f t="shared" ref="G379:H381" si="23">C402</f>
        <v>#DIV/0!</v>
      </c>
      <c r="H379" s="109" t="e">
        <f t="shared" si="23"/>
        <v>#DIV/0!</v>
      </c>
      <c r="O379" s="432" t="s">
        <v>267</v>
      </c>
      <c r="P379" s="433"/>
      <c r="Q379" s="111" t="s">
        <v>155</v>
      </c>
      <c r="R379" s="79"/>
      <c r="S379" s="110" t="s">
        <v>1</v>
      </c>
      <c r="T379" s="109" t="e">
        <f t="shared" ref="T379:U381" si="24">P402</f>
        <v>#DIV/0!</v>
      </c>
      <c r="U379" s="109" t="e">
        <f t="shared" si="24"/>
        <v>#DIV/0!</v>
      </c>
    </row>
    <row r="380" spans="2:21">
      <c r="B380" s="373" t="s">
        <v>6</v>
      </c>
      <c r="C380" s="356" t="s">
        <v>27</v>
      </c>
      <c r="D380" s="357"/>
      <c r="F380" s="102" t="s">
        <v>7</v>
      </c>
      <c r="G380" s="108" t="e">
        <f t="shared" si="23"/>
        <v>#DIV/0!</v>
      </c>
      <c r="H380" s="108" t="e">
        <f t="shared" si="23"/>
        <v>#DIV/0!</v>
      </c>
      <c r="O380" s="373" t="s">
        <v>6</v>
      </c>
      <c r="P380" s="356" t="s">
        <v>27</v>
      </c>
      <c r="Q380" s="357"/>
      <c r="R380" s="79"/>
      <c r="S380" s="102" t="s">
        <v>7</v>
      </c>
      <c r="T380" s="108" t="e">
        <f t="shared" si="24"/>
        <v>#DIV/0!</v>
      </c>
      <c r="U380" s="108" t="e">
        <f t="shared" si="24"/>
        <v>#DIV/0!</v>
      </c>
    </row>
    <row r="381" spans="2:21" ht="13.5" thickBot="1">
      <c r="B381" s="374"/>
      <c r="C381" s="107">
        <v>1</v>
      </c>
      <c r="D381" s="106">
        <v>2</v>
      </c>
      <c r="F381" s="102" t="s">
        <v>3</v>
      </c>
      <c r="G381" s="105" t="e">
        <f t="shared" si="23"/>
        <v>#DIV/0!</v>
      </c>
      <c r="H381" s="105" t="e">
        <f t="shared" si="23"/>
        <v>#DIV/0!</v>
      </c>
      <c r="O381" s="374"/>
      <c r="P381" s="107">
        <v>1</v>
      </c>
      <c r="Q381" s="106">
        <v>2</v>
      </c>
      <c r="R381" s="79"/>
      <c r="S381" s="102" t="s">
        <v>3</v>
      </c>
      <c r="T381" s="105" t="e">
        <f t="shared" si="24"/>
        <v>#DIV/0!</v>
      </c>
      <c r="U381" s="105" t="e">
        <f t="shared" si="24"/>
        <v>#DIV/0!</v>
      </c>
    </row>
    <row r="382" spans="2:21">
      <c r="B382" s="199">
        <v>1</v>
      </c>
      <c r="C382" s="464" t="s">
        <v>57</v>
      </c>
      <c r="D382" s="401"/>
      <c r="F382" s="102" t="s">
        <v>8</v>
      </c>
      <c r="G382" s="101">
        <f>MAX(C382:C400)</f>
        <v>0</v>
      </c>
      <c r="H382" s="101">
        <f>MAX(D382:D400)</f>
        <v>0</v>
      </c>
      <c r="O382" s="199">
        <v>1</v>
      </c>
      <c r="P382" s="464" t="s">
        <v>57</v>
      </c>
      <c r="Q382" s="401"/>
      <c r="R382" s="79"/>
      <c r="S382" s="102" t="s">
        <v>8</v>
      </c>
      <c r="T382" s="101">
        <f>MAX(P382:P400)</f>
        <v>0</v>
      </c>
      <c r="U382" s="101">
        <f>MAX(Q382:Q400)</f>
        <v>0</v>
      </c>
    </row>
    <row r="383" spans="2:21">
      <c r="B383" s="194">
        <v>2</v>
      </c>
      <c r="C383" s="465" t="s">
        <v>57</v>
      </c>
      <c r="D383" s="399"/>
      <c r="F383" s="102" t="s">
        <v>9</v>
      </c>
      <c r="G383" s="101">
        <f>MIN(C382:C400)</f>
        <v>0</v>
      </c>
      <c r="H383" s="101">
        <f>MIN(D382:D400)</f>
        <v>0</v>
      </c>
      <c r="O383" s="194">
        <v>2</v>
      </c>
      <c r="P383" s="465" t="s">
        <v>57</v>
      </c>
      <c r="Q383" s="399"/>
      <c r="R383" s="79"/>
      <c r="S383" s="102" t="s">
        <v>9</v>
      </c>
      <c r="T383" s="101">
        <f>MIN(P382:P400)</f>
        <v>0</v>
      </c>
      <c r="U383" s="101">
        <f>MIN(Q382:Q400)</f>
        <v>0</v>
      </c>
    </row>
    <row r="384" spans="2:21" ht="13.5" thickBot="1">
      <c r="B384" s="194">
        <v>3</v>
      </c>
      <c r="C384" s="465" t="s">
        <v>57</v>
      </c>
      <c r="D384" s="399"/>
      <c r="F384" s="98" t="s">
        <v>10</v>
      </c>
      <c r="G384" s="97">
        <f>G382-G383</f>
        <v>0</v>
      </c>
      <c r="H384" s="97">
        <f>H382-H383</f>
        <v>0</v>
      </c>
      <c r="O384" s="194">
        <v>3</v>
      </c>
      <c r="P384" s="465" t="s">
        <v>57</v>
      </c>
      <c r="Q384" s="399"/>
      <c r="R384" s="79"/>
      <c r="S384" s="98" t="s">
        <v>10</v>
      </c>
      <c r="T384" s="97">
        <f>T382-T383</f>
        <v>0</v>
      </c>
      <c r="U384" s="97">
        <f>U382-U383</f>
        <v>0</v>
      </c>
    </row>
    <row r="385" spans="2:21">
      <c r="B385" s="194">
        <v>4</v>
      </c>
      <c r="C385" s="465" t="s">
        <v>57</v>
      </c>
      <c r="D385" s="399"/>
      <c r="O385" s="194">
        <v>4</v>
      </c>
      <c r="P385" s="465" t="s">
        <v>57</v>
      </c>
      <c r="Q385" s="399"/>
      <c r="R385" s="79"/>
      <c r="S385" s="79"/>
      <c r="T385" s="78"/>
      <c r="U385" s="78"/>
    </row>
    <row r="386" spans="2:21">
      <c r="B386" s="194">
        <v>7</v>
      </c>
      <c r="C386" s="465" t="s">
        <v>57</v>
      </c>
      <c r="D386" s="399"/>
      <c r="O386" s="194">
        <v>7</v>
      </c>
      <c r="P386" s="465" t="s">
        <v>57</v>
      </c>
      <c r="Q386" s="399"/>
      <c r="R386" s="79"/>
      <c r="S386" s="79"/>
      <c r="T386" s="78"/>
      <c r="U386" s="78"/>
    </row>
    <row r="387" spans="2:21">
      <c r="B387" s="194">
        <v>9</v>
      </c>
      <c r="C387" s="465" t="s">
        <v>57</v>
      </c>
      <c r="D387" s="399"/>
      <c r="O387" s="194">
        <v>9</v>
      </c>
      <c r="P387" s="465" t="s">
        <v>57</v>
      </c>
      <c r="Q387" s="399"/>
      <c r="R387" s="79"/>
      <c r="S387" s="79"/>
      <c r="T387" s="78"/>
      <c r="U387" s="78"/>
    </row>
    <row r="388" spans="2:21">
      <c r="B388" s="194">
        <v>10</v>
      </c>
      <c r="C388" s="465" t="s">
        <v>57</v>
      </c>
      <c r="D388" s="399"/>
      <c r="F388" s="102"/>
      <c r="G388" s="101"/>
      <c r="H388" s="101"/>
      <c r="O388" s="194">
        <v>10</v>
      </c>
      <c r="P388" s="465" t="s">
        <v>57</v>
      </c>
      <c r="Q388" s="399"/>
      <c r="R388" s="79"/>
      <c r="S388" s="102"/>
      <c r="T388" s="101"/>
      <c r="U388" s="101"/>
    </row>
    <row r="389" spans="2:21">
      <c r="B389" s="194">
        <v>11</v>
      </c>
      <c r="C389" s="465" t="s">
        <v>57</v>
      </c>
      <c r="D389" s="399"/>
      <c r="F389" s="102"/>
      <c r="G389" s="101"/>
      <c r="H389" s="101"/>
      <c r="O389" s="194">
        <v>11</v>
      </c>
      <c r="P389" s="465" t="s">
        <v>57</v>
      </c>
      <c r="Q389" s="399"/>
      <c r="R389" s="79"/>
      <c r="S389" s="102"/>
      <c r="T389" s="101"/>
      <c r="U389" s="101"/>
    </row>
    <row r="390" spans="2:21">
      <c r="B390" s="194">
        <v>14</v>
      </c>
      <c r="C390" s="465" t="s">
        <v>57</v>
      </c>
      <c r="D390" s="399"/>
      <c r="F390" s="102"/>
      <c r="G390" s="101"/>
      <c r="H390" s="101"/>
      <c r="O390" s="194">
        <v>14</v>
      </c>
      <c r="P390" s="465" t="s">
        <v>57</v>
      </c>
      <c r="Q390" s="399"/>
      <c r="R390" s="79"/>
      <c r="S390" s="102"/>
      <c r="T390" s="101"/>
      <c r="U390" s="101"/>
    </row>
    <row r="391" spans="2:21">
      <c r="B391" s="194">
        <v>15</v>
      </c>
      <c r="C391" s="465" t="s">
        <v>57</v>
      </c>
      <c r="D391" s="399"/>
      <c r="F391" s="102"/>
      <c r="G391" s="101"/>
      <c r="H391" s="101"/>
      <c r="O391" s="194">
        <v>15</v>
      </c>
      <c r="P391" s="465" t="s">
        <v>57</v>
      </c>
      <c r="Q391" s="399"/>
      <c r="R391" s="79"/>
      <c r="S391" s="102"/>
      <c r="T391" s="101"/>
      <c r="U391" s="101"/>
    </row>
    <row r="392" spans="2:21">
      <c r="B392" s="194">
        <v>16</v>
      </c>
      <c r="C392" s="465" t="s">
        <v>57</v>
      </c>
      <c r="D392" s="399"/>
      <c r="F392" s="102"/>
      <c r="G392" s="101"/>
      <c r="H392" s="101"/>
      <c r="O392" s="194">
        <v>16</v>
      </c>
      <c r="P392" s="465" t="s">
        <v>57</v>
      </c>
      <c r="Q392" s="399"/>
      <c r="R392" s="79"/>
      <c r="S392" s="102"/>
      <c r="T392" s="101"/>
      <c r="U392" s="101"/>
    </row>
    <row r="393" spans="2:21">
      <c r="B393" s="194">
        <v>17</v>
      </c>
      <c r="C393" s="465" t="s">
        <v>57</v>
      </c>
      <c r="D393" s="399"/>
      <c r="F393" s="102"/>
      <c r="G393" s="101"/>
      <c r="H393" s="101"/>
      <c r="O393" s="194">
        <v>17</v>
      </c>
      <c r="P393" s="465" t="s">
        <v>57</v>
      </c>
      <c r="Q393" s="399"/>
      <c r="R393" s="79"/>
      <c r="S393" s="102"/>
      <c r="T393" s="101"/>
      <c r="U393" s="101"/>
    </row>
    <row r="394" spans="2:21">
      <c r="B394" s="194">
        <v>18</v>
      </c>
      <c r="C394" s="465" t="s">
        <v>57</v>
      </c>
      <c r="D394" s="399"/>
      <c r="F394" s="102"/>
      <c r="G394" s="101"/>
      <c r="H394" s="101"/>
      <c r="O394" s="194">
        <v>18</v>
      </c>
      <c r="P394" s="465" t="s">
        <v>57</v>
      </c>
      <c r="Q394" s="399"/>
      <c r="R394" s="79"/>
      <c r="S394" s="102"/>
      <c r="T394" s="101"/>
      <c r="U394" s="101"/>
    </row>
    <row r="395" spans="2:21">
      <c r="B395" s="92">
        <v>21</v>
      </c>
      <c r="C395" s="465" t="s">
        <v>57</v>
      </c>
      <c r="D395" s="399"/>
      <c r="F395" s="102"/>
      <c r="G395" s="101"/>
      <c r="H395" s="101"/>
      <c r="O395" s="92">
        <v>21</v>
      </c>
      <c r="P395" s="465" t="s">
        <v>57</v>
      </c>
      <c r="Q395" s="399"/>
      <c r="R395" s="79"/>
      <c r="S395" s="102"/>
      <c r="T395" s="101"/>
      <c r="U395" s="101"/>
    </row>
    <row r="396" spans="2:21">
      <c r="B396" s="92">
        <v>22</v>
      </c>
      <c r="C396" s="465" t="s">
        <v>57</v>
      </c>
      <c r="D396" s="399"/>
      <c r="F396" s="102"/>
      <c r="G396" s="101"/>
      <c r="H396" s="101"/>
      <c r="O396" s="92">
        <v>22</v>
      </c>
      <c r="P396" s="465" t="s">
        <v>57</v>
      </c>
      <c r="Q396" s="399"/>
      <c r="R396" s="79"/>
      <c r="S396" s="102"/>
      <c r="T396" s="101"/>
      <c r="U396" s="101"/>
    </row>
    <row r="397" spans="2:21">
      <c r="B397" s="92">
        <v>23</v>
      </c>
      <c r="C397" s="465" t="s">
        <v>57</v>
      </c>
      <c r="D397" s="399"/>
      <c r="F397" s="102"/>
      <c r="G397" s="101"/>
      <c r="H397" s="101"/>
      <c r="O397" s="92">
        <v>23</v>
      </c>
      <c r="P397" s="465" t="s">
        <v>57</v>
      </c>
      <c r="Q397" s="399"/>
      <c r="R397" s="79"/>
      <c r="S397" s="102"/>
      <c r="T397" s="101"/>
      <c r="U397" s="101"/>
    </row>
    <row r="398" spans="2:21">
      <c r="B398" s="92">
        <v>28</v>
      </c>
      <c r="C398" s="465" t="s">
        <v>57</v>
      </c>
      <c r="D398" s="399"/>
      <c r="F398" s="102"/>
      <c r="G398" s="101"/>
      <c r="H398" s="101"/>
      <c r="O398" s="92">
        <v>28</v>
      </c>
      <c r="P398" s="465" t="s">
        <v>57</v>
      </c>
      <c r="Q398" s="399"/>
      <c r="R398" s="79"/>
      <c r="S398" s="102"/>
      <c r="T398" s="101"/>
      <c r="U398" s="101"/>
    </row>
    <row r="399" spans="2:21">
      <c r="B399" s="92">
        <v>29</v>
      </c>
      <c r="C399" s="465" t="s">
        <v>57</v>
      </c>
      <c r="D399" s="399"/>
      <c r="F399" s="102"/>
      <c r="G399" s="101"/>
      <c r="H399" s="101"/>
      <c r="O399" s="92">
        <v>29</v>
      </c>
      <c r="P399" s="465" t="s">
        <v>57</v>
      </c>
      <c r="Q399" s="399"/>
      <c r="R399" s="79"/>
      <c r="S399" s="102"/>
      <c r="T399" s="101"/>
      <c r="U399" s="101"/>
    </row>
    <row r="400" spans="2:21" ht="13.5" thickBot="1">
      <c r="B400" s="92">
        <v>30</v>
      </c>
      <c r="C400" s="462" t="s">
        <v>57</v>
      </c>
      <c r="D400" s="463"/>
      <c r="F400" s="102"/>
      <c r="G400" s="101"/>
      <c r="H400" s="101"/>
      <c r="O400" s="92">
        <v>30</v>
      </c>
      <c r="P400" s="462" t="s">
        <v>57</v>
      </c>
      <c r="Q400" s="463"/>
      <c r="R400" s="79"/>
      <c r="S400" s="102"/>
      <c r="T400" s="101"/>
      <c r="U400" s="101"/>
    </row>
    <row r="401" spans="2:21" ht="13.5" thickBot="1">
      <c r="B401" s="181" t="s">
        <v>0</v>
      </c>
      <c r="C401" s="90">
        <f>COUNTIF(C382:C400,"&gt;0")</f>
        <v>0</v>
      </c>
      <c r="D401" s="89">
        <f>COUNTIF(D382:D400,"&gt;0")</f>
        <v>0</v>
      </c>
      <c r="O401" s="181" t="s">
        <v>0</v>
      </c>
      <c r="P401" s="114">
        <f>COUNTIF(P382:P400,"&gt;0")</f>
        <v>0</v>
      </c>
      <c r="Q401" s="113">
        <f>COUNTIF(Q382:Q400,"&gt;0")</f>
        <v>0</v>
      </c>
      <c r="R401" s="79"/>
      <c r="S401" s="79"/>
      <c r="T401" s="78"/>
      <c r="U401" s="78"/>
    </row>
    <row r="402" spans="2:21">
      <c r="B402" s="88" t="s">
        <v>1</v>
      </c>
      <c r="C402" s="87" t="e">
        <f>AVERAGE(C382:C400)</f>
        <v>#DIV/0!</v>
      </c>
      <c r="D402" s="86" t="e">
        <f>AVERAGE(D382:D400)</f>
        <v>#DIV/0!</v>
      </c>
      <c r="O402" s="88" t="s">
        <v>1</v>
      </c>
      <c r="P402" s="87" t="e">
        <f>AVERAGE(P382:P400)</f>
        <v>#DIV/0!</v>
      </c>
      <c r="Q402" s="86" t="e">
        <f>AVERAGE(Q382:Q400)</f>
        <v>#DIV/0!</v>
      </c>
      <c r="R402" s="79"/>
      <c r="S402" s="79"/>
      <c r="T402" s="78"/>
      <c r="U402" s="78"/>
    </row>
    <row r="403" spans="2:21">
      <c r="B403" s="85" t="s">
        <v>2</v>
      </c>
      <c r="C403" s="84" t="e">
        <f>STDEV(C382:C400)</f>
        <v>#DIV/0!</v>
      </c>
      <c r="D403" s="83" t="e">
        <f>STDEV(D382:D400)</f>
        <v>#DIV/0!</v>
      </c>
      <c r="O403" s="85" t="s">
        <v>2</v>
      </c>
      <c r="P403" s="84" t="e">
        <f>STDEV(P382:P400)</f>
        <v>#DIV/0!</v>
      </c>
      <c r="Q403" s="83" t="e">
        <f>STDEV(Q382:Q400)</f>
        <v>#DIV/0!</v>
      </c>
      <c r="R403" s="79"/>
      <c r="S403" s="79"/>
      <c r="T403" s="78"/>
      <c r="U403" s="78"/>
    </row>
    <row r="404" spans="2:21" ht="13.5" thickBot="1">
      <c r="B404" s="82" t="s">
        <v>3</v>
      </c>
      <c r="C404" s="81" t="e">
        <f>CONFIDENCE(0.05,C403,C401)</f>
        <v>#DIV/0!</v>
      </c>
      <c r="D404" s="80" t="e">
        <f>CONFIDENCE(0.05,D403,D401)</f>
        <v>#DIV/0!</v>
      </c>
      <c r="O404" s="82" t="s">
        <v>3</v>
      </c>
      <c r="P404" s="81" t="e">
        <f>CONFIDENCE(0.05,P403,P401)</f>
        <v>#DIV/0!</v>
      </c>
      <c r="Q404" s="80" t="e">
        <f>CONFIDENCE(0.05,Q403,Q401)</f>
        <v>#DIV/0!</v>
      </c>
      <c r="R404" s="79"/>
      <c r="S404" s="79"/>
      <c r="T404" s="78"/>
      <c r="U404" s="78"/>
    </row>
  </sheetData>
  <mergeCells count="652">
    <mergeCell ref="C338:D338"/>
    <mergeCell ref="P338:Q338"/>
    <mergeCell ref="C327:D327"/>
    <mergeCell ref="P327:Q327"/>
    <mergeCell ref="C328:D328"/>
    <mergeCell ref="P328:Q328"/>
    <mergeCell ref="C329:D329"/>
    <mergeCell ref="P329:Q329"/>
    <mergeCell ref="C330:D330"/>
    <mergeCell ref="P330:Q330"/>
    <mergeCell ref="C331:D331"/>
    <mergeCell ref="P331:Q331"/>
    <mergeCell ref="C332:D332"/>
    <mergeCell ref="P332:Q332"/>
    <mergeCell ref="C333:D333"/>
    <mergeCell ref="P333:Q333"/>
    <mergeCell ref="C334:D334"/>
    <mergeCell ref="P334:Q334"/>
    <mergeCell ref="C335:D335"/>
    <mergeCell ref="P335:Q335"/>
    <mergeCell ref="C336:D336"/>
    <mergeCell ref="P336:Q336"/>
    <mergeCell ref="C337:D337"/>
    <mergeCell ref="P337:Q337"/>
    <mergeCell ref="C326:D326"/>
    <mergeCell ref="P326:Q326"/>
    <mergeCell ref="C320:D320"/>
    <mergeCell ref="P320:Q320"/>
    <mergeCell ref="B315:C315"/>
    <mergeCell ref="O315:P315"/>
    <mergeCell ref="B316:B317"/>
    <mergeCell ref="C316:D316"/>
    <mergeCell ref="O316:O317"/>
    <mergeCell ref="P316:Q316"/>
    <mergeCell ref="C321:D321"/>
    <mergeCell ref="P321:Q321"/>
    <mergeCell ref="C322:D322"/>
    <mergeCell ref="P322:Q322"/>
    <mergeCell ref="C323:D323"/>
    <mergeCell ref="P323:Q323"/>
    <mergeCell ref="C324:D324"/>
    <mergeCell ref="P324:Q324"/>
    <mergeCell ref="C325:D325"/>
    <mergeCell ref="P325:Q325"/>
    <mergeCell ref="T281:U281"/>
    <mergeCell ref="B283:C283"/>
    <mergeCell ref="O283:P283"/>
    <mergeCell ref="B284:B285"/>
    <mergeCell ref="C284:D284"/>
    <mergeCell ref="O284:O285"/>
    <mergeCell ref="P284:Q284"/>
    <mergeCell ref="Q313:Q314"/>
    <mergeCell ref="T313:U313"/>
    <mergeCell ref="C290:D290"/>
    <mergeCell ref="P290:Q290"/>
    <mergeCell ref="C291:D291"/>
    <mergeCell ref="P291:Q291"/>
    <mergeCell ref="C295:D295"/>
    <mergeCell ref="P295:Q295"/>
    <mergeCell ref="C296:D296"/>
    <mergeCell ref="P296:Q296"/>
    <mergeCell ref="C286:D286"/>
    <mergeCell ref="P286:Q286"/>
    <mergeCell ref="C318:D318"/>
    <mergeCell ref="P318:Q318"/>
    <mergeCell ref="C319:D319"/>
    <mergeCell ref="P319:Q319"/>
    <mergeCell ref="B313:C314"/>
    <mergeCell ref="D313:D314"/>
    <mergeCell ref="G313:H313"/>
    <mergeCell ref="O313:P314"/>
    <mergeCell ref="C273:D273"/>
    <mergeCell ref="P273:Q273"/>
    <mergeCell ref="C274:D274"/>
    <mergeCell ref="P274:Q274"/>
    <mergeCell ref="B281:C282"/>
    <mergeCell ref="D281:D282"/>
    <mergeCell ref="G281:H281"/>
    <mergeCell ref="O281:P282"/>
    <mergeCell ref="Q281:Q282"/>
    <mergeCell ref="C272:D272"/>
    <mergeCell ref="P272:Q272"/>
    <mergeCell ref="C261:D261"/>
    <mergeCell ref="P261:Q261"/>
    <mergeCell ref="C262:D262"/>
    <mergeCell ref="P262:Q262"/>
    <mergeCell ref="C263:D263"/>
    <mergeCell ref="P263:Q263"/>
    <mergeCell ref="C264:D264"/>
    <mergeCell ref="P264:Q264"/>
    <mergeCell ref="C265:D265"/>
    <mergeCell ref="P265:Q265"/>
    <mergeCell ref="C266:D266"/>
    <mergeCell ref="P266:Q266"/>
    <mergeCell ref="C267:D267"/>
    <mergeCell ref="P267:Q267"/>
    <mergeCell ref="C268:D268"/>
    <mergeCell ref="P268:Q268"/>
    <mergeCell ref="C269:D269"/>
    <mergeCell ref="P269:Q269"/>
    <mergeCell ref="C270:D270"/>
    <mergeCell ref="P270:Q270"/>
    <mergeCell ref="C271:D271"/>
    <mergeCell ref="P271:Q271"/>
    <mergeCell ref="C260:D260"/>
    <mergeCell ref="P260:Q260"/>
    <mergeCell ref="C254:D254"/>
    <mergeCell ref="P254:Q254"/>
    <mergeCell ref="B249:C249"/>
    <mergeCell ref="O249:P249"/>
    <mergeCell ref="B250:B251"/>
    <mergeCell ref="C250:D250"/>
    <mergeCell ref="O250:O251"/>
    <mergeCell ref="P250:Q250"/>
    <mergeCell ref="C255:D255"/>
    <mergeCell ref="P255:Q255"/>
    <mergeCell ref="C256:D256"/>
    <mergeCell ref="P256:Q256"/>
    <mergeCell ref="C257:D257"/>
    <mergeCell ref="P257:Q257"/>
    <mergeCell ref="C252:D252"/>
    <mergeCell ref="P252:Q252"/>
    <mergeCell ref="C253:D253"/>
    <mergeCell ref="C258:D258"/>
    <mergeCell ref="P258:Q258"/>
    <mergeCell ref="C259:D259"/>
    <mergeCell ref="P259:Q259"/>
    <mergeCell ref="P253:Q253"/>
    <mergeCell ref="P195:Q195"/>
    <mergeCell ref="P196:Q196"/>
    <mergeCell ref="C198:D198"/>
    <mergeCell ref="C199:D199"/>
    <mergeCell ref="P198:Q198"/>
    <mergeCell ref="P199:Q199"/>
    <mergeCell ref="Q213:Q214"/>
    <mergeCell ref="C226:D226"/>
    <mergeCell ref="P226:Q226"/>
    <mergeCell ref="C200:D200"/>
    <mergeCell ref="P200:Q200"/>
    <mergeCell ref="C218:D218"/>
    <mergeCell ref="P218:Q218"/>
    <mergeCell ref="C219:D219"/>
    <mergeCell ref="P219:Q219"/>
    <mergeCell ref="P232:Q232"/>
    <mergeCell ref="C227:D227"/>
    <mergeCell ref="P227:Q227"/>
    <mergeCell ref="C201:D201"/>
    <mergeCell ref="C202:D202"/>
    <mergeCell ref="C220:D220"/>
    <mergeCell ref="P220:Q220"/>
    <mergeCell ref="C221:D221"/>
    <mergeCell ref="P221:Q221"/>
    <mergeCell ref="B215:C215"/>
    <mergeCell ref="O215:P215"/>
    <mergeCell ref="C205:D205"/>
    <mergeCell ref="C206:D206"/>
    <mergeCell ref="P205:Q205"/>
    <mergeCell ref="P206:Q206"/>
    <mergeCell ref="C190:D190"/>
    <mergeCell ref="C191:D191"/>
    <mergeCell ref="C192:D192"/>
    <mergeCell ref="P192:Q192"/>
    <mergeCell ref="C197:D197"/>
    <mergeCell ref="P197:Q197"/>
    <mergeCell ref="C195:D195"/>
    <mergeCell ref="C196:D196"/>
    <mergeCell ref="T213:U213"/>
    <mergeCell ref="B213:C214"/>
    <mergeCell ref="D213:D214"/>
    <mergeCell ref="G213:H213"/>
    <mergeCell ref="O213:P214"/>
    <mergeCell ref="T247:U247"/>
    <mergeCell ref="C228:D228"/>
    <mergeCell ref="P228:Q228"/>
    <mergeCell ref="C229:D229"/>
    <mergeCell ref="P229:Q229"/>
    <mergeCell ref="B216:B217"/>
    <mergeCell ref="C216:D216"/>
    <mergeCell ref="O216:O217"/>
    <mergeCell ref="P216:Q216"/>
    <mergeCell ref="B247:C248"/>
    <mergeCell ref="D247:D248"/>
    <mergeCell ref="G247:H247"/>
    <mergeCell ref="O247:P248"/>
    <mergeCell ref="Q247:Q248"/>
    <mergeCell ref="C222:D222"/>
    <mergeCell ref="P222:Q222"/>
    <mergeCell ref="C231:D231"/>
    <mergeCell ref="P231:Q231"/>
    <mergeCell ref="C232:D232"/>
    <mergeCell ref="P188:Q188"/>
    <mergeCell ref="P189:Q189"/>
    <mergeCell ref="P190:Q190"/>
    <mergeCell ref="P191:Q191"/>
    <mergeCell ref="C193:D193"/>
    <mergeCell ref="C194:D194"/>
    <mergeCell ref="P193:Q193"/>
    <mergeCell ref="P194:Q194"/>
    <mergeCell ref="C188:D188"/>
    <mergeCell ref="C189:D189"/>
    <mergeCell ref="C186:D186"/>
    <mergeCell ref="C187:D187"/>
    <mergeCell ref="P186:Q186"/>
    <mergeCell ref="P187:Q187"/>
    <mergeCell ref="G181:H181"/>
    <mergeCell ref="O181:P182"/>
    <mergeCell ref="Q181:Q182"/>
    <mergeCell ref="C156:D156"/>
    <mergeCell ref="C157:D157"/>
    <mergeCell ref="B184:B185"/>
    <mergeCell ref="C184:D184"/>
    <mergeCell ref="O184:O185"/>
    <mergeCell ref="P184:Q184"/>
    <mergeCell ref="T151:U151"/>
    <mergeCell ref="B153:C153"/>
    <mergeCell ref="O153:P153"/>
    <mergeCell ref="B154:B155"/>
    <mergeCell ref="C154:D154"/>
    <mergeCell ref="O154:O155"/>
    <mergeCell ref="P154:Q154"/>
    <mergeCell ref="G151:H151"/>
    <mergeCell ref="O151:P152"/>
    <mergeCell ref="Q151:Q152"/>
    <mergeCell ref="C141:D141"/>
    <mergeCell ref="T181:U181"/>
    <mergeCell ref="B183:C183"/>
    <mergeCell ref="O183:P183"/>
    <mergeCell ref="B181:C182"/>
    <mergeCell ref="D181:D182"/>
    <mergeCell ref="P143:Q143"/>
    <mergeCell ref="P144:Q144"/>
    <mergeCell ref="C142:D142"/>
    <mergeCell ref="C143:D143"/>
    <mergeCell ref="C78:D78"/>
    <mergeCell ref="C79:D79"/>
    <mergeCell ref="C80:D80"/>
    <mergeCell ref="C93:D93"/>
    <mergeCell ref="C94:D94"/>
    <mergeCell ref="B88:C89"/>
    <mergeCell ref="P138:Q138"/>
    <mergeCell ref="P139:Q139"/>
    <mergeCell ref="P140:Q140"/>
    <mergeCell ref="C135:D135"/>
    <mergeCell ref="C137:D137"/>
    <mergeCell ref="C138:D138"/>
    <mergeCell ref="C139:D139"/>
    <mergeCell ref="C140:D140"/>
    <mergeCell ref="P76:Q76"/>
    <mergeCell ref="P78:Q78"/>
    <mergeCell ref="P79:Q79"/>
    <mergeCell ref="P80:Q80"/>
    <mergeCell ref="P77:Q77"/>
    <mergeCell ref="P74:Q74"/>
    <mergeCell ref="C130:D130"/>
    <mergeCell ref="C131:D131"/>
    <mergeCell ref="P136:Q136"/>
    <mergeCell ref="C76:D76"/>
    <mergeCell ref="C77:D77"/>
    <mergeCell ref="P134:Q134"/>
    <mergeCell ref="P135:Q135"/>
    <mergeCell ref="C132:D132"/>
    <mergeCell ref="C133:D133"/>
    <mergeCell ref="P126:Q126"/>
    <mergeCell ref="P127:Q127"/>
    <mergeCell ref="P128:Q128"/>
    <mergeCell ref="P129:Q129"/>
    <mergeCell ref="P81:Q81"/>
    <mergeCell ref="C81:D81"/>
    <mergeCell ref="P91:Q91"/>
    <mergeCell ref="O88:P89"/>
    <mergeCell ref="Q88:Q89"/>
    <mergeCell ref="B2:C3"/>
    <mergeCell ref="D2:D3"/>
    <mergeCell ref="G26:H26"/>
    <mergeCell ref="C68:D68"/>
    <mergeCell ref="P72:Q72"/>
    <mergeCell ref="P73:Q73"/>
    <mergeCell ref="C70:D70"/>
    <mergeCell ref="G2:H2"/>
    <mergeCell ref="B4:C4"/>
    <mergeCell ref="B5:B6"/>
    <mergeCell ref="C5:D5"/>
    <mergeCell ref="C64:D64"/>
    <mergeCell ref="C67:D67"/>
    <mergeCell ref="C18:D18"/>
    <mergeCell ref="C19:D19"/>
    <mergeCell ref="B26:C27"/>
    <mergeCell ref="C14:D14"/>
    <mergeCell ref="C15:D15"/>
    <mergeCell ref="D26:D27"/>
    <mergeCell ref="C39:D39"/>
    <mergeCell ref="P69:Q69"/>
    <mergeCell ref="P70:Q70"/>
    <mergeCell ref="C72:D72"/>
    <mergeCell ref="P71:Q71"/>
    <mergeCell ref="C75:D75"/>
    <mergeCell ref="C71:D71"/>
    <mergeCell ref="P75:Q75"/>
    <mergeCell ref="C73:D73"/>
    <mergeCell ref="C74:D74"/>
    <mergeCell ref="C69:D69"/>
    <mergeCell ref="P67:Q67"/>
    <mergeCell ref="C66:D66"/>
    <mergeCell ref="P66:Q66"/>
    <mergeCell ref="P65:Q65"/>
    <mergeCell ref="P68:Q68"/>
    <mergeCell ref="C63:D63"/>
    <mergeCell ref="P63:Q63"/>
    <mergeCell ref="C65:D65"/>
    <mergeCell ref="P64:Q64"/>
    <mergeCell ref="O58:P59"/>
    <mergeCell ref="Q58:Q59"/>
    <mergeCell ref="C48:D48"/>
    <mergeCell ref="C49:D49"/>
    <mergeCell ref="C50:D50"/>
    <mergeCell ref="C43:D43"/>
    <mergeCell ref="P36:Q36"/>
    <mergeCell ref="P37:Q37"/>
    <mergeCell ref="B61:B62"/>
    <mergeCell ref="C61:D61"/>
    <mergeCell ref="O61:O62"/>
    <mergeCell ref="P61:Q61"/>
    <mergeCell ref="P38:Q38"/>
    <mergeCell ref="P39:Q39"/>
    <mergeCell ref="C51:D51"/>
    <mergeCell ref="B58:C59"/>
    <mergeCell ref="T26:U26"/>
    <mergeCell ref="B28:C28"/>
    <mergeCell ref="O28:P28"/>
    <mergeCell ref="T58:U58"/>
    <mergeCell ref="B60:C60"/>
    <mergeCell ref="O60:P60"/>
    <mergeCell ref="C29:D29"/>
    <mergeCell ref="C37:D37"/>
    <mergeCell ref="C41:D41"/>
    <mergeCell ref="C42:D42"/>
    <mergeCell ref="O29:O30"/>
    <mergeCell ref="P29:Q29"/>
    <mergeCell ref="B29:B30"/>
    <mergeCell ref="O26:P27"/>
    <mergeCell ref="Q26:Q27"/>
    <mergeCell ref="C38:D38"/>
    <mergeCell ref="P32:Q32"/>
    <mergeCell ref="P33:Q33"/>
    <mergeCell ref="P34:Q34"/>
    <mergeCell ref="P35:Q35"/>
    <mergeCell ref="C40:D40"/>
    <mergeCell ref="P31:Q31"/>
    <mergeCell ref="D58:D59"/>
    <mergeCell ref="G58:H58"/>
    <mergeCell ref="D88:D89"/>
    <mergeCell ref="G88:H88"/>
    <mergeCell ref="T88:U88"/>
    <mergeCell ref="B90:C90"/>
    <mergeCell ref="O90:P90"/>
    <mergeCell ref="B91:B92"/>
    <mergeCell ref="C91:D91"/>
    <mergeCell ref="O91:O92"/>
    <mergeCell ref="P94:Q94"/>
    <mergeCell ref="C112:D112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6:D106"/>
    <mergeCell ref="C107:D107"/>
    <mergeCell ref="C108:D108"/>
    <mergeCell ref="C109:D109"/>
    <mergeCell ref="C110:D110"/>
    <mergeCell ref="C111:D111"/>
    <mergeCell ref="C105:D105"/>
    <mergeCell ref="C104:D104"/>
    <mergeCell ref="P95:Q95"/>
    <mergeCell ref="P96:Q96"/>
    <mergeCell ref="P97:Q97"/>
    <mergeCell ref="P98:Q98"/>
    <mergeCell ref="O124:O125"/>
    <mergeCell ref="P124:Q124"/>
    <mergeCell ref="P105:Q105"/>
    <mergeCell ref="P106:Q106"/>
    <mergeCell ref="P107:Q107"/>
    <mergeCell ref="P111:Q111"/>
    <mergeCell ref="P108:Q108"/>
    <mergeCell ref="P109:Q109"/>
    <mergeCell ref="P110:Q110"/>
    <mergeCell ref="P99:Q99"/>
    <mergeCell ref="P100:Q100"/>
    <mergeCell ref="P101:Q101"/>
    <mergeCell ref="P102:Q102"/>
    <mergeCell ref="P103:Q103"/>
    <mergeCell ref="P104:Q104"/>
    <mergeCell ref="D121:D122"/>
    <mergeCell ref="P158:Q158"/>
    <mergeCell ref="P159:Q159"/>
    <mergeCell ref="P167:Q167"/>
    <mergeCell ref="P133:Q133"/>
    <mergeCell ref="P132:Q132"/>
    <mergeCell ref="C128:D128"/>
    <mergeCell ref="C129:D129"/>
    <mergeCell ref="C113:D113"/>
    <mergeCell ref="C114:D114"/>
    <mergeCell ref="P130:Q130"/>
    <mergeCell ref="P131:Q131"/>
    <mergeCell ref="C126:D126"/>
    <mergeCell ref="C127:D127"/>
    <mergeCell ref="G121:H121"/>
    <mergeCell ref="O121:P122"/>
    <mergeCell ref="Q121:Q122"/>
    <mergeCell ref="P113:Q113"/>
    <mergeCell ref="P137:Q137"/>
    <mergeCell ref="P141:Q141"/>
    <mergeCell ref="P142:Q142"/>
    <mergeCell ref="C144:D144"/>
    <mergeCell ref="B151:C152"/>
    <mergeCell ref="D151:D152"/>
    <mergeCell ref="C223:D223"/>
    <mergeCell ref="P223:Q223"/>
    <mergeCell ref="C224:D224"/>
    <mergeCell ref="P224:Q224"/>
    <mergeCell ref="C225:D225"/>
    <mergeCell ref="P225:Q225"/>
    <mergeCell ref="T121:U121"/>
    <mergeCell ref="C134:D134"/>
    <mergeCell ref="C136:D136"/>
    <mergeCell ref="B123:C123"/>
    <mergeCell ref="O123:P123"/>
    <mergeCell ref="B124:B125"/>
    <mergeCell ref="C124:D124"/>
    <mergeCell ref="C203:D203"/>
    <mergeCell ref="C204:D204"/>
    <mergeCell ref="P201:Q201"/>
    <mergeCell ref="P202:Q202"/>
    <mergeCell ref="P203:Q203"/>
    <mergeCell ref="P204:Q204"/>
    <mergeCell ref="C166:D166"/>
    <mergeCell ref="C167:D167"/>
    <mergeCell ref="C158:D158"/>
    <mergeCell ref="C159:D159"/>
    <mergeCell ref="B121:C122"/>
    <mergeCell ref="C230:D230"/>
    <mergeCell ref="P230:Q230"/>
    <mergeCell ref="C239:D239"/>
    <mergeCell ref="P239:Q239"/>
    <mergeCell ref="C240:D240"/>
    <mergeCell ref="P240:Q240"/>
    <mergeCell ref="C236:D236"/>
    <mergeCell ref="P236:Q236"/>
    <mergeCell ref="C237:D237"/>
    <mergeCell ref="P237:Q237"/>
    <mergeCell ref="C238:D238"/>
    <mergeCell ref="P238:Q238"/>
    <mergeCell ref="C233:D233"/>
    <mergeCell ref="P233:Q233"/>
    <mergeCell ref="C234:D234"/>
    <mergeCell ref="P234:Q234"/>
    <mergeCell ref="C235:D235"/>
    <mergeCell ref="P235:Q235"/>
    <mergeCell ref="C292:D292"/>
    <mergeCell ref="P292:Q292"/>
    <mergeCell ref="C293:D293"/>
    <mergeCell ref="P293:Q293"/>
    <mergeCell ref="C294:D294"/>
    <mergeCell ref="P294:Q294"/>
    <mergeCell ref="C287:D287"/>
    <mergeCell ref="P287:Q287"/>
    <mergeCell ref="C288:D288"/>
    <mergeCell ref="P288:Q288"/>
    <mergeCell ref="C289:D289"/>
    <mergeCell ref="P289:Q289"/>
    <mergeCell ref="C305:D305"/>
    <mergeCell ref="P305:Q305"/>
    <mergeCell ref="C306:D306"/>
    <mergeCell ref="P306:Q306"/>
    <mergeCell ref="C297:D297"/>
    <mergeCell ref="P297:Q297"/>
    <mergeCell ref="C298:D298"/>
    <mergeCell ref="P298:Q298"/>
    <mergeCell ref="C299:D299"/>
    <mergeCell ref="P299:Q299"/>
    <mergeCell ref="C302:D302"/>
    <mergeCell ref="P302:Q302"/>
    <mergeCell ref="C303:D303"/>
    <mergeCell ref="P303:Q303"/>
    <mergeCell ref="C304:D304"/>
    <mergeCell ref="P304:Q304"/>
    <mergeCell ref="C300:D300"/>
    <mergeCell ref="P300:Q300"/>
    <mergeCell ref="C301:D301"/>
    <mergeCell ref="P301:Q301"/>
    <mergeCell ref="T345:U345"/>
    <mergeCell ref="B347:C347"/>
    <mergeCell ref="O347:P347"/>
    <mergeCell ref="B348:B349"/>
    <mergeCell ref="C348:D348"/>
    <mergeCell ref="O348:O349"/>
    <mergeCell ref="P348:Q348"/>
    <mergeCell ref="B345:C346"/>
    <mergeCell ref="D345:D346"/>
    <mergeCell ref="G345:H345"/>
    <mergeCell ref="C350:D350"/>
    <mergeCell ref="P350:Q350"/>
    <mergeCell ref="C351:D351"/>
    <mergeCell ref="P351:Q351"/>
    <mergeCell ref="C352:D352"/>
    <mergeCell ref="P352:Q352"/>
    <mergeCell ref="C354:D354"/>
    <mergeCell ref="P354:Q354"/>
    <mergeCell ref="O345:P346"/>
    <mergeCell ref="Q345:Q346"/>
    <mergeCell ref="C353:D353"/>
    <mergeCell ref="P353:Q353"/>
    <mergeCell ref="C355:D355"/>
    <mergeCell ref="P355:Q355"/>
    <mergeCell ref="C356:D356"/>
    <mergeCell ref="P356:Q356"/>
    <mergeCell ref="C357:D357"/>
    <mergeCell ref="P357:Q357"/>
    <mergeCell ref="C368:D368"/>
    <mergeCell ref="C359:D359"/>
    <mergeCell ref="P359:Q359"/>
    <mergeCell ref="C358:D358"/>
    <mergeCell ref="P358:Q358"/>
    <mergeCell ref="C360:D360"/>
    <mergeCell ref="P360:Q360"/>
    <mergeCell ref="C361:D361"/>
    <mergeCell ref="P361:Q361"/>
    <mergeCell ref="C362:D362"/>
    <mergeCell ref="P362:Q362"/>
    <mergeCell ref="P368:Q368"/>
    <mergeCell ref="C363:D363"/>
    <mergeCell ref="P363:Q363"/>
    <mergeCell ref="C364:D364"/>
    <mergeCell ref="P364:Q364"/>
    <mergeCell ref="B377:C378"/>
    <mergeCell ref="D377:D378"/>
    <mergeCell ref="G377:H377"/>
    <mergeCell ref="O377:P378"/>
    <mergeCell ref="T377:U377"/>
    <mergeCell ref="B379:C379"/>
    <mergeCell ref="O379:P379"/>
    <mergeCell ref="C365:D365"/>
    <mergeCell ref="P365:Q365"/>
    <mergeCell ref="C366:D366"/>
    <mergeCell ref="P366:Q366"/>
    <mergeCell ref="C367:D367"/>
    <mergeCell ref="P367:Q367"/>
    <mergeCell ref="C369:D369"/>
    <mergeCell ref="P369:Q369"/>
    <mergeCell ref="Q377:Q378"/>
    <mergeCell ref="B380:B381"/>
    <mergeCell ref="C380:D380"/>
    <mergeCell ref="O380:O381"/>
    <mergeCell ref="P380:Q380"/>
    <mergeCell ref="C382:D382"/>
    <mergeCell ref="P382:Q382"/>
    <mergeCell ref="C385:D385"/>
    <mergeCell ref="P385:Q385"/>
    <mergeCell ref="C386:D386"/>
    <mergeCell ref="P386:Q386"/>
    <mergeCell ref="C383:D383"/>
    <mergeCell ref="P383:Q383"/>
    <mergeCell ref="C384:D384"/>
    <mergeCell ref="P384:Q384"/>
    <mergeCell ref="C400:D400"/>
    <mergeCell ref="P400:Q400"/>
    <mergeCell ref="C397:D397"/>
    <mergeCell ref="P397:Q397"/>
    <mergeCell ref="C398:D398"/>
    <mergeCell ref="P398:Q398"/>
    <mergeCell ref="C399:D399"/>
    <mergeCell ref="P399:Q399"/>
    <mergeCell ref="C395:D395"/>
    <mergeCell ref="P395:Q395"/>
    <mergeCell ref="C396:D396"/>
    <mergeCell ref="P396:Q396"/>
    <mergeCell ref="P166:Q166"/>
    <mergeCell ref="P168:Q168"/>
    <mergeCell ref="P169:Q169"/>
    <mergeCell ref="P170:Q170"/>
    <mergeCell ref="C393:D393"/>
    <mergeCell ref="P393:Q393"/>
    <mergeCell ref="C394:D394"/>
    <mergeCell ref="P394:Q394"/>
    <mergeCell ref="P172:Q172"/>
    <mergeCell ref="P173:Q173"/>
    <mergeCell ref="P174:Q174"/>
    <mergeCell ref="C390:D390"/>
    <mergeCell ref="P390:Q390"/>
    <mergeCell ref="C391:D391"/>
    <mergeCell ref="C388:D388"/>
    <mergeCell ref="P388:Q388"/>
    <mergeCell ref="C389:D389"/>
    <mergeCell ref="P389:Q389"/>
    <mergeCell ref="C392:D392"/>
    <mergeCell ref="P392:Q392"/>
    <mergeCell ref="C387:D387"/>
    <mergeCell ref="P387:Q387"/>
    <mergeCell ref="C370:D370"/>
    <mergeCell ref="P370:Q370"/>
    <mergeCell ref="P49:Q49"/>
    <mergeCell ref="P50:Q50"/>
    <mergeCell ref="P51:Q51"/>
    <mergeCell ref="P156:Q156"/>
    <mergeCell ref="P157:Q157"/>
    <mergeCell ref="P391:Q391"/>
    <mergeCell ref="C160:D160"/>
    <mergeCell ref="C161:D161"/>
    <mergeCell ref="C170:D170"/>
    <mergeCell ref="C171:D171"/>
    <mergeCell ref="C172:D172"/>
    <mergeCell ref="C173:D173"/>
    <mergeCell ref="C168:D168"/>
    <mergeCell ref="C169:D169"/>
    <mergeCell ref="C162:D162"/>
    <mergeCell ref="C163:D163"/>
    <mergeCell ref="C164:D164"/>
    <mergeCell ref="C165:D165"/>
    <mergeCell ref="P160:Q160"/>
    <mergeCell ref="P161:Q161"/>
    <mergeCell ref="P162:Q162"/>
    <mergeCell ref="P163:Q163"/>
    <mergeCell ref="P164:Q164"/>
    <mergeCell ref="P165:Q165"/>
    <mergeCell ref="P47:Q47"/>
    <mergeCell ref="P48:Q48"/>
    <mergeCell ref="C174:D174"/>
    <mergeCell ref="C31:D31"/>
    <mergeCell ref="C32:D32"/>
    <mergeCell ref="C33:D33"/>
    <mergeCell ref="C34:D34"/>
    <mergeCell ref="C35:D35"/>
    <mergeCell ref="C36:D36"/>
    <mergeCell ref="P112:Q112"/>
    <mergeCell ref="P114:Q114"/>
    <mergeCell ref="P93:Q93"/>
    <mergeCell ref="P40:Q40"/>
    <mergeCell ref="P41:Q41"/>
    <mergeCell ref="P42:Q42"/>
    <mergeCell ref="P43:Q43"/>
    <mergeCell ref="P44:Q44"/>
    <mergeCell ref="P45:Q45"/>
    <mergeCell ref="P46:Q46"/>
    <mergeCell ref="C44:D44"/>
    <mergeCell ref="C45:D45"/>
    <mergeCell ref="C46:D46"/>
    <mergeCell ref="C47:D47"/>
    <mergeCell ref="P171:Q171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1"/>
  <sheetViews>
    <sheetView workbookViewId="0"/>
  </sheetViews>
  <sheetFormatPr defaultRowHeight="12.75"/>
  <cols>
    <col min="2" max="2" width="9.140625" style="30"/>
    <col min="3" max="4" width="13.140625" style="31" customWidth="1"/>
    <col min="5" max="5" width="2.7109375" style="30" customWidth="1"/>
    <col min="6" max="6" width="9.140625" style="30"/>
    <col min="7" max="8" width="10.7109375" style="31" customWidth="1"/>
  </cols>
  <sheetData>
    <row r="1" spans="2:10" ht="13.5" thickBot="1">
      <c r="G1" s="43"/>
      <c r="H1" s="43"/>
    </row>
    <row r="2" spans="2:10" ht="13.5" customHeight="1" thickBot="1">
      <c r="B2" s="335"/>
      <c r="C2" s="336"/>
      <c r="D2" s="339" t="s">
        <v>15</v>
      </c>
      <c r="G2" s="332" t="s">
        <v>18</v>
      </c>
      <c r="H2" s="332"/>
    </row>
    <row r="3" spans="2:10" ht="13.5" thickBot="1">
      <c r="B3" s="337"/>
      <c r="C3" s="338"/>
      <c r="D3" s="340"/>
      <c r="G3" s="42">
        <v>1</v>
      </c>
      <c r="H3" s="42">
        <v>2</v>
      </c>
    </row>
    <row r="4" spans="2:10" ht="13.5" thickBot="1">
      <c r="B4" s="341" t="s">
        <v>12</v>
      </c>
      <c r="C4" s="336"/>
      <c r="D4" s="32" t="s">
        <v>4</v>
      </c>
      <c r="F4" s="39" t="s">
        <v>1</v>
      </c>
      <c r="G4" s="31">
        <f>C13</f>
        <v>-93.75</v>
      </c>
      <c r="H4" s="31">
        <f t="shared" ref="G4:H6" si="0">D13</f>
        <v>-104.4</v>
      </c>
    </row>
    <row r="5" spans="2:10">
      <c r="B5" s="333" t="s">
        <v>6</v>
      </c>
      <c r="C5" s="342" t="s">
        <v>27</v>
      </c>
      <c r="D5" s="343"/>
      <c r="F5" s="40" t="s">
        <v>7</v>
      </c>
      <c r="G5" s="45">
        <f t="shared" si="0"/>
        <v>22.867371223353739</v>
      </c>
      <c r="H5" s="45">
        <f t="shared" si="0"/>
        <v>25.80310058888271</v>
      </c>
      <c r="I5" s="20"/>
      <c r="J5" s="48"/>
    </row>
    <row r="6" spans="2:10">
      <c r="B6" s="334"/>
      <c r="C6" s="33">
        <v>1</v>
      </c>
      <c r="D6" s="3">
        <v>2</v>
      </c>
      <c r="F6" s="40" t="s">
        <v>3</v>
      </c>
      <c r="G6" s="46">
        <f t="shared" si="0"/>
        <v>22.409612009440476</v>
      </c>
      <c r="H6" s="46">
        <f t="shared" si="0"/>
        <v>22.616999282920556</v>
      </c>
      <c r="I6" s="21"/>
      <c r="J6" s="47"/>
    </row>
    <row r="7" spans="2:10">
      <c r="B7" s="4">
        <v>26</v>
      </c>
      <c r="C7" s="24"/>
      <c r="D7" s="1">
        <v>-145</v>
      </c>
      <c r="F7" s="40" t="s">
        <v>8</v>
      </c>
      <c r="G7" s="23">
        <f>MAX(C7:C11)</f>
        <v>-60</v>
      </c>
      <c r="H7" s="23">
        <f>MAX(D7:D11)</f>
        <v>-82</v>
      </c>
      <c r="I7" s="10"/>
      <c r="J7" s="9"/>
    </row>
    <row r="8" spans="2:10">
      <c r="B8" s="4">
        <v>27</v>
      </c>
      <c r="C8" s="24">
        <v>-110</v>
      </c>
      <c r="D8" s="1">
        <v>-111</v>
      </c>
      <c r="F8" s="40" t="s">
        <v>9</v>
      </c>
      <c r="G8" s="23">
        <f>MIN(C7:C11)</f>
        <v>-110</v>
      </c>
      <c r="H8" s="23">
        <f>MIN(D7:D11)</f>
        <v>-145</v>
      </c>
      <c r="I8" s="10"/>
      <c r="J8" s="9"/>
    </row>
    <row r="9" spans="2:10" ht="13.5" thickBot="1">
      <c r="B9" s="4">
        <v>28</v>
      </c>
      <c r="C9" s="24">
        <v>-100</v>
      </c>
      <c r="D9" s="1">
        <v>-101</v>
      </c>
      <c r="F9" s="41" t="s">
        <v>10</v>
      </c>
      <c r="G9" s="44">
        <f>G7-G8</f>
        <v>50</v>
      </c>
      <c r="H9" s="44">
        <f>H7-H8</f>
        <v>63</v>
      </c>
      <c r="I9" s="10"/>
      <c r="J9" s="9"/>
    </row>
    <row r="10" spans="2:10">
      <c r="B10" s="4">
        <v>29</v>
      </c>
      <c r="C10" s="24">
        <v>-105</v>
      </c>
      <c r="D10" s="1">
        <v>-82</v>
      </c>
      <c r="G10" s="23"/>
      <c r="H10" s="23"/>
      <c r="I10" s="10"/>
      <c r="J10" s="11"/>
    </row>
    <row r="11" spans="2:10" ht="12.75" customHeight="1" thickBot="1">
      <c r="B11" s="13">
        <v>30</v>
      </c>
      <c r="C11" s="27">
        <v>-60</v>
      </c>
      <c r="D11" s="8">
        <v>-83</v>
      </c>
      <c r="G11" s="23"/>
      <c r="H11" s="23"/>
      <c r="I11" s="10"/>
      <c r="J11" s="11"/>
    </row>
    <row r="12" spans="2:10" ht="13.5" thickBot="1">
      <c r="B12" s="36" t="s">
        <v>0</v>
      </c>
      <c r="C12" s="52">
        <f>COUNTIF(C7:C11,"&lt;0")</f>
        <v>4</v>
      </c>
      <c r="D12" s="53">
        <f>COUNTIF(D7:D11,"&lt;0")</f>
        <v>5</v>
      </c>
      <c r="E12" s="34"/>
      <c r="G12" s="23"/>
      <c r="H12" s="23"/>
    </row>
    <row r="13" spans="2:10">
      <c r="B13" s="7" t="s">
        <v>1</v>
      </c>
      <c r="C13" s="50">
        <f>AVERAGE(C7:C11)</f>
        <v>-93.75</v>
      </c>
      <c r="D13" s="51">
        <f>AVERAGE(D7:D11)</f>
        <v>-104.4</v>
      </c>
      <c r="G13" s="23"/>
      <c r="H13" s="23"/>
    </row>
    <row r="14" spans="2:10">
      <c r="B14" s="4" t="s">
        <v>2</v>
      </c>
      <c r="C14" s="16">
        <f>STDEV(C7:C11)</f>
        <v>22.867371223353739</v>
      </c>
      <c r="D14" s="1">
        <f>STDEV(D7:D11)</f>
        <v>25.80310058888271</v>
      </c>
      <c r="G14" s="23"/>
      <c r="H14" s="23"/>
    </row>
    <row r="15" spans="2:10" ht="13.5" thickBot="1">
      <c r="B15" s="13" t="s">
        <v>3</v>
      </c>
      <c r="C15" s="19">
        <f>CONFIDENCE(0.05,C14,C12)</f>
        <v>22.409612009440476</v>
      </c>
      <c r="D15" s="12">
        <f>CONFIDENCE(0.05,D14,D12)</f>
        <v>22.616999282920556</v>
      </c>
      <c r="G15" s="23"/>
      <c r="H15" s="23"/>
    </row>
    <row r="16" spans="2:10">
      <c r="G16" s="23"/>
      <c r="H16" s="49"/>
      <c r="I16" s="2"/>
    </row>
    <row r="17" spans="2:9" ht="13.5" thickBot="1">
      <c r="G17" s="23"/>
      <c r="H17" s="49"/>
      <c r="I17" s="2"/>
    </row>
    <row r="18" spans="2:9" ht="13.5" thickBot="1">
      <c r="B18" s="335"/>
      <c r="C18" s="336"/>
      <c r="D18" s="339" t="s">
        <v>15</v>
      </c>
      <c r="G18" s="332" t="s">
        <v>21</v>
      </c>
      <c r="H18" s="332"/>
      <c r="I18" s="2"/>
    </row>
    <row r="19" spans="2:9" ht="13.5" thickBot="1">
      <c r="B19" s="337"/>
      <c r="C19" s="338"/>
      <c r="D19" s="340"/>
      <c r="G19" s="42">
        <v>1</v>
      </c>
      <c r="H19" s="42">
        <v>2</v>
      </c>
      <c r="I19" s="2"/>
    </row>
    <row r="20" spans="2:9" ht="13.5" thickBot="1">
      <c r="B20" s="341" t="s">
        <v>12</v>
      </c>
      <c r="C20" s="336"/>
      <c r="D20" s="32" t="s">
        <v>19</v>
      </c>
      <c r="F20" s="39" t="s">
        <v>1</v>
      </c>
      <c r="G20" s="45">
        <f t="shared" ref="G20:H22" si="1">C40</f>
        <v>-61.8125</v>
      </c>
      <c r="H20" s="45">
        <f t="shared" si="1"/>
        <v>-76.25</v>
      </c>
      <c r="I20" s="2"/>
    </row>
    <row r="21" spans="2:9">
      <c r="B21" s="333" t="s">
        <v>6</v>
      </c>
      <c r="C21" s="342" t="s">
        <v>27</v>
      </c>
      <c r="D21" s="343"/>
      <c r="F21" s="40" t="s">
        <v>7</v>
      </c>
      <c r="G21" s="45">
        <f t="shared" si="1"/>
        <v>46.532023023576642</v>
      </c>
      <c r="H21" s="45">
        <f t="shared" si="1"/>
        <v>46.699750177775755</v>
      </c>
      <c r="I21" s="2"/>
    </row>
    <row r="22" spans="2:9" ht="13.5" thickBot="1">
      <c r="B22" s="334"/>
      <c r="C22" s="33">
        <v>1</v>
      </c>
      <c r="D22" s="3">
        <v>2</v>
      </c>
      <c r="F22" s="40" t="s">
        <v>3</v>
      </c>
      <c r="G22" s="46">
        <f t="shared" si="1"/>
        <v>27.498163047929804</v>
      </c>
      <c r="H22" s="46">
        <f t="shared" si="1"/>
        <v>26.422385543046101</v>
      </c>
      <c r="I22" s="2"/>
    </row>
    <row r="23" spans="2:9">
      <c r="B23" s="14">
        <v>2</v>
      </c>
      <c r="C23" s="26">
        <v>-72</v>
      </c>
      <c r="D23" s="5">
        <v>-97</v>
      </c>
      <c r="F23" s="40" t="s">
        <v>8</v>
      </c>
      <c r="G23" s="23">
        <f>MAX(C23:C38)</f>
        <v>0</v>
      </c>
      <c r="H23" s="23">
        <f>MAX(D23:D38)</f>
        <v>0</v>
      </c>
      <c r="I23" s="2"/>
    </row>
    <row r="24" spans="2:9">
      <c r="B24" s="6">
        <v>3</v>
      </c>
      <c r="C24" s="24">
        <v>-61</v>
      </c>
      <c r="D24" s="1">
        <v>-92</v>
      </c>
      <c r="F24" s="40" t="s">
        <v>9</v>
      </c>
      <c r="G24" s="23">
        <f>MIN(C23:C38)</f>
        <v>-135</v>
      </c>
      <c r="H24" s="23">
        <f>MIN(D23:D38)</f>
        <v>-117</v>
      </c>
      <c r="I24" s="2"/>
    </row>
    <row r="25" spans="2:9" ht="13.5" thickBot="1">
      <c r="B25" s="6">
        <v>4</v>
      </c>
      <c r="C25" s="24">
        <v>0</v>
      </c>
      <c r="D25" s="1">
        <v>0</v>
      </c>
      <c r="F25" s="41" t="s">
        <v>10</v>
      </c>
      <c r="G25" s="44">
        <f>G23-G24</f>
        <v>135</v>
      </c>
      <c r="H25" s="44">
        <f>H23-H24</f>
        <v>117</v>
      </c>
      <c r="I25" s="2"/>
    </row>
    <row r="26" spans="2:9">
      <c r="B26" s="6">
        <v>6</v>
      </c>
      <c r="C26" s="24">
        <v>0</v>
      </c>
      <c r="D26" s="1">
        <v>0</v>
      </c>
      <c r="H26" s="22"/>
      <c r="I26" s="2"/>
    </row>
    <row r="27" spans="2:9">
      <c r="B27" s="6">
        <v>10</v>
      </c>
      <c r="C27" s="24">
        <v>0</v>
      </c>
      <c r="D27" s="1">
        <v>0</v>
      </c>
      <c r="H27" s="22"/>
      <c r="I27" s="2"/>
    </row>
    <row r="28" spans="2:9">
      <c r="B28" s="6">
        <v>11</v>
      </c>
      <c r="C28" s="24">
        <v>0</v>
      </c>
      <c r="D28" s="1">
        <v>-110</v>
      </c>
      <c r="H28" s="22"/>
      <c r="I28" s="2"/>
    </row>
    <row r="29" spans="2:9">
      <c r="B29" s="6">
        <v>12</v>
      </c>
      <c r="C29" s="24">
        <v>-75</v>
      </c>
      <c r="D29" s="1">
        <v>-107</v>
      </c>
      <c r="H29" s="22"/>
      <c r="I29" s="2"/>
    </row>
    <row r="30" spans="2:9">
      <c r="B30" s="6">
        <v>13</v>
      </c>
      <c r="C30" s="24">
        <v>-83</v>
      </c>
      <c r="D30" s="1">
        <v>-87</v>
      </c>
      <c r="H30" s="22"/>
      <c r="I30" s="2"/>
    </row>
    <row r="31" spans="2:9">
      <c r="B31" s="6">
        <v>16</v>
      </c>
      <c r="C31" s="24">
        <v>-81</v>
      </c>
      <c r="D31" s="1">
        <v>-96</v>
      </c>
      <c r="H31" s="22"/>
      <c r="I31" s="2"/>
    </row>
    <row r="32" spans="2:9">
      <c r="B32" s="6">
        <v>17</v>
      </c>
      <c r="C32" s="24">
        <v>-75</v>
      </c>
      <c r="D32" s="1">
        <v>-79</v>
      </c>
      <c r="H32" s="22"/>
      <c r="I32" s="2"/>
    </row>
    <row r="33" spans="2:9">
      <c r="B33" s="6">
        <v>18</v>
      </c>
      <c r="C33" s="24">
        <v>0</v>
      </c>
      <c r="D33" s="1">
        <v>0</v>
      </c>
      <c r="H33" s="23"/>
      <c r="I33" s="2"/>
    </row>
    <row r="34" spans="2:9">
      <c r="B34" s="6">
        <v>19</v>
      </c>
      <c r="C34" s="24">
        <v>-88</v>
      </c>
      <c r="D34" s="1">
        <v>-94</v>
      </c>
      <c r="H34" s="23"/>
      <c r="I34" s="2"/>
    </row>
    <row r="35" spans="2:9">
      <c r="B35" s="17">
        <v>25</v>
      </c>
      <c r="C35" s="24">
        <v>-135</v>
      </c>
      <c r="D35" s="1">
        <v>-115</v>
      </c>
      <c r="H35" s="22"/>
      <c r="I35" s="2"/>
    </row>
    <row r="36" spans="2:9">
      <c r="B36" s="17">
        <v>26</v>
      </c>
      <c r="C36" s="24">
        <v>-108</v>
      </c>
      <c r="D36" s="1">
        <v>-114</v>
      </c>
      <c r="H36" s="22"/>
      <c r="I36" s="2"/>
    </row>
    <row r="37" spans="2:9">
      <c r="B37" s="17">
        <v>27</v>
      </c>
      <c r="C37" s="24">
        <v>-113</v>
      </c>
      <c r="D37" s="1">
        <v>-117</v>
      </c>
      <c r="H37" s="23"/>
      <c r="I37" s="2"/>
    </row>
    <row r="38" spans="2:9" ht="13.5" thickBot="1">
      <c r="B38" s="18">
        <v>30</v>
      </c>
      <c r="C38" s="27">
        <v>-98</v>
      </c>
      <c r="D38" s="8">
        <v>-112</v>
      </c>
      <c r="H38" s="23"/>
      <c r="I38" s="2"/>
    </row>
    <row r="39" spans="2:9" ht="13.5" thickBot="1">
      <c r="B39" s="36" t="s">
        <v>0</v>
      </c>
      <c r="C39" s="52">
        <f>COUNTIF(C23:C38,"&lt;0")</f>
        <v>11</v>
      </c>
      <c r="D39" s="53">
        <f>COUNTIF(D23:D38,"&lt;0")</f>
        <v>12</v>
      </c>
      <c r="H39" s="23"/>
      <c r="I39" s="2"/>
    </row>
    <row r="40" spans="2:9">
      <c r="B40" s="7" t="s">
        <v>1</v>
      </c>
      <c r="C40" s="50">
        <f>AVERAGE(C23:C38)</f>
        <v>-61.8125</v>
      </c>
      <c r="D40" s="51">
        <f>AVERAGE(D23:D38)</f>
        <v>-76.25</v>
      </c>
      <c r="H40" s="23"/>
      <c r="I40" s="2"/>
    </row>
    <row r="41" spans="2:9">
      <c r="B41" s="4" t="s">
        <v>2</v>
      </c>
      <c r="C41" s="16">
        <f>STDEV(C23:C38)</f>
        <v>46.532023023576642</v>
      </c>
      <c r="D41" s="1">
        <f>STDEV(D23:D38)</f>
        <v>46.699750177775755</v>
      </c>
      <c r="H41" s="23"/>
      <c r="I41" s="2"/>
    </row>
    <row r="42" spans="2:9" ht="13.5" thickBot="1">
      <c r="B42" s="13" t="s">
        <v>3</v>
      </c>
      <c r="C42" s="19">
        <f>CONFIDENCE(0.05,C41,C39)</f>
        <v>27.498163047929804</v>
      </c>
      <c r="D42" s="12">
        <f>CONFIDENCE(0.05,D41,D39)</f>
        <v>26.422385543046101</v>
      </c>
      <c r="H42" s="23"/>
      <c r="I42" s="2"/>
    </row>
    <row r="43" spans="2:9">
      <c r="B43" s="56"/>
      <c r="C43" s="57"/>
      <c r="D43" s="57"/>
      <c r="H43" s="23"/>
      <c r="I43" s="2"/>
    </row>
    <row r="44" spans="2:9" ht="13.5" thickBot="1">
      <c r="H44" s="23"/>
      <c r="I44" s="2"/>
    </row>
    <row r="45" spans="2:9" ht="13.5" thickBot="1">
      <c r="B45" s="335"/>
      <c r="C45" s="336"/>
      <c r="D45" s="339" t="s">
        <v>15</v>
      </c>
      <c r="G45" s="332" t="s">
        <v>30</v>
      </c>
      <c r="H45" s="332"/>
      <c r="I45" s="2"/>
    </row>
    <row r="46" spans="2:9" ht="13.5" thickBot="1">
      <c r="B46" s="337"/>
      <c r="C46" s="338"/>
      <c r="D46" s="340"/>
      <c r="G46" s="42">
        <v>1</v>
      </c>
      <c r="H46" s="42">
        <v>2</v>
      </c>
      <c r="I46" s="2"/>
    </row>
    <row r="47" spans="2:9" ht="13.5" thickBot="1">
      <c r="B47" s="341" t="s">
        <v>12</v>
      </c>
      <c r="C47" s="336"/>
      <c r="D47" s="32" t="s">
        <v>28</v>
      </c>
      <c r="F47" s="39" t="s">
        <v>1</v>
      </c>
      <c r="G47" s="45">
        <f t="shared" ref="G47:H49" si="2">C69</f>
        <v>-77.111111111111114</v>
      </c>
      <c r="H47" s="45">
        <f t="shared" si="2"/>
        <v>-91.4375</v>
      </c>
      <c r="I47" s="2"/>
    </row>
    <row r="48" spans="2:9">
      <c r="B48" s="333" t="s">
        <v>6</v>
      </c>
      <c r="C48" s="342" t="s">
        <v>27</v>
      </c>
      <c r="D48" s="343"/>
      <c r="F48" s="40" t="s">
        <v>7</v>
      </c>
      <c r="G48" s="45">
        <f t="shared" si="2"/>
        <v>20.263541425701266</v>
      </c>
      <c r="H48" s="45">
        <f t="shared" si="2"/>
        <v>22.411213710997448</v>
      </c>
      <c r="I48" s="2"/>
    </row>
    <row r="49" spans="2:9" ht="13.5" thickBot="1">
      <c r="B49" s="334"/>
      <c r="C49" s="33">
        <v>1</v>
      </c>
      <c r="D49" s="3">
        <v>2</v>
      </c>
      <c r="F49" s="40" t="s">
        <v>3</v>
      </c>
      <c r="G49" s="46">
        <f t="shared" si="2"/>
        <v>13.238603797869965</v>
      </c>
      <c r="H49" s="46">
        <f t="shared" si="2"/>
        <v>10.98129293084631</v>
      </c>
      <c r="I49" s="2"/>
    </row>
    <row r="50" spans="2:9">
      <c r="B50" s="7">
        <v>1</v>
      </c>
      <c r="C50" s="15">
        <v>-80</v>
      </c>
      <c r="D50" s="5"/>
      <c r="F50" s="40" t="s">
        <v>8</v>
      </c>
      <c r="G50" s="23">
        <f>MAX(C50:C67)</f>
        <v>-57</v>
      </c>
      <c r="H50" s="23">
        <f>MAX(D50:D67)</f>
        <v>-61</v>
      </c>
      <c r="I50" s="2"/>
    </row>
    <row r="51" spans="2:9">
      <c r="B51" s="4">
        <v>2</v>
      </c>
      <c r="C51" s="16">
        <v>-84</v>
      </c>
      <c r="D51" s="1">
        <v>-102</v>
      </c>
      <c r="F51" s="40" t="s">
        <v>9</v>
      </c>
      <c r="G51" s="23">
        <f>MIN(C50:C67)</f>
        <v>-125</v>
      </c>
      <c r="H51" s="23">
        <f>MIN(D50:D67)</f>
        <v>-128</v>
      </c>
      <c r="I51" s="2"/>
    </row>
    <row r="52" spans="2:9" ht="13.5" thickBot="1">
      <c r="B52" s="4">
        <v>3</v>
      </c>
      <c r="C52" s="16"/>
      <c r="D52" s="1">
        <v>-98</v>
      </c>
      <c r="F52" s="41" t="s">
        <v>10</v>
      </c>
      <c r="G52" s="44">
        <f>G50-G51</f>
        <v>68</v>
      </c>
      <c r="H52" s="44">
        <f>H50-H51</f>
        <v>67</v>
      </c>
      <c r="I52" s="2"/>
    </row>
    <row r="53" spans="2:9">
      <c r="B53" s="4">
        <v>10</v>
      </c>
      <c r="C53" s="16"/>
      <c r="D53" s="1">
        <v>-73</v>
      </c>
    </row>
    <row r="54" spans="2:9">
      <c r="B54" s="4">
        <v>11</v>
      </c>
      <c r="C54" s="16">
        <v>-66</v>
      </c>
      <c r="D54" s="1"/>
    </row>
    <row r="55" spans="2:9">
      <c r="B55" s="4">
        <v>14</v>
      </c>
      <c r="C55" s="16">
        <v>-66</v>
      </c>
      <c r="D55" s="1">
        <v>-86</v>
      </c>
    </row>
    <row r="56" spans="2:9">
      <c r="B56" s="4">
        <v>16</v>
      </c>
      <c r="C56" s="16"/>
      <c r="D56" s="1">
        <v>-75</v>
      </c>
    </row>
    <row r="57" spans="2:9">
      <c r="B57" s="4">
        <v>17</v>
      </c>
      <c r="C57" s="16">
        <v>-57</v>
      </c>
      <c r="D57" s="1">
        <v>-72</v>
      </c>
    </row>
    <row r="58" spans="2:9">
      <c r="B58" s="28">
        <v>18</v>
      </c>
      <c r="C58" s="16">
        <v>-63</v>
      </c>
      <c r="D58" s="1">
        <v>-71</v>
      </c>
    </row>
    <row r="59" spans="2:9">
      <c r="B59" s="28">
        <v>21</v>
      </c>
      <c r="C59" s="16"/>
      <c r="D59" s="1">
        <v>-72</v>
      </c>
    </row>
    <row r="60" spans="2:9">
      <c r="B60" s="28">
        <v>22</v>
      </c>
      <c r="C60" s="16"/>
      <c r="D60" s="1">
        <v>-61</v>
      </c>
    </row>
    <row r="61" spans="2:9">
      <c r="B61" s="28">
        <v>23</v>
      </c>
      <c r="C61" s="16"/>
      <c r="D61" s="1">
        <v>-67</v>
      </c>
    </row>
    <row r="62" spans="2:9">
      <c r="B62" s="28">
        <v>24</v>
      </c>
      <c r="C62" s="16"/>
      <c r="D62" s="1">
        <v>-128</v>
      </c>
    </row>
    <row r="63" spans="2:9">
      <c r="B63" s="28">
        <v>25</v>
      </c>
      <c r="C63" s="16"/>
      <c r="D63" s="1">
        <v>-120</v>
      </c>
    </row>
    <row r="64" spans="2:9">
      <c r="B64" s="28">
        <v>28</v>
      </c>
      <c r="C64" s="16">
        <v>-125</v>
      </c>
      <c r="D64" s="1">
        <v>-120</v>
      </c>
    </row>
    <row r="65" spans="2:8">
      <c r="B65" s="28">
        <v>29</v>
      </c>
      <c r="C65" s="16"/>
      <c r="D65" s="1">
        <v>-116</v>
      </c>
    </row>
    <row r="66" spans="2:8">
      <c r="B66" s="28">
        <v>30</v>
      </c>
      <c r="C66" s="16">
        <v>-83</v>
      </c>
      <c r="D66" s="1">
        <v>-113</v>
      </c>
    </row>
    <row r="67" spans="2:8" ht="13.5" thickBot="1">
      <c r="B67" s="29">
        <v>31</v>
      </c>
      <c r="C67" s="16">
        <v>-70</v>
      </c>
      <c r="D67" s="1">
        <v>-89</v>
      </c>
    </row>
    <row r="68" spans="2:8" ht="13.5" thickBot="1">
      <c r="B68" s="36" t="s">
        <v>0</v>
      </c>
      <c r="C68" s="37">
        <f>COUNTIF(C50:C67,"&lt;0")</f>
        <v>9</v>
      </c>
      <c r="D68" s="37">
        <f>COUNTIF(D50:D67,"&lt;0")</f>
        <v>16</v>
      </c>
    </row>
    <row r="69" spans="2:8">
      <c r="B69" s="7" t="s">
        <v>1</v>
      </c>
      <c r="C69" s="15">
        <f>AVERAGE(C50:C67)</f>
        <v>-77.111111111111114</v>
      </c>
      <c r="D69" s="5">
        <f>AVERAGE(D50:D67)</f>
        <v>-91.4375</v>
      </c>
    </row>
    <row r="70" spans="2:8">
      <c r="B70" s="4" t="s">
        <v>2</v>
      </c>
      <c r="C70" s="16">
        <f>STDEV(C50:C67)</f>
        <v>20.263541425701266</v>
      </c>
      <c r="D70" s="1">
        <f>STDEV(D50:D67)</f>
        <v>22.411213710997448</v>
      </c>
    </row>
    <row r="71" spans="2:8" ht="13.5" thickBot="1">
      <c r="B71" s="13" t="s">
        <v>3</v>
      </c>
      <c r="C71" s="19">
        <f>CONFIDENCE(0.05,C70,C68)</f>
        <v>13.238603797869965</v>
      </c>
      <c r="D71" s="12">
        <f>CONFIDENCE(0.05,D70,D68)</f>
        <v>10.98129293084631</v>
      </c>
    </row>
    <row r="73" spans="2:8" ht="13.5" thickBot="1"/>
    <row r="74" spans="2:8" ht="13.5" thickBot="1">
      <c r="B74" s="335"/>
      <c r="C74" s="336"/>
      <c r="D74" s="339" t="s">
        <v>15</v>
      </c>
      <c r="G74" s="332" t="s">
        <v>37</v>
      </c>
      <c r="H74" s="332"/>
    </row>
    <row r="75" spans="2:8" ht="13.5" thickBot="1">
      <c r="B75" s="337"/>
      <c r="C75" s="338"/>
      <c r="D75" s="340"/>
      <c r="G75" s="42">
        <v>1</v>
      </c>
      <c r="H75" s="42">
        <v>2</v>
      </c>
    </row>
    <row r="76" spans="2:8" ht="13.5" thickBot="1">
      <c r="B76" s="341" t="s">
        <v>12</v>
      </c>
      <c r="C76" s="336"/>
      <c r="D76" s="32" t="s">
        <v>35</v>
      </c>
      <c r="F76" s="39" t="s">
        <v>1</v>
      </c>
      <c r="G76" s="45">
        <f t="shared" ref="G76:H78" si="3">C92</f>
        <v>-80.400000000000006</v>
      </c>
      <c r="H76" s="45">
        <f t="shared" si="3"/>
        <v>-104.72727272727273</v>
      </c>
    </row>
    <row r="77" spans="2:8">
      <c r="B77" s="333" t="s">
        <v>6</v>
      </c>
      <c r="C77" s="342" t="s">
        <v>27</v>
      </c>
      <c r="D77" s="343"/>
      <c r="F77" s="40" t="s">
        <v>7</v>
      </c>
      <c r="G77" s="45">
        <f t="shared" si="3"/>
        <v>68.231957322064275</v>
      </c>
      <c r="H77" s="45">
        <f t="shared" si="3"/>
        <v>64.989369760124475</v>
      </c>
    </row>
    <row r="78" spans="2:8" ht="13.5" thickBot="1">
      <c r="B78" s="334"/>
      <c r="C78" s="33">
        <v>1</v>
      </c>
      <c r="D78" s="3">
        <v>2</v>
      </c>
      <c r="F78" s="40" t="s">
        <v>3</v>
      </c>
      <c r="G78" s="46">
        <f t="shared" si="3"/>
        <v>42.289828192632278</v>
      </c>
      <c r="H78" s="46">
        <f t="shared" si="3"/>
        <v>38.405557504788206</v>
      </c>
    </row>
    <row r="79" spans="2:8">
      <c r="B79" s="14">
        <v>1</v>
      </c>
      <c r="C79" s="15">
        <v>-74</v>
      </c>
      <c r="D79" s="5">
        <v>-77</v>
      </c>
      <c r="F79" s="40" t="s">
        <v>8</v>
      </c>
      <c r="G79" s="23">
        <f>MAX(C79:C90)</f>
        <v>-6</v>
      </c>
      <c r="H79" s="23">
        <f>MAX(D79:D90)</f>
        <v>-20</v>
      </c>
    </row>
    <row r="80" spans="2:8">
      <c r="B80" s="6">
        <v>6</v>
      </c>
      <c r="C80" s="16">
        <v>-11</v>
      </c>
      <c r="D80" s="1"/>
      <c r="F80" s="40" t="s">
        <v>9</v>
      </c>
      <c r="G80" s="23">
        <f>MIN(C79:C90)</f>
        <v>-168</v>
      </c>
      <c r="H80" s="23">
        <f>MIN(D79:D90)</f>
        <v>-173</v>
      </c>
    </row>
    <row r="81" spans="2:8" ht="13.5" thickBot="1">
      <c r="B81" s="6">
        <v>7</v>
      </c>
      <c r="C81" s="16">
        <v>-14</v>
      </c>
      <c r="D81" s="1">
        <v>-20</v>
      </c>
      <c r="F81" s="41" t="s">
        <v>10</v>
      </c>
      <c r="G81" s="44">
        <f>G79-G80</f>
        <v>162</v>
      </c>
      <c r="H81" s="44">
        <f>H79-H80</f>
        <v>153</v>
      </c>
    </row>
    <row r="82" spans="2:8">
      <c r="B82" s="6">
        <v>11</v>
      </c>
      <c r="C82" s="16">
        <v>-40</v>
      </c>
      <c r="D82" s="1">
        <v>-30</v>
      </c>
    </row>
    <row r="83" spans="2:8">
      <c r="B83" s="6">
        <v>12</v>
      </c>
      <c r="C83" s="16">
        <v>-6</v>
      </c>
      <c r="D83" s="1">
        <v>-23</v>
      </c>
    </row>
    <row r="84" spans="2:8">
      <c r="B84" s="6">
        <v>15</v>
      </c>
      <c r="C84" s="16">
        <v>-34</v>
      </c>
      <c r="D84" s="1">
        <v>-45</v>
      </c>
    </row>
    <row r="85" spans="2:8">
      <c r="B85" s="17">
        <v>22</v>
      </c>
      <c r="C85" s="16"/>
      <c r="D85" s="1">
        <v>-152</v>
      </c>
    </row>
    <row r="86" spans="2:8">
      <c r="B86" s="17">
        <v>25</v>
      </c>
      <c r="C86" s="16"/>
      <c r="D86" s="1">
        <v>-165</v>
      </c>
    </row>
    <row r="87" spans="2:8">
      <c r="B87" s="17">
        <v>26</v>
      </c>
      <c r="C87" s="16">
        <v>-144</v>
      </c>
      <c r="D87" s="1">
        <v>-146</v>
      </c>
    </row>
    <row r="88" spans="2:8">
      <c r="B88" s="17">
        <v>27</v>
      </c>
      <c r="C88" s="16">
        <v>-154</v>
      </c>
      <c r="D88" s="1">
        <v>-159</v>
      </c>
    </row>
    <row r="89" spans="2:8">
      <c r="B89" s="17">
        <v>28</v>
      </c>
      <c r="C89" s="16">
        <v>-159</v>
      </c>
      <c r="D89" s="1">
        <v>-162</v>
      </c>
    </row>
    <row r="90" spans="2:8" ht="13.5" thickBot="1">
      <c r="B90" s="18">
        <v>29</v>
      </c>
      <c r="C90" s="35">
        <v>-168</v>
      </c>
      <c r="D90" s="8">
        <v>-173</v>
      </c>
    </row>
    <row r="91" spans="2:8" ht="13.5" thickBot="1">
      <c r="B91" s="36" t="s">
        <v>0</v>
      </c>
      <c r="C91" s="52">
        <f>COUNTIF(C79:C90,"&lt;0")</f>
        <v>10</v>
      </c>
      <c r="D91" s="53">
        <f>COUNTIF(D79:D90,"&lt;0")</f>
        <v>11</v>
      </c>
    </row>
    <row r="92" spans="2:8">
      <c r="B92" s="7" t="s">
        <v>1</v>
      </c>
      <c r="C92" s="50">
        <f>AVERAGE(C79:C90)</f>
        <v>-80.400000000000006</v>
      </c>
      <c r="D92" s="51">
        <f>AVERAGE(D79:D90)</f>
        <v>-104.72727272727273</v>
      </c>
    </row>
    <row r="93" spans="2:8">
      <c r="B93" s="4" t="s">
        <v>2</v>
      </c>
      <c r="C93" s="16">
        <f>STDEV(C79:C90)</f>
        <v>68.231957322064275</v>
      </c>
      <c r="D93" s="1">
        <f>STDEV(D79:D90)</f>
        <v>64.989369760124475</v>
      </c>
    </row>
    <row r="94" spans="2:8" ht="13.5" thickBot="1">
      <c r="B94" s="13" t="s">
        <v>3</v>
      </c>
      <c r="C94" s="19">
        <f>CONFIDENCE(0.05,C93,C91)</f>
        <v>42.289828192632278</v>
      </c>
      <c r="D94" s="12">
        <f>CONFIDENCE(0.05,D93,D91)</f>
        <v>38.405557504788206</v>
      </c>
    </row>
    <row r="96" spans="2:8" ht="13.5" thickBot="1"/>
    <row r="97" spans="2:8" ht="13.5" thickBot="1">
      <c r="B97" s="335"/>
      <c r="C97" s="336"/>
      <c r="D97" s="339" t="s">
        <v>15</v>
      </c>
      <c r="G97" s="332" t="s">
        <v>47</v>
      </c>
      <c r="H97" s="332"/>
    </row>
    <row r="98" spans="2:8" ht="13.5" thickBot="1">
      <c r="B98" s="337"/>
      <c r="C98" s="338"/>
      <c r="D98" s="340"/>
      <c r="G98" s="42">
        <v>1</v>
      </c>
      <c r="H98" s="42">
        <v>2</v>
      </c>
    </row>
    <row r="99" spans="2:8" ht="13.5" thickBot="1">
      <c r="B99" s="341" t="s">
        <v>12</v>
      </c>
      <c r="C99" s="336"/>
      <c r="D99" s="32" t="s">
        <v>45</v>
      </c>
      <c r="F99" s="39" t="s">
        <v>1</v>
      </c>
      <c r="G99" s="45">
        <f t="shared" ref="G99:H101" si="4">C109</f>
        <v>-153.5</v>
      </c>
      <c r="H99" s="45">
        <f t="shared" si="4"/>
        <v>-156.83333333333334</v>
      </c>
    </row>
    <row r="100" spans="2:8">
      <c r="B100" s="333" t="s">
        <v>6</v>
      </c>
      <c r="C100" s="342" t="s">
        <v>27</v>
      </c>
      <c r="D100" s="343"/>
      <c r="F100" s="40" t="s">
        <v>7</v>
      </c>
      <c r="G100" s="45">
        <f t="shared" si="4"/>
        <v>17.558473737771173</v>
      </c>
      <c r="H100" s="45">
        <f t="shared" si="4"/>
        <v>18.925291719460194</v>
      </c>
    </row>
    <row r="101" spans="2:8">
      <c r="B101" s="334"/>
      <c r="C101" s="33">
        <v>1</v>
      </c>
      <c r="D101" s="3">
        <v>2</v>
      </c>
      <c r="F101" s="40" t="s">
        <v>3</v>
      </c>
      <c r="G101" s="46">
        <f t="shared" si="4"/>
        <v>14.04944693110728</v>
      </c>
      <c r="H101" s="46">
        <f t="shared" si="4"/>
        <v>15.143108999064482</v>
      </c>
    </row>
    <row r="102" spans="2:8">
      <c r="B102" s="6">
        <v>9</v>
      </c>
      <c r="C102" s="16">
        <v>-165</v>
      </c>
      <c r="D102" s="1">
        <v>-180</v>
      </c>
      <c r="F102" s="40" t="s">
        <v>8</v>
      </c>
      <c r="G102" s="23">
        <f>MAX(C102:C107)</f>
        <v>-119</v>
      </c>
      <c r="H102" s="23">
        <f>MAX(D102:D107)</f>
        <v>-125</v>
      </c>
    </row>
    <row r="103" spans="2:8">
      <c r="B103" s="6">
        <v>10</v>
      </c>
      <c r="C103" s="16">
        <v>-160</v>
      </c>
      <c r="D103" s="1">
        <v>-150</v>
      </c>
      <c r="F103" s="40" t="s">
        <v>9</v>
      </c>
      <c r="G103" s="23">
        <f>MIN(C102:C107)</f>
        <v>-165</v>
      </c>
      <c r="H103" s="23">
        <f>MIN(D102:D106)</f>
        <v>-180</v>
      </c>
    </row>
    <row r="104" spans="2:8" ht="13.5" thickBot="1">
      <c r="B104" s="6">
        <v>11</v>
      </c>
      <c r="C104" s="16">
        <v>-152</v>
      </c>
      <c r="D104" s="1">
        <v>-154</v>
      </c>
      <c r="F104" s="41" t="s">
        <v>10</v>
      </c>
      <c r="G104" s="44">
        <f>G102-G103</f>
        <v>46</v>
      </c>
      <c r="H104" s="44">
        <f>H102-H103</f>
        <v>55</v>
      </c>
    </row>
    <row r="105" spans="2:8">
      <c r="B105" s="6">
        <v>13</v>
      </c>
      <c r="C105" s="16">
        <v>-160</v>
      </c>
      <c r="D105" s="1">
        <v>-163</v>
      </c>
    </row>
    <row r="106" spans="2:8">
      <c r="B106" s="6">
        <v>16</v>
      </c>
      <c r="C106" s="16">
        <v>-165</v>
      </c>
      <c r="D106" s="1">
        <v>-169</v>
      </c>
    </row>
    <row r="107" spans="2:8" ht="13.5" thickBot="1">
      <c r="B107" s="72">
        <v>30</v>
      </c>
      <c r="C107" s="16">
        <v>-119</v>
      </c>
      <c r="D107" s="1">
        <v>-125</v>
      </c>
    </row>
    <row r="108" spans="2:8" ht="13.5" thickBot="1">
      <c r="B108" s="36" t="s">
        <v>0</v>
      </c>
      <c r="C108" s="52">
        <f>COUNTIF(C102:C107,"&lt;0")</f>
        <v>6</v>
      </c>
      <c r="D108" s="53">
        <f>COUNTIF(D102:D107,"&lt;0")</f>
        <v>6</v>
      </c>
    </row>
    <row r="109" spans="2:8">
      <c r="B109" s="7" t="s">
        <v>1</v>
      </c>
      <c r="C109" s="50">
        <f>AVERAGE(C102:C107)</f>
        <v>-153.5</v>
      </c>
      <c r="D109" s="51">
        <f>AVERAGE(D102:D107)</f>
        <v>-156.83333333333334</v>
      </c>
    </row>
    <row r="110" spans="2:8">
      <c r="B110" s="4" t="s">
        <v>2</v>
      </c>
      <c r="C110" s="16">
        <f>STDEV(C102:C107)</f>
        <v>17.558473737771173</v>
      </c>
      <c r="D110" s="1">
        <f>STDEV(D102:D107)</f>
        <v>18.925291719460194</v>
      </c>
    </row>
    <row r="111" spans="2:8" ht="13.5" thickBot="1">
      <c r="B111" s="13" t="s">
        <v>3</v>
      </c>
      <c r="C111" s="19">
        <f>CONFIDENCE(0.05,C110,C108)</f>
        <v>14.04944693110728</v>
      </c>
      <c r="D111" s="12">
        <f>CONFIDENCE(0.05,D110,D108)</f>
        <v>15.143108999064482</v>
      </c>
    </row>
  </sheetData>
  <mergeCells count="30">
    <mergeCell ref="B99:C99"/>
    <mergeCell ref="B100:B101"/>
    <mergeCell ref="C100:D100"/>
    <mergeCell ref="B2:C3"/>
    <mergeCell ref="B4:C4"/>
    <mergeCell ref="B5:B6"/>
    <mergeCell ref="C5:D5"/>
    <mergeCell ref="B48:B49"/>
    <mergeCell ref="C48:D48"/>
    <mergeCell ref="G97:H97"/>
    <mergeCell ref="B77:B78"/>
    <mergeCell ref="C77:D77"/>
    <mergeCell ref="G74:H74"/>
    <mergeCell ref="B74:C75"/>
    <mergeCell ref="D74:D75"/>
    <mergeCell ref="B76:C76"/>
    <mergeCell ref="B97:C98"/>
    <mergeCell ref="D97:D98"/>
    <mergeCell ref="G2:H2"/>
    <mergeCell ref="B45:C46"/>
    <mergeCell ref="D45:D46"/>
    <mergeCell ref="B47:C47"/>
    <mergeCell ref="B20:C20"/>
    <mergeCell ref="B21:B22"/>
    <mergeCell ref="C21:D21"/>
    <mergeCell ref="G18:H18"/>
    <mergeCell ref="G45:H45"/>
    <mergeCell ref="D2:D3"/>
    <mergeCell ref="B18:C19"/>
    <mergeCell ref="D18:D19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3"/>
  <sheetViews>
    <sheetView topLeftCell="A198" workbookViewId="0">
      <selection activeCell="D252" sqref="D252"/>
    </sheetView>
  </sheetViews>
  <sheetFormatPr defaultRowHeight="12.75"/>
  <cols>
    <col min="1" max="16384" width="9.140625" style="77"/>
  </cols>
  <sheetData>
    <row r="2" spans="2:3" ht="13.5" thickBot="1"/>
    <row r="3" spans="2:3" ht="13.5" thickBot="1">
      <c r="B3" s="423" t="s">
        <v>42</v>
      </c>
      <c r="C3" s="424"/>
    </row>
    <row r="4" spans="2:3" ht="13.5" thickBot="1">
      <c r="B4" s="479" t="s">
        <v>292</v>
      </c>
      <c r="C4" s="480"/>
    </row>
    <row r="5" spans="2:3" ht="13.5" thickBot="1">
      <c r="B5" s="164" t="s">
        <v>6</v>
      </c>
      <c r="C5" s="177" t="s">
        <v>43</v>
      </c>
    </row>
    <row r="6" spans="2:3">
      <c r="B6" s="92">
        <v>5</v>
      </c>
      <c r="C6" s="187">
        <v>17</v>
      </c>
    </row>
    <row r="7" spans="2:3">
      <c r="B7" s="92">
        <v>9</v>
      </c>
      <c r="C7" s="187">
        <v>17</v>
      </c>
    </row>
    <row r="8" spans="2:3">
      <c r="B8" s="92">
        <v>10</v>
      </c>
      <c r="C8" s="187">
        <v>17</v>
      </c>
    </row>
    <row r="9" spans="2:3">
      <c r="B9" s="92">
        <v>12</v>
      </c>
      <c r="C9" s="187">
        <v>17</v>
      </c>
    </row>
    <row r="10" spans="2:3">
      <c r="B10" s="92">
        <v>17</v>
      </c>
      <c r="C10" s="187">
        <v>17</v>
      </c>
    </row>
    <row r="11" spans="2:3">
      <c r="B11" s="92">
        <v>19</v>
      </c>
      <c r="C11" s="187">
        <v>17</v>
      </c>
    </row>
    <row r="12" spans="2:3" ht="13.5" thickBot="1">
      <c r="B12" s="221">
        <v>26</v>
      </c>
      <c r="C12" s="250">
        <v>17</v>
      </c>
    </row>
    <row r="13" spans="2:3">
      <c r="B13" s="199" t="s">
        <v>0</v>
      </c>
      <c r="C13" s="188">
        <f>COUNTIF(C6:C12,"&gt;0")</f>
        <v>7</v>
      </c>
    </row>
    <row r="14" spans="2:3">
      <c r="B14" s="85" t="s">
        <v>1</v>
      </c>
      <c r="C14" s="249">
        <f>AVERAGE(C6:C12)</f>
        <v>17</v>
      </c>
    </row>
    <row r="15" spans="2:3">
      <c r="B15" s="85" t="s">
        <v>2</v>
      </c>
      <c r="C15" s="156">
        <f>STDEV(C6:C12)</f>
        <v>0</v>
      </c>
    </row>
    <row r="16" spans="2:3" ht="13.5" thickBot="1">
      <c r="B16" s="82" t="s">
        <v>3</v>
      </c>
      <c r="C16" s="155" t="e">
        <f>In+CONFIDENCE(0.05,C15,C13)</f>
        <v>#NAME?</v>
      </c>
    </row>
    <row r="18" spans="2:3" ht="13.5" thickBot="1"/>
    <row r="19" spans="2:3" ht="13.5" thickBot="1">
      <c r="B19" s="423" t="s">
        <v>42</v>
      </c>
      <c r="C19" s="424"/>
    </row>
    <row r="20" spans="2:3" ht="13.5" thickBot="1">
      <c r="B20" s="479" t="s">
        <v>291</v>
      </c>
      <c r="C20" s="480"/>
    </row>
    <row r="21" spans="2:3" ht="13.5" thickBot="1">
      <c r="B21" s="164" t="s">
        <v>6</v>
      </c>
      <c r="C21" s="177" t="s">
        <v>43</v>
      </c>
    </row>
    <row r="22" spans="2:3">
      <c r="B22" s="92">
        <v>7</v>
      </c>
      <c r="C22" s="187">
        <v>16</v>
      </c>
    </row>
    <row r="23" spans="2:3">
      <c r="B23" s="92">
        <v>13</v>
      </c>
      <c r="C23" s="187">
        <v>16</v>
      </c>
    </row>
    <row r="24" spans="2:3" ht="13.5" thickBot="1">
      <c r="B24" s="92">
        <v>17</v>
      </c>
      <c r="C24" s="187">
        <v>16</v>
      </c>
    </row>
    <row r="25" spans="2:3">
      <c r="B25" s="199" t="s">
        <v>0</v>
      </c>
      <c r="C25" s="188">
        <f>COUNTIF(C22:C24,"&gt;0")</f>
        <v>3</v>
      </c>
    </row>
    <row r="26" spans="2:3">
      <c r="B26" s="85" t="s">
        <v>1</v>
      </c>
      <c r="C26" s="249">
        <f>AVERAGE(C22:C24)</f>
        <v>16</v>
      </c>
    </row>
    <row r="27" spans="2:3">
      <c r="B27" s="85" t="s">
        <v>2</v>
      </c>
      <c r="C27" s="156">
        <f>STDEV(C22:C24)</f>
        <v>0</v>
      </c>
    </row>
    <row r="28" spans="2:3" ht="13.5" thickBot="1">
      <c r="B28" s="82" t="s">
        <v>3</v>
      </c>
      <c r="C28" s="155" t="e">
        <f>In+CONFIDENCE(0.05,C27,C25)</f>
        <v>#NAME?</v>
      </c>
    </row>
    <row r="30" spans="2:3" ht="13.5" thickBot="1"/>
    <row r="31" spans="2:3" ht="13.5" thickBot="1">
      <c r="B31" s="423" t="s">
        <v>42</v>
      </c>
      <c r="C31" s="424"/>
    </row>
    <row r="32" spans="2:3" ht="13.5" thickBot="1">
      <c r="B32" s="479" t="s">
        <v>290</v>
      </c>
      <c r="C32" s="480"/>
    </row>
    <row r="33" spans="2:3" ht="13.5" thickBot="1">
      <c r="B33" s="164" t="s">
        <v>6</v>
      </c>
      <c r="C33" s="177" t="s">
        <v>43</v>
      </c>
    </row>
    <row r="34" spans="2:3">
      <c r="B34" s="92">
        <v>10</v>
      </c>
      <c r="C34" s="187">
        <v>16</v>
      </c>
    </row>
    <row r="35" spans="2:3">
      <c r="B35" s="92">
        <v>30</v>
      </c>
      <c r="C35" s="187">
        <v>16</v>
      </c>
    </row>
    <row r="36" spans="2:3" ht="13.5" thickBot="1">
      <c r="B36" s="92">
        <v>31</v>
      </c>
      <c r="C36" s="187">
        <v>16</v>
      </c>
    </row>
    <row r="37" spans="2:3">
      <c r="B37" s="199" t="s">
        <v>0</v>
      </c>
      <c r="C37" s="188">
        <f>COUNTIF(C34:C36,"&gt;0")</f>
        <v>3</v>
      </c>
    </row>
    <row r="38" spans="2:3">
      <c r="B38" s="85" t="s">
        <v>1</v>
      </c>
      <c r="C38" s="249">
        <f>AVERAGE(C34:C36)</f>
        <v>16</v>
      </c>
    </row>
    <row r="39" spans="2:3">
      <c r="B39" s="85" t="s">
        <v>2</v>
      </c>
      <c r="C39" s="156">
        <f>STDEV(C34:C36)</f>
        <v>0</v>
      </c>
    </row>
    <row r="40" spans="2:3" ht="13.5" thickBot="1">
      <c r="B40" s="82" t="s">
        <v>3</v>
      </c>
      <c r="C40" s="155" t="e">
        <f>In+CONFIDENCE(0.05,C39,C37)</f>
        <v>#NAME?</v>
      </c>
    </row>
    <row r="42" spans="2:3" ht="13.5" thickBot="1"/>
    <row r="43" spans="2:3" ht="13.5" thickBot="1">
      <c r="B43" s="423" t="s">
        <v>42</v>
      </c>
      <c r="C43" s="424"/>
    </row>
    <row r="44" spans="2:3" ht="13.5" thickBot="1">
      <c r="B44" s="479" t="s">
        <v>289</v>
      </c>
      <c r="C44" s="480"/>
    </row>
    <row r="45" spans="2:3" ht="13.5" thickBot="1">
      <c r="B45" s="164" t="s">
        <v>6</v>
      </c>
      <c r="C45" s="177" t="s">
        <v>43</v>
      </c>
    </row>
    <row r="46" spans="2:3">
      <c r="B46" s="92">
        <v>3</v>
      </c>
      <c r="C46" s="187">
        <v>16</v>
      </c>
    </row>
    <row r="47" spans="2:3">
      <c r="B47" s="92">
        <v>5</v>
      </c>
      <c r="C47" s="187">
        <v>16</v>
      </c>
    </row>
    <row r="48" spans="2:3">
      <c r="B48" s="92">
        <v>6</v>
      </c>
      <c r="C48" s="187">
        <v>16</v>
      </c>
    </row>
    <row r="49" spans="2:3">
      <c r="B49" s="92">
        <v>7</v>
      </c>
      <c r="C49" s="187">
        <v>16</v>
      </c>
    </row>
    <row r="50" spans="2:3">
      <c r="B50" s="92">
        <v>10</v>
      </c>
      <c r="C50" s="187">
        <v>16</v>
      </c>
    </row>
    <row r="51" spans="2:3">
      <c r="B51" s="92">
        <v>11</v>
      </c>
      <c r="C51" s="187">
        <v>16</v>
      </c>
    </row>
    <row r="52" spans="2:3">
      <c r="B52" s="92">
        <v>13</v>
      </c>
      <c r="C52" s="187">
        <v>16</v>
      </c>
    </row>
    <row r="53" spans="2:3">
      <c r="B53" s="92">
        <v>19</v>
      </c>
      <c r="C53" s="187">
        <v>16</v>
      </c>
    </row>
    <row r="54" spans="2:3">
      <c r="B54" s="92">
        <v>20</v>
      </c>
      <c r="C54" s="187">
        <v>16</v>
      </c>
    </row>
    <row r="55" spans="2:3">
      <c r="B55" s="92">
        <v>21</v>
      </c>
      <c r="C55" s="187">
        <v>16</v>
      </c>
    </row>
    <row r="56" spans="2:3">
      <c r="B56" s="92">
        <v>24</v>
      </c>
      <c r="C56" s="187">
        <v>16</v>
      </c>
    </row>
    <row r="57" spans="2:3" ht="13.5" thickBot="1">
      <c r="B57" s="92">
        <v>28</v>
      </c>
      <c r="C57" s="187">
        <v>16</v>
      </c>
    </row>
    <row r="58" spans="2:3">
      <c r="B58" s="199" t="s">
        <v>0</v>
      </c>
      <c r="C58" s="188">
        <f>COUNTIF(C46:C57,"&gt;0")</f>
        <v>12</v>
      </c>
    </row>
    <row r="59" spans="2:3">
      <c r="B59" s="85" t="s">
        <v>1</v>
      </c>
      <c r="C59" s="249">
        <f>AVERAGE(C46:C57)</f>
        <v>16</v>
      </c>
    </row>
    <row r="60" spans="2:3">
      <c r="B60" s="85" t="s">
        <v>2</v>
      </c>
      <c r="C60" s="156">
        <f>STDEV(C46:C57)</f>
        <v>0</v>
      </c>
    </row>
    <row r="61" spans="2:3" ht="13.5" thickBot="1">
      <c r="B61" s="82" t="s">
        <v>3</v>
      </c>
      <c r="C61" s="155" t="e">
        <f>In+CONFIDENCE(0.05,C60,C58)</f>
        <v>#NAME?</v>
      </c>
    </row>
    <row r="63" spans="2:3" ht="13.5" thickBot="1"/>
    <row r="64" spans="2:3" ht="13.5" thickBot="1">
      <c r="B64" s="423" t="s">
        <v>42</v>
      </c>
      <c r="C64" s="424"/>
    </row>
    <row r="65" spans="2:3" ht="13.5" thickBot="1">
      <c r="B65" s="479" t="s">
        <v>288</v>
      </c>
      <c r="C65" s="480"/>
    </row>
    <row r="66" spans="2:3" ht="13.5" thickBot="1">
      <c r="B66" s="164" t="s">
        <v>6</v>
      </c>
      <c r="C66" s="177" t="s">
        <v>43</v>
      </c>
    </row>
    <row r="67" spans="2:3">
      <c r="B67" s="92">
        <v>4</v>
      </c>
      <c r="C67" s="187">
        <v>17</v>
      </c>
    </row>
    <row r="68" spans="2:3">
      <c r="B68" s="92">
        <v>5</v>
      </c>
      <c r="C68" s="187">
        <v>17</v>
      </c>
    </row>
    <row r="69" spans="2:3">
      <c r="B69" s="92">
        <v>8</v>
      </c>
      <c r="C69" s="187">
        <v>17</v>
      </c>
    </row>
    <row r="70" spans="2:3">
      <c r="B70" s="92">
        <v>11</v>
      </c>
      <c r="C70" s="187">
        <v>17</v>
      </c>
    </row>
    <row r="71" spans="2:3">
      <c r="B71" s="92">
        <v>16</v>
      </c>
      <c r="C71" s="187">
        <v>16</v>
      </c>
    </row>
    <row r="72" spans="2:3">
      <c r="B72" s="92">
        <v>17</v>
      </c>
      <c r="C72" s="187">
        <v>17</v>
      </c>
    </row>
    <row r="73" spans="2:3">
      <c r="B73" s="92">
        <v>19</v>
      </c>
      <c r="C73" s="187">
        <v>17</v>
      </c>
    </row>
    <row r="74" spans="2:3">
      <c r="B74" s="92">
        <v>29</v>
      </c>
      <c r="C74" s="187">
        <v>17</v>
      </c>
    </row>
    <row r="75" spans="2:3">
      <c r="B75" s="92">
        <v>30</v>
      </c>
      <c r="C75" s="187">
        <v>17</v>
      </c>
    </row>
    <row r="76" spans="2:3" ht="13.5" thickBot="1">
      <c r="B76" s="92">
        <v>31</v>
      </c>
      <c r="C76" s="187">
        <v>17</v>
      </c>
    </row>
    <row r="77" spans="2:3">
      <c r="B77" s="199" t="s">
        <v>0</v>
      </c>
      <c r="C77" s="188">
        <f>COUNTIF(C67:C76,"&gt;0")</f>
        <v>10</v>
      </c>
    </row>
    <row r="78" spans="2:3">
      <c r="B78" s="85" t="s">
        <v>1</v>
      </c>
      <c r="C78" s="249">
        <f>AVERAGE(C67:C76)</f>
        <v>16.899999999999999</v>
      </c>
    </row>
    <row r="79" spans="2:3">
      <c r="B79" s="85" t="s">
        <v>2</v>
      </c>
      <c r="C79" s="156">
        <f>STDEV(C67:C76)</f>
        <v>0.31622776601683789</v>
      </c>
    </row>
    <row r="80" spans="2:3" ht="13.5" thickBot="1">
      <c r="B80" s="82" t="s">
        <v>3</v>
      </c>
      <c r="C80" s="155" t="e">
        <f>In+CONFIDENCE(0.05,C79,C77)</f>
        <v>#NAME?</v>
      </c>
    </row>
    <row r="82" spans="2:3" ht="13.5" thickBot="1"/>
    <row r="83" spans="2:3" ht="13.5" thickBot="1">
      <c r="B83" s="423" t="s">
        <v>42</v>
      </c>
      <c r="C83" s="424"/>
    </row>
    <row r="84" spans="2:3" ht="13.5" thickBot="1">
      <c r="B84" s="479" t="s">
        <v>287</v>
      </c>
      <c r="C84" s="480"/>
    </row>
    <row r="85" spans="2:3" ht="13.5" thickBot="1">
      <c r="B85" s="164" t="s">
        <v>6</v>
      </c>
      <c r="C85" s="177" t="s">
        <v>43</v>
      </c>
    </row>
    <row r="86" spans="2:3">
      <c r="B86" s="92">
        <v>2</v>
      </c>
      <c r="C86" s="187">
        <v>17</v>
      </c>
    </row>
    <row r="87" spans="2:3">
      <c r="B87" s="92">
        <v>6</v>
      </c>
      <c r="C87" s="187">
        <v>17</v>
      </c>
    </row>
    <row r="88" spans="2:3">
      <c r="B88" s="92">
        <v>7</v>
      </c>
      <c r="C88" s="187">
        <v>17</v>
      </c>
    </row>
    <row r="89" spans="2:3">
      <c r="B89" s="92">
        <v>8</v>
      </c>
      <c r="C89" s="187">
        <v>17</v>
      </c>
    </row>
    <row r="90" spans="2:3">
      <c r="B90" s="92">
        <v>14</v>
      </c>
      <c r="C90" s="187">
        <v>18</v>
      </c>
    </row>
    <row r="91" spans="2:3">
      <c r="B91" s="92">
        <v>22</v>
      </c>
      <c r="C91" s="187">
        <v>19</v>
      </c>
    </row>
    <row r="92" spans="2:3">
      <c r="B92" s="92">
        <v>23</v>
      </c>
      <c r="C92" s="187">
        <v>18</v>
      </c>
    </row>
    <row r="93" spans="2:3">
      <c r="B93" s="92">
        <v>26</v>
      </c>
      <c r="C93" s="187">
        <v>18</v>
      </c>
    </row>
    <row r="94" spans="2:3">
      <c r="B94" s="92">
        <v>27</v>
      </c>
      <c r="C94" s="187">
        <v>18</v>
      </c>
    </row>
    <row r="95" spans="2:3">
      <c r="B95" s="92">
        <v>28</v>
      </c>
      <c r="C95" s="187">
        <v>20</v>
      </c>
    </row>
    <row r="96" spans="2:3" ht="13.5" thickBot="1">
      <c r="B96" s="92">
        <v>29</v>
      </c>
      <c r="C96" s="187">
        <v>20</v>
      </c>
    </row>
    <row r="97" spans="2:3">
      <c r="B97" s="199" t="s">
        <v>0</v>
      </c>
      <c r="C97" s="188">
        <f>COUNTIF(C86:C96,"&gt;0")</f>
        <v>11</v>
      </c>
    </row>
    <row r="98" spans="2:3">
      <c r="B98" s="85" t="s">
        <v>1</v>
      </c>
      <c r="C98" s="249">
        <f>AVERAGE(C86:C96)</f>
        <v>18.09090909090909</v>
      </c>
    </row>
    <row r="99" spans="2:3">
      <c r="B99" s="85" t="s">
        <v>2</v>
      </c>
      <c r="C99" s="156">
        <f>STDEV(C86:C96)</f>
        <v>1.1361818036340359</v>
      </c>
    </row>
    <row r="100" spans="2:3" ht="13.5" thickBot="1">
      <c r="B100" s="82" t="s">
        <v>3</v>
      </c>
      <c r="C100" s="155" t="e">
        <f>In+CONFIDENCE(0.05,C99,C97)</f>
        <v>#NAME?</v>
      </c>
    </row>
    <row r="102" spans="2:3" ht="13.5" thickBot="1"/>
    <row r="103" spans="2:3" ht="13.5" thickBot="1">
      <c r="B103" s="423" t="s">
        <v>42</v>
      </c>
      <c r="C103" s="424"/>
    </row>
    <row r="104" spans="2:3" ht="13.5" thickBot="1">
      <c r="B104" s="479" t="s">
        <v>286</v>
      </c>
      <c r="C104" s="480"/>
    </row>
    <row r="105" spans="2:3" ht="13.5" thickBot="1">
      <c r="B105" s="164" t="s">
        <v>6</v>
      </c>
      <c r="C105" s="177" t="s">
        <v>43</v>
      </c>
    </row>
    <row r="106" spans="2:3">
      <c r="B106" s="92">
        <v>3</v>
      </c>
      <c r="C106" s="187">
        <v>20</v>
      </c>
    </row>
    <row r="107" spans="2:3">
      <c r="B107" s="92">
        <v>4</v>
      </c>
      <c r="C107" s="187">
        <v>20</v>
      </c>
    </row>
    <row r="108" spans="2:3">
      <c r="B108" s="92">
        <v>5</v>
      </c>
      <c r="C108" s="187">
        <v>20</v>
      </c>
    </row>
    <row r="109" spans="2:3">
      <c r="B109" s="92">
        <v>6</v>
      </c>
      <c r="C109" s="187">
        <v>20</v>
      </c>
    </row>
    <row r="110" spans="2:3">
      <c r="B110" s="92">
        <v>11</v>
      </c>
      <c r="C110" s="187">
        <v>21</v>
      </c>
    </row>
    <row r="111" spans="2:3">
      <c r="B111" s="92">
        <v>12</v>
      </c>
      <c r="C111" s="187">
        <v>21</v>
      </c>
    </row>
    <row r="112" spans="2:3">
      <c r="B112" s="92">
        <v>13</v>
      </c>
      <c r="C112" s="187">
        <v>21</v>
      </c>
    </row>
    <row r="113" spans="2:3">
      <c r="B113" s="92">
        <v>14</v>
      </c>
      <c r="C113" s="187">
        <v>21</v>
      </c>
    </row>
    <row r="114" spans="2:3">
      <c r="B114" s="92">
        <v>17</v>
      </c>
      <c r="C114" s="187">
        <v>22</v>
      </c>
    </row>
    <row r="115" spans="2:3">
      <c r="B115" s="92">
        <v>18</v>
      </c>
      <c r="C115" s="187">
        <v>21</v>
      </c>
    </row>
    <row r="116" spans="2:3">
      <c r="B116" s="92">
        <v>19</v>
      </c>
      <c r="C116" s="187">
        <v>21</v>
      </c>
    </row>
    <row r="117" spans="2:3">
      <c r="B117" s="92">
        <v>21</v>
      </c>
      <c r="C117" s="187">
        <v>22</v>
      </c>
    </row>
    <row r="118" spans="2:3">
      <c r="B118" s="92">
        <v>24</v>
      </c>
      <c r="C118" s="187">
        <v>22</v>
      </c>
    </row>
    <row r="119" spans="2:3">
      <c r="B119" s="92">
        <v>25</v>
      </c>
      <c r="C119" s="187">
        <v>22</v>
      </c>
    </row>
    <row r="120" spans="2:3">
      <c r="B120" s="92">
        <v>26</v>
      </c>
      <c r="C120" s="187">
        <v>22</v>
      </c>
    </row>
    <row r="121" spans="2:3" ht="13.5" thickBot="1">
      <c r="B121" s="92">
        <v>28</v>
      </c>
      <c r="C121" s="187">
        <v>22</v>
      </c>
    </row>
    <row r="122" spans="2:3" ht="13.5" thickBot="1">
      <c r="B122" s="248" t="s">
        <v>0</v>
      </c>
      <c r="C122" s="247">
        <f>COUNTIF(C106:C121,"&gt;0")</f>
        <v>16</v>
      </c>
    </row>
    <row r="123" spans="2:3">
      <c r="B123" s="117" t="s">
        <v>1</v>
      </c>
      <c r="C123" s="246">
        <f>AVERAGE(C106:C121)</f>
        <v>21.125</v>
      </c>
    </row>
    <row r="124" spans="2:3">
      <c r="B124" s="85" t="s">
        <v>2</v>
      </c>
      <c r="C124" s="156">
        <f>STDEV(C106:C121)</f>
        <v>0.80622577482985502</v>
      </c>
    </row>
    <row r="125" spans="2:3" ht="13.5" thickBot="1">
      <c r="B125" s="82" t="s">
        <v>3</v>
      </c>
      <c r="C125" s="155" t="e">
        <f>In+CONFIDENCE(0.05,C124,C122)</f>
        <v>#NAME?</v>
      </c>
    </row>
    <row r="127" spans="2:3" ht="13.5" thickBot="1"/>
    <row r="128" spans="2:3" ht="13.5" thickBot="1">
      <c r="B128" s="423" t="s">
        <v>42</v>
      </c>
      <c r="C128" s="424"/>
    </row>
    <row r="129" spans="2:3" ht="13.5" thickBot="1">
      <c r="B129" s="479" t="s">
        <v>285</v>
      </c>
      <c r="C129" s="480"/>
    </row>
    <row r="130" spans="2:3" ht="13.5" thickBot="1">
      <c r="B130" s="164" t="s">
        <v>6</v>
      </c>
      <c r="C130" s="177" t="s">
        <v>43</v>
      </c>
    </row>
    <row r="131" spans="2:3">
      <c r="B131" s="92">
        <v>1</v>
      </c>
      <c r="C131" s="187">
        <v>23</v>
      </c>
    </row>
    <row r="132" spans="2:3">
      <c r="B132" s="92">
        <v>2</v>
      </c>
      <c r="C132" s="187">
        <v>23</v>
      </c>
    </row>
    <row r="133" spans="2:3">
      <c r="B133" s="92">
        <v>7</v>
      </c>
      <c r="C133" s="187">
        <v>23</v>
      </c>
    </row>
    <row r="134" spans="2:3">
      <c r="B134" s="92">
        <v>17</v>
      </c>
      <c r="C134" s="187">
        <v>23</v>
      </c>
    </row>
    <row r="135" spans="2:3">
      <c r="B135" s="92">
        <v>18</v>
      </c>
      <c r="C135" s="187">
        <v>23</v>
      </c>
    </row>
    <row r="136" spans="2:3">
      <c r="B136" s="92">
        <v>28</v>
      </c>
      <c r="C136" s="187">
        <v>24</v>
      </c>
    </row>
    <row r="137" spans="2:3">
      <c r="B137" s="92">
        <v>29</v>
      </c>
      <c r="C137" s="187">
        <v>24</v>
      </c>
    </row>
    <row r="138" spans="2:3" ht="13.5" thickBot="1">
      <c r="B138" s="92">
        <v>31</v>
      </c>
      <c r="C138" s="187">
        <v>24</v>
      </c>
    </row>
    <row r="139" spans="2:3" ht="13.5" thickBot="1">
      <c r="B139" s="248" t="s">
        <v>0</v>
      </c>
      <c r="C139" s="247">
        <f>COUNTIF(C131:C138,"&gt;0")</f>
        <v>8</v>
      </c>
    </row>
    <row r="140" spans="2:3">
      <c r="B140" s="117" t="s">
        <v>1</v>
      </c>
      <c r="C140" s="246">
        <f>AVERAGE(C131:C138)</f>
        <v>23.375</v>
      </c>
    </row>
    <row r="141" spans="2:3">
      <c r="B141" s="85" t="s">
        <v>2</v>
      </c>
      <c r="C141" s="156">
        <f>STDEV(C131:C138)</f>
        <v>0.51754916950676566</v>
      </c>
    </row>
    <row r="142" spans="2:3" ht="13.5" thickBot="1">
      <c r="B142" s="82" t="s">
        <v>3</v>
      </c>
      <c r="C142" s="155" t="e">
        <f>In+CONFIDENCE(0.05,C141,C139)</f>
        <v>#NAME?</v>
      </c>
    </row>
    <row r="144" spans="2:3" ht="13.5" thickBot="1"/>
    <row r="145" spans="2:3" ht="13.5" thickBot="1">
      <c r="B145" s="423" t="s">
        <v>42</v>
      </c>
      <c r="C145" s="424"/>
    </row>
    <row r="146" spans="2:3" ht="13.5" thickBot="1">
      <c r="B146" s="479" t="s">
        <v>284</v>
      </c>
      <c r="C146" s="480"/>
    </row>
    <row r="147" spans="2:3" ht="13.5" thickBot="1">
      <c r="B147" s="164" t="s">
        <v>6</v>
      </c>
      <c r="C147" s="177" t="s">
        <v>43</v>
      </c>
    </row>
    <row r="148" spans="2:3">
      <c r="B148" s="92">
        <v>1</v>
      </c>
      <c r="C148" s="187">
        <v>24</v>
      </c>
    </row>
    <row r="149" spans="2:3">
      <c r="B149" s="92">
        <v>5</v>
      </c>
      <c r="C149" s="187">
        <v>24</v>
      </c>
    </row>
    <row r="150" spans="2:3">
      <c r="B150" s="92">
        <v>7</v>
      </c>
      <c r="C150" s="187">
        <v>24</v>
      </c>
    </row>
    <row r="151" spans="2:3">
      <c r="B151" s="92">
        <v>8</v>
      </c>
      <c r="C151" s="187">
        <v>24</v>
      </c>
    </row>
    <row r="152" spans="2:3">
      <c r="B152" s="92">
        <v>12</v>
      </c>
      <c r="C152" s="187">
        <v>24</v>
      </c>
    </row>
    <row r="153" spans="2:3">
      <c r="B153" s="92">
        <v>13</v>
      </c>
      <c r="C153" s="187">
        <v>24</v>
      </c>
    </row>
    <row r="154" spans="2:3">
      <c r="B154" s="92">
        <v>15</v>
      </c>
      <c r="C154" s="187">
        <v>24</v>
      </c>
    </row>
    <row r="155" spans="2:3" ht="13.5" thickBot="1">
      <c r="B155" s="92">
        <v>27</v>
      </c>
      <c r="C155" s="187">
        <v>24</v>
      </c>
    </row>
    <row r="156" spans="2:3" ht="13.5" thickBot="1">
      <c r="B156" s="248" t="s">
        <v>0</v>
      </c>
      <c r="C156" s="247">
        <f>COUNTIF(C148:C155,"&gt;0")</f>
        <v>8</v>
      </c>
    </row>
    <row r="157" spans="2:3">
      <c r="B157" s="117" t="s">
        <v>1</v>
      </c>
      <c r="C157" s="246">
        <f>AVERAGE(C148:C155)</f>
        <v>24</v>
      </c>
    </row>
    <row r="158" spans="2:3">
      <c r="B158" s="85" t="s">
        <v>2</v>
      </c>
      <c r="C158" s="156">
        <f>STDEV(C148:C155)</f>
        <v>0</v>
      </c>
    </row>
    <row r="159" spans="2:3" ht="13.5" thickBot="1">
      <c r="B159" s="82" t="s">
        <v>3</v>
      </c>
      <c r="C159" s="155" t="e">
        <f>In+CONFIDENCE(0.05,C158,C156)</f>
        <v>#NAME?</v>
      </c>
    </row>
    <row r="161" spans="2:3" ht="13.5" thickBot="1"/>
    <row r="162" spans="2:3" ht="13.5" thickBot="1">
      <c r="B162" s="423" t="s">
        <v>42</v>
      </c>
      <c r="C162" s="424"/>
    </row>
    <row r="163" spans="2:3" ht="13.5" thickBot="1">
      <c r="B163" s="479" t="s">
        <v>283</v>
      </c>
      <c r="C163" s="480"/>
    </row>
    <row r="164" spans="2:3" ht="13.5" thickBot="1">
      <c r="B164" s="164" t="s">
        <v>6</v>
      </c>
      <c r="C164" s="177" t="s">
        <v>43</v>
      </c>
    </row>
    <row r="165" spans="2:3">
      <c r="B165" s="92">
        <v>2</v>
      </c>
      <c r="C165" s="187">
        <v>23</v>
      </c>
    </row>
    <row r="166" spans="2:3">
      <c r="B166" s="92">
        <v>6</v>
      </c>
      <c r="C166" s="187">
        <v>23</v>
      </c>
    </row>
    <row r="167" spans="2:3">
      <c r="B167" s="92">
        <v>18</v>
      </c>
      <c r="C167" s="187">
        <v>23</v>
      </c>
    </row>
    <row r="168" spans="2:3">
      <c r="B168" s="92">
        <v>20</v>
      </c>
      <c r="C168" s="187">
        <v>23</v>
      </c>
    </row>
    <row r="169" spans="2:3">
      <c r="B169" s="92">
        <v>24</v>
      </c>
      <c r="C169" s="187">
        <v>22</v>
      </c>
    </row>
    <row r="170" spans="2:3">
      <c r="B170" s="92">
        <v>25</v>
      </c>
      <c r="C170" s="187">
        <v>22</v>
      </c>
    </row>
    <row r="171" spans="2:3">
      <c r="B171" s="92">
        <v>26</v>
      </c>
      <c r="C171" s="187">
        <v>22</v>
      </c>
    </row>
    <row r="172" spans="2:3">
      <c r="B172" s="92">
        <v>30</v>
      </c>
      <c r="C172" s="187">
        <v>21</v>
      </c>
    </row>
    <row r="173" spans="2:3" ht="13.5" thickBot="1">
      <c r="B173" s="92">
        <v>31</v>
      </c>
      <c r="C173" s="187">
        <v>21</v>
      </c>
    </row>
    <row r="174" spans="2:3" ht="13.5" thickBot="1">
      <c r="B174" s="248" t="s">
        <v>0</v>
      </c>
      <c r="C174" s="247">
        <f>COUNTIF(C165:C173,"&gt;0")</f>
        <v>9</v>
      </c>
    </row>
    <row r="175" spans="2:3">
      <c r="B175" s="117" t="s">
        <v>1</v>
      </c>
      <c r="C175" s="246">
        <f>AVERAGE(C165:C173)</f>
        <v>22.222222222222221</v>
      </c>
    </row>
    <row r="176" spans="2:3">
      <c r="B176" s="85" t="s">
        <v>2</v>
      </c>
      <c r="C176" s="156">
        <f>STDEV(C165:C173)</f>
        <v>0.83333333333333337</v>
      </c>
    </row>
    <row r="177" spans="2:3" ht="13.5" thickBot="1">
      <c r="B177" s="82" t="s">
        <v>3</v>
      </c>
      <c r="C177" s="155" t="e">
        <f>In+CONFIDENCE(0.05,C176,C174)</f>
        <v>#NAME?</v>
      </c>
    </row>
    <row r="179" spans="2:3" ht="13.5" thickBot="1"/>
    <row r="180" spans="2:3" ht="13.5" thickBot="1">
      <c r="B180" s="423" t="s">
        <v>42</v>
      </c>
      <c r="C180" s="424"/>
    </row>
    <row r="181" spans="2:3" ht="13.5" thickBot="1">
      <c r="B181" s="479" t="s">
        <v>282</v>
      </c>
      <c r="C181" s="480"/>
    </row>
    <row r="182" spans="2:3" ht="13.5" thickBot="1">
      <c r="B182" s="164" t="s">
        <v>6</v>
      </c>
      <c r="C182" s="177" t="s">
        <v>43</v>
      </c>
    </row>
    <row r="183" spans="2:3">
      <c r="B183" s="92">
        <v>2</v>
      </c>
      <c r="C183" s="187">
        <v>21</v>
      </c>
    </row>
    <row r="184" spans="2:3">
      <c r="B184" s="92">
        <v>3</v>
      </c>
      <c r="C184" s="187">
        <v>21</v>
      </c>
    </row>
    <row r="185" spans="2:3">
      <c r="B185" s="92">
        <v>8</v>
      </c>
      <c r="C185" s="187">
        <v>21</v>
      </c>
    </row>
    <row r="186" spans="2:3">
      <c r="B186" s="92">
        <v>9</v>
      </c>
      <c r="C186" s="187">
        <v>20</v>
      </c>
    </row>
    <row r="187" spans="2:3">
      <c r="B187" s="92">
        <v>10</v>
      </c>
      <c r="C187" s="187">
        <v>20</v>
      </c>
    </row>
    <row r="188" spans="2:3">
      <c r="B188" s="92">
        <v>13</v>
      </c>
      <c r="C188" s="187">
        <v>21</v>
      </c>
    </row>
    <row r="189" spans="2:3">
      <c r="B189" s="92">
        <v>16</v>
      </c>
      <c r="C189" s="187">
        <v>20</v>
      </c>
    </row>
    <row r="190" spans="2:3">
      <c r="B190" s="92">
        <v>17</v>
      </c>
      <c r="C190" s="187">
        <v>20</v>
      </c>
    </row>
    <row r="191" spans="2:3">
      <c r="B191" s="92">
        <v>20</v>
      </c>
      <c r="C191" s="187">
        <v>20</v>
      </c>
    </row>
    <row r="192" spans="2:3">
      <c r="B192" s="92">
        <v>21</v>
      </c>
      <c r="C192" s="187">
        <v>20</v>
      </c>
    </row>
    <row r="193" spans="2:3">
      <c r="B193" s="92">
        <v>27</v>
      </c>
      <c r="C193" s="187">
        <v>20</v>
      </c>
    </row>
    <row r="194" spans="2:3" ht="13.5" thickBot="1">
      <c r="B194" s="92">
        <v>29</v>
      </c>
      <c r="C194" s="187">
        <v>19</v>
      </c>
    </row>
    <row r="195" spans="2:3" ht="13.5" thickBot="1">
      <c r="B195" s="248" t="s">
        <v>0</v>
      </c>
      <c r="C195" s="247">
        <f>COUNTIF(C183:C194,"&gt;0")</f>
        <v>12</v>
      </c>
    </row>
    <row r="196" spans="2:3">
      <c r="B196" s="117" t="s">
        <v>1</v>
      </c>
      <c r="C196" s="246">
        <f>AVERAGE(C183:C194)</f>
        <v>20.25</v>
      </c>
    </row>
    <row r="197" spans="2:3">
      <c r="B197" s="85" t="s">
        <v>2</v>
      </c>
      <c r="C197" s="156">
        <f>STDEV(C183:C194)</f>
        <v>0.62158156050806102</v>
      </c>
    </row>
    <row r="198" spans="2:3" ht="13.5" thickBot="1">
      <c r="B198" s="82" t="s">
        <v>3</v>
      </c>
      <c r="C198" s="155" t="e">
        <f>In+CONFIDENCE(0.05,C197,C195)</f>
        <v>#NAME?</v>
      </c>
    </row>
    <row r="200" spans="2:3" ht="13.5" thickBot="1"/>
    <row r="201" spans="2:3" ht="13.5" thickBot="1">
      <c r="B201" s="423" t="s">
        <v>42</v>
      </c>
      <c r="C201" s="424"/>
    </row>
    <row r="202" spans="2:3" ht="13.5" thickBot="1">
      <c r="B202" s="479" t="s">
        <v>281</v>
      </c>
      <c r="C202" s="480"/>
    </row>
    <row r="203" spans="2:3" ht="13.5" thickBot="1">
      <c r="B203" s="164" t="s">
        <v>6</v>
      </c>
      <c r="C203" s="177" t="s">
        <v>43</v>
      </c>
    </row>
    <row r="204" spans="2:3">
      <c r="B204" s="92">
        <v>4</v>
      </c>
      <c r="C204" s="187">
        <v>20</v>
      </c>
    </row>
    <row r="205" spans="2:3">
      <c r="B205" s="92">
        <v>5</v>
      </c>
      <c r="C205" s="187">
        <v>19</v>
      </c>
    </row>
    <row r="206" spans="2:3">
      <c r="B206" s="92">
        <v>7</v>
      </c>
      <c r="C206" s="187">
        <v>19</v>
      </c>
    </row>
    <row r="207" spans="2:3">
      <c r="B207" s="92">
        <v>14</v>
      </c>
      <c r="C207" s="187">
        <v>19</v>
      </c>
    </row>
    <row r="208" spans="2:3">
      <c r="B208" s="92">
        <v>15</v>
      </c>
      <c r="C208" s="187">
        <v>19</v>
      </c>
    </row>
    <row r="209" spans="2:3" ht="13.5" thickBot="1">
      <c r="B209" s="92">
        <v>22</v>
      </c>
      <c r="C209" s="187">
        <v>19</v>
      </c>
    </row>
    <row r="210" spans="2:3" ht="13.5" thickBot="1">
      <c r="B210" s="248" t="s">
        <v>0</v>
      </c>
      <c r="C210" s="247">
        <f>COUNTIF(C204:C209,"&gt;0")</f>
        <v>6</v>
      </c>
    </row>
    <row r="211" spans="2:3">
      <c r="B211" s="117" t="s">
        <v>1</v>
      </c>
      <c r="C211" s="246">
        <f>AVERAGE(C204:C209)</f>
        <v>19.166666666666668</v>
      </c>
    </row>
    <row r="212" spans="2:3">
      <c r="B212" s="85" t="s">
        <v>2</v>
      </c>
      <c r="C212" s="156">
        <f>STDEV(C204:C209)</f>
        <v>0.40824829046386296</v>
      </c>
    </row>
    <row r="213" spans="2:3" ht="13.5" thickBot="1">
      <c r="B213" s="82" t="s">
        <v>3</v>
      </c>
      <c r="C213" s="155" t="e">
        <f>In+CONFIDENCE(0.05,C212,C210)</f>
        <v>#NAME?</v>
      </c>
    </row>
  </sheetData>
  <mergeCells count="24">
    <mergeCell ref="B32:C32"/>
    <mergeCell ref="B31:C31"/>
    <mergeCell ref="B3:C3"/>
    <mergeCell ref="B4:C4"/>
    <mergeCell ref="B19:C19"/>
    <mergeCell ref="B20:C20"/>
    <mergeCell ref="B201:C201"/>
    <mergeCell ref="B202:C202"/>
    <mergeCell ref="B180:C180"/>
    <mergeCell ref="B181:C181"/>
    <mergeCell ref="B43:C43"/>
    <mergeCell ref="B44:C44"/>
    <mergeCell ref="B163:C163"/>
    <mergeCell ref="B145:C145"/>
    <mergeCell ref="B146:C146"/>
    <mergeCell ref="B128:C128"/>
    <mergeCell ref="B64:C64"/>
    <mergeCell ref="B65:C65"/>
    <mergeCell ref="B129:C129"/>
    <mergeCell ref="B162:C162"/>
    <mergeCell ref="B103:C103"/>
    <mergeCell ref="B104:C104"/>
    <mergeCell ref="B83:C83"/>
    <mergeCell ref="B84:C8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7"/>
  <sheetViews>
    <sheetView topLeftCell="A217" zoomScale="89" zoomScaleNormal="89" workbookViewId="0">
      <selection activeCell="D252" sqref="D252"/>
    </sheetView>
  </sheetViews>
  <sheetFormatPr defaultRowHeight="12.75"/>
  <cols>
    <col min="1" max="1" width="9.140625" style="77"/>
    <col min="2" max="2" width="10.7109375" style="251" customWidth="1"/>
    <col min="3" max="3" width="11.5703125" style="251" customWidth="1"/>
    <col min="4" max="4" width="11.5703125" style="77" customWidth="1"/>
    <col min="5" max="5" width="2.7109375" style="77" customWidth="1"/>
    <col min="6" max="6" width="10.7109375" style="77" customWidth="1"/>
    <col min="7" max="8" width="13.7109375" style="77" customWidth="1"/>
    <col min="9" max="11" width="9.140625" style="77"/>
    <col min="12" max="12" width="10.7109375" style="77" customWidth="1"/>
    <col min="13" max="13" width="9.7109375" style="77" customWidth="1"/>
    <col min="14" max="14" width="10" style="77" customWidth="1"/>
    <col min="15" max="15" width="9.140625" style="77"/>
    <col min="16" max="16" width="1.85546875" style="77" customWidth="1"/>
    <col min="17" max="16384" width="9.140625" style="77"/>
  </cols>
  <sheetData>
    <row r="2" spans="2:10" ht="13.5" thickBot="1"/>
    <row r="3" spans="2:10" ht="13.5" customHeight="1" thickBot="1">
      <c r="B3" s="347"/>
      <c r="C3" s="348"/>
      <c r="D3" s="405" t="s">
        <v>15</v>
      </c>
      <c r="F3" s="268"/>
      <c r="G3" s="481" t="s">
        <v>306</v>
      </c>
      <c r="H3" s="482"/>
      <c r="I3" s="252"/>
    </row>
    <row r="4" spans="2:10" ht="13.5" thickBot="1">
      <c r="B4" s="349"/>
      <c r="C4" s="350"/>
      <c r="D4" s="487"/>
      <c r="F4" s="267"/>
      <c r="G4" s="266">
        <v>1</v>
      </c>
      <c r="H4" s="265">
        <v>2</v>
      </c>
      <c r="I4" s="252"/>
    </row>
    <row r="5" spans="2:10" ht="13.5" customHeight="1" thickBot="1">
      <c r="B5" s="347" t="s">
        <v>294</v>
      </c>
      <c r="C5" s="348"/>
      <c r="D5" s="264" t="s">
        <v>292</v>
      </c>
      <c r="F5" s="263" t="s">
        <v>1</v>
      </c>
      <c r="G5" s="257" t="s">
        <v>207</v>
      </c>
      <c r="H5" s="257" t="s">
        <v>207</v>
      </c>
    </row>
    <row r="6" spans="2:10">
      <c r="B6" s="488" t="s">
        <v>6</v>
      </c>
      <c r="C6" s="485" t="s">
        <v>293</v>
      </c>
      <c r="D6" s="486"/>
      <c r="F6" s="258" t="s">
        <v>7</v>
      </c>
      <c r="G6" s="257" t="s">
        <v>207</v>
      </c>
      <c r="H6" s="257" t="s">
        <v>207</v>
      </c>
    </row>
    <row r="7" spans="2:10" ht="13.5" thickBot="1">
      <c r="B7" s="489"/>
      <c r="C7" s="129">
        <v>1</v>
      </c>
      <c r="D7" s="128">
        <v>2</v>
      </c>
      <c r="F7" s="258" t="s">
        <v>3</v>
      </c>
      <c r="G7" s="257" t="s">
        <v>207</v>
      </c>
      <c r="H7" s="257" t="s">
        <v>207</v>
      </c>
    </row>
    <row r="8" spans="2:10">
      <c r="B8" s="199">
        <v>5</v>
      </c>
      <c r="C8" s="260"/>
      <c r="D8" s="259"/>
      <c r="F8" s="258" t="s">
        <v>8</v>
      </c>
      <c r="G8" s="257" t="s">
        <v>207</v>
      </c>
      <c r="H8" s="257" t="s">
        <v>207</v>
      </c>
    </row>
    <row r="9" spans="2:10">
      <c r="B9" s="92">
        <v>9</v>
      </c>
      <c r="C9" s="270"/>
      <c r="D9" s="269"/>
      <c r="F9" s="258" t="s">
        <v>9</v>
      </c>
      <c r="G9" s="257" t="s">
        <v>207</v>
      </c>
      <c r="H9" s="257" t="s">
        <v>207</v>
      </c>
      <c r="J9" s="252"/>
    </row>
    <row r="10" spans="2:10" ht="13.5" thickBot="1">
      <c r="B10" s="92">
        <v>10</v>
      </c>
      <c r="C10" s="270"/>
      <c r="D10" s="269"/>
      <c r="F10" s="262" t="s">
        <v>10</v>
      </c>
      <c r="G10" s="261" t="s">
        <v>207</v>
      </c>
      <c r="H10" s="261" t="s">
        <v>207</v>
      </c>
    </row>
    <row r="11" spans="2:10">
      <c r="B11" s="92">
        <v>12</v>
      </c>
      <c r="C11" s="270"/>
      <c r="D11" s="269"/>
    </row>
    <row r="12" spans="2:10">
      <c r="B12" s="92">
        <v>17</v>
      </c>
      <c r="C12" s="270"/>
      <c r="D12" s="269"/>
    </row>
    <row r="13" spans="2:10">
      <c r="B13" s="92">
        <v>19</v>
      </c>
      <c r="C13" s="270"/>
      <c r="D13" s="269"/>
    </row>
    <row r="14" spans="2:10" ht="13.5" thickBot="1">
      <c r="B14" s="92">
        <v>26</v>
      </c>
      <c r="C14" s="276"/>
      <c r="D14" s="275"/>
    </row>
    <row r="15" spans="2:10" ht="13.5" thickBot="1">
      <c r="B15" s="248" t="s">
        <v>0</v>
      </c>
      <c r="C15" s="274">
        <f>COUNTIF(C9:C14,"&gt;0")</f>
        <v>0</v>
      </c>
      <c r="D15" s="273">
        <f>COUNTIF(D9:D14,"&gt;0")</f>
        <v>0</v>
      </c>
    </row>
    <row r="16" spans="2:10">
      <c r="B16" s="117" t="s">
        <v>1</v>
      </c>
      <c r="C16" s="87" t="e">
        <f>AVERAGE(C8:C14)</f>
        <v>#DIV/0!</v>
      </c>
      <c r="D16" s="162" t="e">
        <f>AVERAGE(D8:D14)</f>
        <v>#DIV/0!</v>
      </c>
      <c r="H16" s="252"/>
      <c r="I16" s="252"/>
    </row>
    <row r="17" spans="2:10">
      <c r="B17" s="85" t="s">
        <v>2</v>
      </c>
      <c r="C17" s="84" t="e">
        <f>STDEV(C8:C14)</f>
        <v>#DIV/0!</v>
      </c>
      <c r="D17" s="156" t="e">
        <f>STDEV(D8:D14)</f>
        <v>#DIV/0!</v>
      </c>
      <c r="H17" s="252"/>
      <c r="I17" s="252"/>
    </row>
    <row r="18" spans="2:10" ht="13.5" thickBot="1">
      <c r="B18" s="82" t="s">
        <v>3</v>
      </c>
      <c r="C18" s="254" t="e">
        <f>CONFIDENCE(0.05,C17,C15)</f>
        <v>#DIV/0!</v>
      </c>
      <c r="D18" s="253" t="e">
        <f>CONFIDENCE(0.05,D17,D15)</f>
        <v>#DIV/0!</v>
      </c>
      <c r="H18" s="252"/>
      <c r="I18" s="252"/>
    </row>
    <row r="20" spans="2:10" ht="13.5" thickBot="1"/>
    <row r="21" spans="2:10" ht="13.5" customHeight="1" thickBot="1">
      <c r="B21" s="347"/>
      <c r="C21" s="348"/>
      <c r="D21" s="405" t="s">
        <v>15</v>
      </c>
      <c r="F21" s="268"/>
      <c r="G21" s="481" t="s">
        <v>305</v>
      </c>
      <c r="H21" s="482"/>
      <c r="I21" s="252"/>
    </row>
    <row r="22" spans="2:10" ht="13.5" thickBot="1">
      <c r="B22" s="349"/>
      <c r="C22" s="350"/>
      <c r="D22" s="487"/>
      <c r="F22" s="267"/>
      <c r="G22" s="266">
        <v>1</v>
      </c>
      <c r="H22" s="265">
        <v>2</v>
      </c>
      <c r="I22" s="252"/>
    </row>
    <row r="23" spans="2:10" ht="13.5" customHeight="1" thickBot="1">
      <c r="B23" s="347" t="s">
        <v>294</v>
      </c>
      <c r="C23" s="348"/>
      <c r="D23" s="264" t="s">
        <v>291</v>
      </c>
      <c r="F23" s="263" t="s">
        <v>1</v>
      </c>
      <c r="G23" s="257" t="s">
        <v>207</v>
      </c>
      <c r="H23" s="257" t="s">
        <v>207</v>
      </c>
    </row>
    <row r="24" spans="2:10">
      <c r="B24" s="488" t="s">
        <v>6</v>
      </c>
      <c r="C24" s="485" t="s">
        <v>293</v>
      </c>
      <c r="D24" s="486"/>
      <c r="F24" s="258" t="s">
        <v>7</v>
      </c>
      <c r="G24" s="257" t="s">
        <v>207</v>
      </c>
      <c r="H24" s="257" t="s">
        <v>207</v>
      </c>
    </row>
    <row r="25" spans="2:10" ht="13.5" thickBot="1">
      <c r="B25" s="489"/>
      <c r="C25" s="129">
        <v>1</v>
      </c>
      <c r="D25" s="128">
        <v>2</v>
      </c>
      <c r="F25" s="258" t="s">
        <v>3</v>
      </c>
      <c r="G25" s="257" t="s">
        <v>207</v>
      </c>
      <c r="H25" s="257" t="s">
        <v>207</v>
      </c>
    </row>
    <row r="26" spans="2:10">
      <c r="B26" s="199">
        <v>7</v>
      </c>
      <c r="C26" s="260"/>
      <c r="D26" s="259"/>
      <c r="F26" s="258" t="s">
        <v>8</v>
      </c>
      <c r="G26" s="257" t="s">
        <v>207</v>
      </c>
      <c r="H26" s="257" t="s">
        <v>207</v>
      </c>
    </row>
    <row r="27" spans="2:10">
      <c r="B27" s="92">
        <v>13</v>
      </c>
      <c r="C27" s="270"/>
      <c r="D27" s="269"/>
      <c r="F27" s="258" t="s">
        <v>9</v>
      </c>
      <c r="G27" s="257" t="s">
        <v>207</v>
      </c>
      <c r="H27" s="257" t="s">
        <v>207</v>
      </c>
      <c r="J27" s="252"/>
    </row>
    <row r="28" spans="2:10" ht="13.5" thickBot="1">
      <c r="B28" s="92">
        <v>17</v>
      </c>
      <c r="C28" s="272"/>
      <c r="D28" s="271"/>
      <c r="F28" s="262" t="s">
        <v>10</v>
      </c>
      <c r="G28" s="261" t="s">
        <v>207</v>
      </c>
      <c r="H28" s="261" t="s">
        <v>207</v>
      </c>
    </row>
    <row r="29" spans="2:10" ht="13.5" thickBot="1">
      <c r="B29" s="248" t="s">
        <v>0</v>
      </c>
      <c r="C29" s="256">
        <f>COUNTIF(C27:C28,"&gt;0")</f>
        <v>0</v>
      </c>
      <c r="D29" s="255">
        <f>COUNTIF(D27:D28,"&gt;0")</f>
        <v>0</v>
      </c>
    </row>
    <row r="30" spans="2:10">
      <c r="B30" s="117" t="s">
        <v>1</v>
      </c>
      <c r="C30" s="134" t="e">
        <f>AVERAGE(C26:C28)</f>
        <v>#DIV/0!</v>
      </c>
      <c r="D30" s="161" t="e">
        <f>AVERAGE(D26:D28)</f>
        <v>#DIV/0!</v>
      </c>
      <c r="H30" s="252"/>
      <c r="I30" s="252"/>
    </row>
    <row r="31" spans="2:10">
      <c r="B31" s="85" t="s">
        <v>2</v>
      </c>
      <c r="C31" s="84" t="e">
        <f>STDEV(C26:C28)</f>
        <v>#DIV/0!</v>
      </c>
      <c r="D31" s="156" t="e">
        <f>STDEV(D26:D28)</f>
        <v>#DIV/0!</v>
      </c>
      <c r="H31" s="252"/>
      <c r="I31" s="252"/>
    </row>
    <row r="32" spans="2:10" ht="13.5" thickBot="1">
      <c r="B32" s="82" t="s">
        <v>3</v>
      </c>
      <c r="C32" s="254" t="e">
        <f>CONFIDENCE(0.05,C31,C29)</f>
        <v>#DIV/0!</v>
      </c>
      <c r="D32" s="253" t="e">
        <f>CONFIDENCE(0.05,D31,D29)</f>
        <v>#DIV/0!</v>
      </c>
      <c r="H32" s="252"/>
      <c r="I32" s="252"/>
    </row>
    <row r="34" spans="2:8" ht="13.5" thickBot="1"/>
    <row r="35" spans="2:8" ht="13.5" thickBot="1">
      <c r="B35" s="347"/>
      <c r="C35" s="348"/>
      <c r="D35" s="405" t="s">
        <v>15</v>
      </c>
      <c r="F35" s="268"/>
      <c r="G35" s="481" t="s">
        <v>304</v>
      </c>
      <c r="H35" s="482"/>
    </row>
    <row r="36" spans="2:8" ht="13.5" thickBot="1">
      <c r="B36" s="349"/>
      <c r="C36" s="350"/>
      <c r="D36" s="487"/>
      <c r="F36" s="267"/>
      <c r="G36" s="266">
        <v>1</v>
      </c>
      <c r="H36" s="265">
        <v>2</v>
      </c>
    </row>
    <row r="37" spans="2:8" ht="13.5" thickBot="1">
      <c r="B37" s="347" t="s">
        <v>294</v>
      </c>
      <c r="C37" s="348"/>
      <c r="D37" s="264" t="s">
        <v>290</v>
      </c>
      <c r="F37" s="263" t="s">
        <v>1</v>
      </c>
      <c r="G37" s="257" t="s">
        <v>207</v>
      </c>
      <c r="H37" s="257" t="s">
        <v>207</v>
      </c>
    </row>
    <row r="38" spans="2:8">
      <c r="B38" s="488" t="s">
        <v>6</v>
      </c>
      <c r="C38" s="485" t="s">
        <v>293</v>
      </c>
      <c r="D38" s="486"/>
      <c r="F38" s="258" t="s">
        <v>7</v>
      </c>
      <c r="G38" s="257" t="s">
        <v>207</v>
      </c>
      <c r="H38" s="257" t="s">
        <v>207</v>
      </c>
    </row>
    <row r="39" spans="2:8" ht="13.5" thickBot="1">
      <c r="B39" s="489"/>
      <c r="C39" s="129">
        <v>1</v>
      </c>
      <c r="D39" s="128">
        <v>2</v>
      </c>
      <c r="F39" s="258" t="s">
        <v>3</v>
      </c>
      <c r="G39" s="257" t="s">
        <v>207</v>
      </c>
      <c r="H39" s="257" t="s">
        <v>207</v>
      </c>
    </row>
    <row r="40" spans="2:8">
      <c r="B40" s="199">
        <v>10</v>
      </c>
      <c r="C40" s="260"/>
      <c r="D40" s="259"/>
      <c r="F40" s="258" t="s">
        <v>8</v>
      </c>
      <c r="G40" s="257" t="s">
        <v>207</v>
      </c>
      <c r="H40" s="257" t="s">
        <v>207</v>
      </c>
    </row>
    <row r="41" spans="2:8">
      <c r="B41" s="194">
        <v>30</v>
      </c>
      <c r="C41" s="260"/>
      <c r="D41" s="259"/>
      <c r="F41" s="258" t="s">
        <v>9</v>
      </c>
      <c r="G41" s="257" t="s">
        <v>207</v>
      </c>
      <c r="H41" s="257" t="s">
        <v>207</v>
      </c>
    </row>
    <row r="42" spans="2:8" ht="13.5" thickBot="1">
      <c r="B42" s="194">
        <v>31</v>
      </c>
      <c r="C42" s="260"/>
      <c r="D42" s="259"/>
      <c r="F42" s="262" t="s">
        <v>10</v>
      </c>
      <c r="G42" s="261" t="s">
        <v>207</v>
      </c>
      <c r="H42" s="261" t="s">
        <v>207</v>
      </c>
    </row>
    <row r="43" spans="2:8" ht="13.5" thickBot="1">
      <c r="B43" s="248" t="s">
        <v>0</v>
      </c>
      <c r="C43" s="256" t="e">
        <f>COUNTIF(#REF!,"&gt;0")</f>
        <v>#REF!</v>
      </c>
      <c r="D43" s="255" t="e">
        <f>COUNTIF(#REF!,"&gt;0")</f>
        <v>#REF!</v>
      </c>
    </row>
    <row r="44" spans="2:8">
      <c r="B44" s="117" t="s">
        <v>1</v>
      </c>
      <c r="C44" s="134" t="e">
        <f>AVERAGE(C40:C42)</f>
        <v>#DIV/0!</v>
      </c>
      <c r="D44" s="161" t="e">
        <f>AVERAGE(D40:D42)</f>
        <v>#DIV/0!</v>
      </c>
      <c r="H44" s="252"/>
    </row>
    <row r="45" spans="2:8">
      <c r="B45" s="85" t="s">
        <v>2</v>
      </c>
      <c r="C45" s="84" t="e">
        <f>STDEV(C40:C42)</f>
        <v>#DIV/0!</v>
      </c>
      <c r="D45" s="156" t="e">
        <f>STDEV(D40:D42)</f>
        <v>#DIV/0!</v>
      </c>
      <c r="H45" s="252"/>
    </row>
    <row r="46" spans="2:8" ht="13.5" thickBot="1">
      <c r="B46" s="82" t="s">
        <v>3</v>
      </c>
      <c r="C46" s="254" t="e">
        <f>CONFIDENCE(0.05,C45,C43)</f>
        <v>#DIV/0!</v>
      </c>
      <c r="D46" s="253" t="e">
        <f>CONFIDENCE(0.05,D45,D43)</f>
        <v>#DIV/0!</v>
      </c>
      <c r="H46" s="252"/>
    </row>
    <row r="48" spans="2:8" ht="13.5" thickBot="1"/>
    <row r="49" spans="2:8" ht="13.5" thickBot="1">
      <c r="B49" s="347"/>
      <c r="C49" s="348"/>
      <c r="D49" s="405" t="s">
        <v>15</v>
      </c>
      <c r="F49" s="268"/>
      <c r="G49" s="481" t="s">
        <v>303</v>
      </c>
      <c r="H49" s="482"/>
    </row>
    <row r="50" spans="2:8" ht="13.5" thickBot="1">
      <c r="B50" s="349"/>
      <c r="C50" s="350"/>
      <c r="D50" s="487"/>
      <c r="F50" s="267"/>
      <c r="G50" s="266">
        <v>1</v>
      </c>
      <c r="H50" s="265">
        <v>2</v>
      </c>
    </row>
    <row r="51" spans="2:8" ht="13.5" thickBot="1">
      <c r="B51" s="347" t="s">
        <v>294</v>
      </c>
      <c r="C51" s="348"/>
      <c r="D51" s="264" t="s">
        <v>289</v>
      </c>
      <c r="F51" s="263" t="s">
        <v>1</v>
      </c>
      <c r="G51" s="257" t="s">
        <v>207</v>
      </c>
      <c r="H51" s="257" t="s">
        <v>207</v>
      </c>
    </row>
    <row r="52" spans="2:8">
      <c r="B52" s="488" t="s">
        <v>6</v>
      </c>
      <c r="C52" s="485" t="s">
        <v>293</v>
      </c>
      <c r="D52" s="486"/>
      <c r="F52" s="258" t="s">
        <v>7</v>
      </c>
      <c r="G52" s="257" t="s">
        <v>207</v>
      </c>
      <c r="H52" s="257" t="s">
        <v>207</v>
      </c>
    </row>
    <row r="53" spans="2:8" ht="13.5" thickBot="1">
      <c r="B53" s="489"/>
      <c r="C53" s="129">
        <v>1</v>
      </c>
      <c r="D53" s="128">
        <v>2</v>
      </c>
      <c r="F53" s="258" t="s">
        <v>3</v>
      </c>
      <c r="G53" s="257" t="s">
        <v>207</v>
      </c>
      <c r="H53" s="257" t="s">
        <v>207</v>
      </c>
    </row>
    <row r="54" spans="2:8">
      <c r="B54" s="92">
        <v>3</v>
      </c>
      <c r="C54" s="260"/>
      <c r="D54" s="259"/>
      <c r="F54" s="258" t="s">
        <v>8</v>
      </c>
      <c r="G54" s="257" t="s">
        <v>207</v>
      </c>
      <c r="H54" s="257" t="s">
        <v>207</v>
      </c>
    </row>
    <row r="55" spans="2:8">
      <c r="B55" s="92">
        <v>5</v>
      </c>
      <c r="C55" s="260"/>
      <c r="D55" s="259"/>
      <c r="F55" s="258" t="s">
        <v>9</v>
      </c>
      <c r="G55" s="257" t="s">
        <v>207</v>
      </c>
      <c r="H55" s="257" t="s">
        <v>207</v>
      </c>
    </row>
    <row r="56" spans="2:8" ht="13.5" thickBot="1">
      <c r="B56" s="92">
        <v>6</v>
      </c>
      <c r="C56" s="260"/>
      <c r="D56" s="259"/>
      <c r="F56" s="262" t="s">
        <v>10</v>
      </c>
      <c r="G56" s="261" t="s">
        <v>207</v>
      </c>
      <c r="H56" s="261" t="s">
        <v>207</v>
      </c>
    </row>
    <row r="57" spans="2:8">
      <c r="B57" s="92">
        <v>7</v>
      </c>
      <c r="C57" s="260"/>
      <c r="D57" s="259"/>
      <c r="F57" s="258"/>
      <c r="G57" s="257"/>
      <c r="H57" s="257"/>
    </row>
    <row r="58" spans="2:8">
      <c r="B58" s="92">
        <v>10</v>
      </c>
      <c r="C58" s="260"/>
      <c r="D58" s="259"/>
      <c r="F58" s="258"/>
      <c r="G58" s="257"/>
      <c r="H58" s="257"/>
    </row>
    <row r="59" spans="2:8">
      <c r="B59" s="92">
        <v>11</v>
      </c>
      <c r="C59" s="260"/>
      <c r="D59" s="259"/>
      <c r="F59" s="258"/>
      <c r="G59" s="257"/>
      <c r="H59" s="257"/>
    </row>
    <row r="60" spans="2:8">
      <c r="B60" s="92">
        <v>13</v>
      </c>
      <c r="C60" s="260"/>
      <c r="D60" s="259"/>
      <c r="F60" s="258"/>
      <c r="G60" s="257"/>
      <c r="H60" s="257"/>
    </row>
    <row r="61" spans="2:8">
      <c r="B61" s="92">
        <v>19</v>
      </c>
      <c r="C61" s="260"/>
      <c r="D61" s="259"/>
      <c r="F61" s="258"/>
      <c r="G61" s="257"/>
      <c r="H61" s="257"/>
    </row>
    <row r="62" spans="2:8">
      <c r="B62" s="92">
        <v>20</v>
      </c>
      <c r="C62" s="260"/>
      <c r="D62" s="259"/>
      <c r="F62" s="258"/>
      <c r="G62" s="257"/>
      <c r="H62" s="257"/>
    </row>
    <row r="63" spans="2:8">
      <c r="B63" s="92">
        <v>21</v>
      </c>
      <c r="C63" s="260"/>
      <c r="D63" s="259"/>
      <c r="F63" s="258"/>
      <c r="G63" s="257"/>
      <c r="H63" s="257"/>
    </row>
    <row r="64" spans="2:8">
      <c r="B64" s="92">
        <v>24</v>
      </c>
      <c r="C64" s="260"/>
      <c r="D64" s="259"/>
      <c r="F64" s="258"/>
      <c r="G64" s="257"/>
      <c r="H64" s="257"/>
    </row>
    <row r="65" spans="2:8" ht="13.5" thickBot="1">
      <c r="B65" s="92">
        <v>28</v>
      </c>
      <c r="C65" s="270"/>
      <c r="D65" s="269"/>
    </row>
    <row r="66" spans="2:8" ht="13.5" thickBot="1">
      <c r="B66" s="248" t="s">
        <v>0</v>
      </c>
      <c r="C66" s="256">
        <f>COUNTIF(C65:C65,"&gt;0")</f>
        <v>0</v>
      </c>
      <c r="D66" s="255">
        <f>COUNTIF(D65:D65,"&gt;0")</f>
        <v>0</v>
      </c>
    </row>
    <row r="67" spans="2:8">
      <c r="B67" s="117" t="s">
        <v>1</v>
      </c>
      <c r="C67" s="134" t="e">
        <f>AVERAGE(C54:C65)</f>
        <v>#DIV/0!</v>
      </c>
      <c r="D67" s="161" t="e">
        <f>AVERAGE(D54:D65)</f>
        <v>#DIV/0!</v>
      </c>
      <c r="H67" s="252"/>
    </row>
    <row r="68" spans="2:8">
      <c r="B68" s="85" t="s">
        <v>2</v>
      </c>
      <c r="C68" s="84" t="e">
        <f>STDEV(C54:C65)</f>
        <v>#DIV/0!</v>
      </c>
      <c r="D68" s="156" t="e">
        <f>STDEV(D54:D65)</f>
        <v>#DIV/0!</v>
      </c>
      <c r="H68" s="252"/>
    </row>
    <row r="69" spans="2:8" ht="13.5" thickBot="1">
      <c r="B69" s="82" t="s">
        <v>3</v>
      </c>
      <c r="C69" s="254" t="e">
        <f>CONFIDENCE(0.05,C68,C66)</f>
        <v>#DIV/0!</v>
      </c>
      <c r="D69" s="253" t="e">
        <f>CONFIDENCE(0.05,D68,D66)</f>
        <v>#DIV/0!</v>
      </c>
      <c r="H69" s="252"/>
    </row>
    <row r="71" spans="2:8" ht="13.5" thickBot="1"/>
    <row r="72" spans="2:8" ht="13.5" thickBot="1">
      <c r="B72" s="347"/>
      <c r="C72" s="348"/>
      <c r="D72" s="405" t="s">
        <v>15</v>
      </c>
      <c r="F72" s="268"/>
      <c r="G72" s="481" t="s">
        <v>302</v>
      </c>
      <c r="H72" s="482"/>
    </row>
    <row r="73" spans="2:8" ht="13.5" thickBot="1">
      <c r="B73" s="349"/>
      <c r="C73" s="350"/>
      <c r="D73" s="487"/>
      <c r="F73" s="267"/>
      <c r="G73" s="266">
        <v>1</v>
      </c>
      <c r="H73" s="265">
        <v>2</v>
      </c>
    </row>
    <row r="74" spans="2:8" ht="13.5" thickBot="1">
      <c r="B74" s="347" t="s">
        <v>294</v>
      </c>
      <c r="C74" s="348"/>
      <c r="D74" s="264" t="s">
        <v>288</v>
      </c>
      <c r="F74" s="263" t="s">
        <v>1</v>
      </c>
      <c r="G74" s="257" t="s">
        <v>207</v>
      </c>
      <c r="H74" s="257" t="s">
        <v>207</v>
      </c>
    </row>
    <row r="75" spans="2:8">
      <c r="B75" s="483" t="s">
        <v>6</v>
      </c>
      <c r="C75" s="485" t="s">
        <v>293</v>
      </c>
      <c r="D75" s="486"/>
      <c r="F75" s="258" t="s">
        <v>7</v>
      </c>
      <c r="G75" s="257" t="s">
        <v>207</v>
      </c>
      <c r="H75" s="257" t="s">
        <v>207</v>
      </c>
    </row>
    <row r="76" spans="2:8" ht="13.5" thickBot="1">
      <c r="B76" s="484"/>
      <c r="C76" s="129">
        <v>1</v>
      </c>
      <c r="D76" s="128">
        <v>2</v>
      </c>
      <c r="F76" s="258" t="s">
        <v>3</v>
      </c>
      <c r="G76" s="257" t="s">
        <v>207</v>
      </c>
      <c r="H76" s="257" t="s">
        <v>207</v>
      </c>
    </row>
    <row r="77" spans="2:8">
      <c r="B77" s="194">
        <v>4</v>
      </c>
      <c r="C77" s="260"/>
      <c r="D77" s="259"/>
      <c r="F77" s="258" t="s">
        <v>8</v>
      </c>
      <c r="G77" s="257" t="s">
        <v>207</v>
      </c>
      <c r="H77" s="257" t="s">
        <v>207</v>
      </c>
    </row>
    <row r="78" spans="2:8">
      <c r="B78" s="92">
        <v>5</v>
      </c>
      <c r="C78" s="260"/>
      <c r="D78" s="259"/>
      <c r="F78" s="258" t="s">
        <v>9</v>
      </c>
      <c r="G78" s="257" t="s">
        <v>207</v>
      </c>
      <c r="H78" s="257" t="s">
        <v>207</v>
      </c>
    </row>
    <row r="79" spans="2:8" ht="13.5" thickBot="1">
      <c r="B79" s="92">
        <v>8</v>
      </c>
      <c r="C79" s="260"/>
      <c r="D79" s="259"/>
      <c r="F79" s="262" t="s">
        <v>10</v>
      </c>
      <c r="G79" s="261" t="s">
        <v>207</v>
      </c>
      <c r="H79" s="261" t="s">
        <v>207</v>
      </c>
    </row>
    <row r="80" spans="2:8">
      <c r="B80" s="92">
        <v>11</v>
      </c>
      <c r="C80" s="260"/>
      <c r="D80" s="259"/>
      <c r="F80" s="258"/>
      <c r="G80" s="257"/>
      <c r="H80" s="257"/>
    </row>
    <row r="81" spans="2:8">
      <c r="B81" s="92">
        <v>16</v>
      </c>
      <c r="C81" s="260"/>
      <c r="D81" s="259"/>
      <c r="F81" s="258"/>
      <c r="G81" s="257"/>
      <c r="H81" s="257"/>
    </row>
    <row r="82" spans="2:8">
      <c r="B82" s="92">
        <v>17</v>
      </c>
      <c r="C82" s="260"/>
      <c r="D82" s="259"/>
      <c r="F82" s="258"/>
      <c r="G82" s="257"/>
      <c r="H82" s="257"/>
    </row>
    <row r="83" spans="2:8">
      <c r="B83" s="92">
        <v>19</v>
      </c>
      <c r="C83" s="260"/>
      <c r="D83" s="259"/>
      <c r="F83" s="258"/>
      <c r="G83" s="257"/>
      <c r="H83" s="257"/>
    </row>
    <row r="84" spans="2:8">
      <c r="B84" s="92">
        <v>29</v>
      </c>
      <c r="C84" s="260"/>
      <c r="D84" s="259"/>
      <c r="F84" s="258"/>
      <c r="G84" s="257"/>
      <c r="H84" s="257"/>
    </row>
    <row r="85" spans="2:8">
      <c r="B85" s="92">
        <v>30</v>
      </c>
      <c r="C85" s="260"/>
      <c r="D85" s="259"/>
      <c r="F85" s="258"/>
      <c r="G85" s="257"/>
      <c r="H85" s="257"/>
    </row>
    <row r="86" spans="2:8" ht="13.5" thickBot="1">
      <c r="B86" s="92">
        <v>31</v>
      </c>
      <c r="C86" s="260"/>
      <c r="D86" s="259"/>
      <c r="F86" s="258"/>
      <c r="G86" s="257"/>
      <c r="H86" s="257"/>
    </row>
    <row r="87" spans="2:8" ht="13.5" thickBot="1">
      <c r="B87" s="248" t="s">
        <v>0</v>
      </c>
      <c r="C87" s="256" t="e">
        <f>COUNTIF(#REF!,"&gt;0")</f>
        <v>#REF!</v>
      </c>
      <c r="D87" s="255" t="e">
        <f>COUNTIF(#REF!,"&gt;0")</f>
        <v>#REF!</v>
      </c>
    </row>
    <row r="88" spans="2:8">
      <c r="B88" s="117" t="s">
        <v>1</v>
      </c>
      <c r="C88" s="134" t="e">
        <f>AVERAGE(C77:C86)</f>
        <v>#DIV/0!</v>
      </c>
      <c r="D88" s="161" t="e">
        <f>AVERAGE(D77:D86)</f>
        <v>#DIV/0!</v>
      </c>
      <c r="H88" s="252"/>
    </row>
    <row r="89" spans="2:8">
      <c r="B89" s="85" t="s">
        <v>2</v>
      </c>
      <c r="C89" s="84" t="e">
        <f>STDEV(C77:C86)</f>
        <v>#DIV/0!</v>
      </c>
      <c r="D89" s="156" t="e">
        <f>STDEV(D77:D86)</f>
        <v>#DIV/0!</v>
      </c>
      <c r="H89" s="252"/>
    </row>
    <row r="90" spans="2:8" ht="13.5" thickBot="1">
      <c r="B90" s="82" t="s">
        <v>3</v>
      </c>
      <c r="C90" s="254" t="e">
        <f>CONFIDENCE(0.05,C89,C87)</f>
        <v>#DIV/0!</v>
      </c>
      <c r="D90" s="253" t="e">
        <f>CONFIDENCE(0.05,D89,D87)</f>
        <v>#DIV/0!</v>
      </c>
      <c r="H90" s="252"/>
    </row>
    <row r="92" spans="2:8" ht="13.5" thickBot="1"/>
    <row r="93" spans="2:8" ht="13.5" thickBot="1">
      <c r="B93" s="347"/>
      <c r="C93" s="348"/>
      <c r="D93" s="405" t="s">
        <v>15</v>
      </c>
      <c r="F93" s="268"/>
      <c r="G93" s="481" t="s">
        <v>301</v>
      </c>
      <c r="H93" s="482"/>
    </row>
    <row r="94" spans="2:8" ht="13.5" thickBot="1">
      <c r="B94" s="349"/>
      <c r="C94" s="350"/>
      <c r="D94" s="487"/>
      <c r="F94" s="267"/>
      <c r="G94" s="266">
        <v>1</v>
      </c>
      <c r="H94" s="265">
        <v>2</v>
      </c>
    </row>
    <row r="95" spans="2:8" ht="13.5" thickBot="1">
      <c r="B95" s="347" t="s">
        <v>294</v>
      </c>
      <c r="C95" s="348"/>
      <c r="D95" s="264" t="s">
        <v>287</v>
      </c>
      <c r="F95" s="263" t="s">
        <v>1</v>
      </c>
      <c r="G95" s="257" t="s">
        <v>207</v>
      </c>
      <c r="H95" s="257" t="s">
        <v>207</v>
      </c>
    </row>
    <row r="96" spans="2:8">
      <c r="B96" s="483" t="s">
        <v>6</v>
      </c>
      <c r="C96" s="485" t="s">
        <v>293</v>
      </c>
      <c r="D96" s="486"/>
      <c r="F96" s="258" t="s">
        <v>7</v>
      </c>
      <c r="G96" s="257" t="s">
        <v>207</v>
      </c>
      <c r="H96" s="257" t="s">
        <v>207</v>
      </c>
    </row>
    <row r="97" spans="2:8" ht="13.5" thickBot="1">
      <c r="B97" s="484"/>
      <c r="C97" s="129">
        <v>1</v>
      </c>
      <c r="D97" s="128">
        <v>2</v>
      </c>
      <c r="F97" s="258" t="s">
        <v>3</v>
      </c>
      <c r="G97" s="257" t="s">
        <v>207</v>
      </c>
      <c r="H97" s="257" t="s">
        <v>207</v>
      </c>
    </row>
    <row r="98" spans="2:8">
      <c r="B98" s="92">
        <v>2</v>
      </c>
      <c r="C98" s="260"/>
      <c r="D98" s="259"/>
      <c r="F98" s="258" t="s">
        <v>8</v>
      </c>
      <c r="G98" s="257" t="s">
        <v>207</v>
      </c>
      <c r="H98" s="257" t="s">
        <v>207</v>
      </c>
    </row>
    <row r="99" spans="2:8">
      <c r="B99" s="92">
        <v>6</v>
      </c>
      <c r="C99" s="260"/>
      <c r="D99" s="259"/>
      <c r="F99" s="258" t="s">
        <v>9</v>
      </c>
      <c r="G99" s="257" t="s">
        <v>207</v>
      </c>
      <c r="H99" s="257" t="s">
        <v>207</v>
      </c>
    </row>
    <row r="100" spans="2:8" ht="13.5" thickBot="1">
      <c r="B100" s="92">
        <v>7</v>
      </c>
      <c r="C100" s="260"/>
      <c r="D100" s="259"/>
      <c r="F100" s="262" t="s">
        <v>10</v>
      </c>
      <c r="G100" s="261" t="s">
        <v>207</v>
      </c>
      <c r="H100" s="261" t="s">
        <v>207</v>
      </c>
    </row>
    <row r="101" spans="2:8">
      <c r="B101" s="92">
        <v>8</v>
      </c>
      <c r="C101" s="260"/>
      <c r="D101" s="259"/>
      <c r="F101" s="258"/>
      <c r="G101" s="257"/>
      <c r="H101" s="257"/>
    </row>
    <row r="102" spans="2:8">
      <c r="B102" s="92">
        <v>14</v>
      </c>
      <c r="C102" s="260"/>
      <c r="D102" s="259"/>
      <c r="F102" s="258"/>
      <c r="G102" s="257"/>
      <c r="H102" s="257"/>
    </row>
    <row r="103" spans="2:8">
      <c r="B103" s="92">
        <v>22</v>
      </c>
      <c r="C103" s="260"/>
      <c r="D103" s="259"/>
      <c r="F103" s="258"/>
      <c r="G103" s="257"/>
      <c r="H103" s="257"/>
    </row>
    <row r="104" spans="2:8">
      <c r="B104" s="92">
        <v>23</v>
      </c>
      <c r="C104" s="260"/>
      <c r="D104" s="259"/>
      <c r="F104" s="258"/>
      <c r="G104" s="257"/>
      <c r="H104" s="257"/>
    </row>
    <row r="105" spans="2:8">
      <c r="B105" s="92">
        <v>26</v>
      </c>
      <c r="C105" s="260"/>
      <c r="D105" s="259"/>
      <c r="F105" s="258"/>
      <c r="G105" s="257"/>
      <c r="H105" s="257"/>
    </row>
    <row r="106" spans="2:8">
      <c r="B106" s="92">
        <v>27</v>
      </c>
      <c r="C106" s="260"/>
      <c r="D106" s="259"/>
      <c r="F106" s="258"/>
      <c r="G106" s="257"/>
      <c r="H106" s="257"/>
    </row>
    <row r="107" spans="2:8">
      <c r="B107" s="92">
        <v>28</v>
      </c>
      <c r="C107" s="260"/>
      <c r="D107" s="259"/>
      <c r="F107" s="258"/>
      <c r="G107" s="257"/>
      <c r="H107" s="257"/>
    </row>
    <row r="108" spans="2:8" ht="13.5" thickBot="1">
      <c r="B108" s="92">
        <v>29</v>
      </c>
      <c r="C108" s="260"/>
      <c r="D108" s="259"/>
      <c r="F108" s="258"/>
      <c r="G108" s="257"/>
      <c r="H108" s="257"/>
    </row>
    <row r="109" spans="2:8" ht="13.5" thickBot="1">
      <c r="B109" s="248" t="s">
        <v>0</v>
      </c>
      <c r="C109" s="256" t="e">
        <f>COUNTIF(#REF!,"&gt;0")</f>
        <v>#REF!</v>
      </c>
      <c r="D109" s="255" t="e">
        <f>COUNTIF(#REF!,"&gt;0")</f>
        <v>#REF!</v>
      </c>
    </row>
    <row r="110" spans="2:8">
      <c r="B110" s="117" t="s">
        <v>1</v>
      </c>
      <c r="C110" s="134" t="e">
        <f>AVERAGE(C98:C108)</f>
        <v>#DIV/0!</v>
      </c>
      <c r="D110" s="161" t="e">
        <f>AVERAGE(D98:D108)</f>
        <v>#DIV/0!</v>
      </c>
      <c r="H110" s="252"/>
    </row>
    <row r="111" spans="2:8">
      <c r="B111" s="85" t="s">
        <v>2</v>
      </c>
      <c r="C111" s="84" t="e">
        <f>STDEV(C98:C108)</f>
        <v>#DIV/0!</v>
      </c>
      <c r="D111" s="156" t="e">
        <f>STDEV(D98:D108)</f>
        <v>#DIV/0!</v>
      </c>
      <c r="H111" s="252"/>
    </row>
    <row r="112" spans="2:8" ht="13.5" thickBot="1">
      <c r="B112" s="82" t="s">
        <v>3</v>
      </c>
      <c r="C112" s="254" t="e">
        <f>CONFIDENCE(0.05,C111,C109)</f>
        <v>#DIV/0!</v>
      </c>
      <c r="D112" s="253" t="e">
        <f>CONFIDENCE(0.05,D111,D109)</f>
        <v>#DIV/0!</v>
      </c>
      <c r="H112" s="252"/>
    </row>
    <row r="114" spans="2:8" ht="13.5" thickBot="1"/>
    <row r="115" spans="2:8" ht="13.5" thickBot="1">
      <c r="B115" s="347"/>
      <c r="C115" s="348"/>
      <c r="D115" s="405" t="s">
        <v>15</v>
      </c>
      <c r="F115" s="268"/>
      <c r="G115" s="481" t="s">
        <v>300</v>
      </c>
      <c r="H115" s="482"/>
    </row>
    <row r="116" spans="2:8" ht="13.5" thickBot="1">
      <c r="B116" s="349"/>
      <c r="C116" s="350"/>
      <c r="D116" s="487"/>
      <c r="F116" s="267"/>
      <c r="G116" s="266">
        <v>1</v>
      </c>
      <c r="H116" s="265">
        <v>2</v>
      </c>
    </row>
    <row r="117" spans="2:8" ht="13.5" thickBot="1">
      <c r="B117" s="347" t="s">
        <v>294</v>
      </c>
      <c r="C117" s="348"/>
      <c r="D117" s="264" t="s">
        <v>286</v>
      </c>
      <c r="F117" s="263" t="s">
        <v>1</v>
      </c>
      <c r="G117" s="257" t="s">
        <v>207</v>
      </c>
      <c r="H117" s="257" t="s">
        <v>207</v>
      </c>
    </row>
    <row r="118" spans="2:8">
      <c r="B118" s="483" t="s">
        <v>6</v>
      </c>
      <c r="C118" s="485" t="s">
        <v>293</v>
      </c>
      <c r="D118" s="486"/>
      <c r="F118" s="258" t="s">
        <v>7</v>
      </c>
      <c r="G118" s="257" t="s">
        <v>207</v>
      </c>
      <c r="H118" s="257" t="s">
        <v>207</v>
      </c>
    </row>
    <row r="119" spans="2:8" ht="13.5" thickBot="1">
      <c r="B119" s="484"/>
      <c r="C119" s="129">
        <v>1</v>
      </c>
      <c r="D119" s="128">
        <v>2</v>
      </c>
      <c r="F119" s="258" t="s">
        <v>3</v>
      </c>
      <c r="G119" s="257" t="s">
        <v>207</v>
      </c>
      <c r="H119" s="257" t="s">
        <v>207</v>
      </c>
    </row>
    <row r="120" spans="2:8">
      <c r="B120" s="92">
        <v>3</v>
      </c>
      <c r="C120" s="260"/>
      <c r="D120" s="259"/>
      <c r="F120" s="258" t="s">
        <v>8</v>
      </c>
      <c r="G120" s="257" t="s">
        <v>207</v>
      </c>
      <c r="H120" s="257" t="s">
        <v>207</v>
      </c>
    </row>
    <row r="121" spans="2:8">
      <c r="B121" s="92">
        <v>4</v>
      </c>
      <c r="C121" s="260"/>
      <c r="D121" s="259"/>
      <c r="F121" s="258" t="s">
        <v>9</v>
      </c>
      <c r="G121" s="257" t="s">
        <v>207</v>
      </c>
      <c r="H121" s="257" t="s">
        <v>207</v>
      </c>
    </row>
    <row r="122" spans="2:8" ht="13.5" thickBot="1">
      <c r="B122" s="92">
        <v>5</v>
      </c>
      <c r="C122" s="260"/>
      <c r="D122" s="259"/>
      <c r="F122" s="262" t="s">
        <v>10</v>
      </c>
      <c r="G122" s="261" t="s">
        <v>207</v>
      </c>
      <c r="H122" s="261" t="s">
        <v>207</v>
      </c>
    </row>
    <row r="123" spans="2:8">
      <c r="B123" s="92">
        <v>6</v>
      </c>
      <c r="C123" s="260"/>
      <c r="D123" s="259"/>
      <c r="F123" s="258"/>
      <c r="G123" s="257"/>
      <c r="H123" s="257"/>
    </row>
    <row r="124" spans="2:8">
      <c r="B124" s="92">
        <v>11</v>
      </c>
      <c r="C124" s="260"/>
      <c r="D124" s="259"/>
      <c r="F124" s="258"/>
      <c r="G124" s="257"/>
      <c r="H124" s="257"/>
    </row>
    <row r="125" spans="2:8">
      <c r="B125" s="92">
        <v>12</v>
      </c>
      <c r="C125" s="260"/>
      <c r="D125" s="259"/>
      <c r="F125" s="258"/>
      <c r="G125" s="257"/>
      <c r="H125" s="257"/>
    </row>
    <row r="126" spans="2:8">
      <c r="B126" s="92">
        <v>13</v>
      </c>
      <c r="C126" s="260"/>
      <c r="D126" s="259"/>
      <c r="F126" s="258"/>
      <c r="G126" s="257"/>
      <c r="H126" s="257"/>
    </row>
    <row r="127" spans="2:8">
      <c r="B127" s="92">
        <v>14</v>
      </c>
      <c r="C127" s="260"/>
      <c r="D127" s="259"/>
      <c r="F127" s="258"/>
      <c r="G127" s="257"/>
      <c r="H127" s="257"/>
    </row>
    <row r="128" spans="2:8">
      <c r="B128" s="92">
        <v>17</v>
      </c>
      <c r="C128" s="260"/>
      <c r="D128" s="259"/>
      <c r="F128" s="258"/>
      <c r="G128" s="257"/>
      <c r="H128" s="257"/>
    </row>
    <row r="129" spans="2:8">
      <c r="B129" s="92">
        <v>18</v>
      </c>
      <c r="C129" s="260"/>
      <c r="D129" s="259"/>
      <c r="F129" s="258"/>
      <c r="G129" s="257"/>
      <c r="H129" s="257"/>
    </row>
    <row r="130" spans="2:8">
      <c r="B130" s="92">
        <v>19</v>
      </c>
      <c r="C130" s="260"/>
      <c r="D130" s="259"/>
      <c r="F130" s="258"/>
      <c r="G130" s="257"/>
      <c r="H130" s="257"/>
    </row>
    <row r="131" spans="2:8">
      <c r="B131" s="92">
        <v>21</v>
      </c>
      <c r="C131" s="260"/>
      <c r="D131" s="259"/>
      <c r="F131" s="258"/>
      <c r="G131" s="257"/>
      <c r="H131" s="257"/>
    </row>
    <row r="132" spans="2:8">
      <c r="B132" s="92">
        <v>24</v>
      </c>
      <c r="C132" s="260"/>
      <c r="D132" s="259"/>
      <c r="F132" s="258"/>
      <c r="G132" s="257"/>
      <c r="H132" s="257"/>
    </row>
    <row r="133" spans="2:8">
      <c r="B133" s="92">
        <v>25</v>
      </c>
      <c r="C133" s="260"/>
      <c r="D133" s="259"/>
      <c r="F133" s="258"/>
      <c r="G133" s="257"/>
      <c r="H133" s="257"/>
    </row>
    <row r="134" spans="2:8">
      <c r="B134" s="92">
        <v>26</v>
      </c>
      <c r="C134" s="260"/>
      <c r="D134" s="259"/>
      <c r="F134" s="258"/>
      <c r="G134" s="257"/>
      <c r="H134" s="257"/>
    </row>
    <row r="135" spans="2:8" ht="13.5" thickBot="1">
      <c r="B135" s="92">
        <v>28</v>
      </c>
      <c r="C135" s="260"/>
      <c r="D135" s="259"/>
      <c r="F135" s="258"/>
      <c r="G135" s="257"/>
      <c r="H135" s="257"/>
    </row>
    <row r="136" spans="2:8" ht="13.5" thickBot="1">
      <c r="B136" s="248" t="s">
        <v>0</v>
      </c>
      <c r="C136" s="256" t="e">
        <f>COUNTIF(#REF!,"&gt;0")</f>
        <v>#REF!</v>
      </c>
      <c r="D136" s="255" t="e">
        <f>COUNTIF(#REF!,"&gt;0")</f>
        <v>#REF!</v>
      </c>
    </row>
    <row r="137" spans="2:8">
      <c r="B137" s="117" t="s">
        <v>1</v>
      </c>
      <c r="C137" s="134" t="e">
        <f>AVERAGE(C120:C135)</f>
        <v>#DIV/0!</v>
      </c>
      <c r="D137" s="161" t="e">
        <f>AVERAGE(D120:D135)</f>
        <v>#DIV/0!</v>
      </c>
      <c r="H137" s="252"/>
    </row>
    <row r="138" spans="2:8">
      <c r="B138" s="85" t="s">
        <v>2</v>
      </c>
      <c r="C138" s="84" t="e">
        <f>STDEV(C120:C135)</f>
        <v>#DIV/0!</v>
      </c>
      <c r="D138" s="156" t="e">
        <f>STDEV(D120:D135)</f>
        <v>#DIV/0!</v>
      </c>
      <c r="H138" s="252"/>
    </row>
    <row r="139" spans="2:8" ht="13.5" thickBot="1">
      <c r="B139" s="82" t="s">
        <v>3</v>
      </c>
      <c r="C139" s="254" t="e">
        <f>CONFIDENCE(0.05,C138,C136)</f>
        <v>#DIV/0!</v>
      </c>
      <c r="D139" s="253" t="e">
        <f>CONFIDENCE(0.05,D138,D136)</f>
        <v>#DIV/0!</v>
      </c>
      <c r="H139" s="252"/>
    </row>
    <row r="141" spans="2:8" ht="13.5" thickBot="1"/>
    <row r="142" spans="2:8" ht="13.5" thickBot="1">
      <c r="B142" s="347"/>
      <c r="C142" s="348"/>
      <c r="D142" s="405" t="s">
        <v>15</v>
      </c>
      <c r="F142" s="268"/>
      <c r="G142" s="481" t="s">
        <v>299</v>
      </c>
      <c r="H142" s="482"/>
    </row>
    <row r="143" spans="2:8" ht="13.5" thickBot="1">
      <c r="B143" s="349"/>
      <c r="C143" s="350"/>
      <c r="D143" s="487"/>
      <c r="F143" s="267"/>
      <c r="G143" s="266">
        <v>1</v>
      </c>
      <c r="H143" s="265">
        <v>2</v>
      </c>
    </row>
    <row r="144" spans="2:8" ht="13.5" thickBot="1">
      <c r="B144" s="347" t="s">
        <v>294</v>
      </c>
      <c r="C144" s="348"/>
      <c r="D144" s="264" t="s">
        <v>285</v>
      </c>
      <c r="F144" s="263" t="s">
        <v>1</v>
      </c>
      <c r="G144" s="257" t="s">
        <v>207</v>
      </c>
      <c r="H144" s="257" t="s">
        <v>207</v>
      </c>
    </row>
    <row r="145" spans="2:8">
      <c r="B145" s="483" t="s">
        <v>6</v>
      </c>
      <c r="C145" s="485" t="s">
        <v>293</v>
      </c>
      <c r="D145" s="486"/>
      <c r="F145" s="258" t="s">
        <v>7</v>
      </c>
      <c r="G145" s="257" t="s">
        <v>207</v>
      </c>
      <c r="H145" s="257" t="s">
        <v>207</v>
      </c>
    </row>
    <row r="146" spans="2:8" ht="13.5" thickBot="1">
      <c r="B146" s="484"/>
      <c r="C146" s="129">
        <v>1</v>
      </c>
      <c r="D146" s="128">
        <v>2</v>
      </c>
      <c r="F146" s="258" t="s">
        <v>3</v>
      </c>
      <c r="G146" s="257" t="s">
        <v>207</v>
      </c>
      <c r="H146" s="257" t="s">
        <v>207</v>
      </c>
    </row>
    <row r="147" spans="2:8">
      <c r="B147" s="92">
        <v>1</v>
      </c>
      <c r="C147" s="260"/>
      <c r="D147" s="259"/>
      <c r="F147" s="258" t="s">
        <v>8</v>
      </c>
      <c r="G147" s="257" t="s">
        <v>207</v>
      </c>
      <c r="H147" s="257" t="s">
        <v>207</v>
      </c>
    </row>
    <row r="148" spans="2:8">
      <c r="B148" s="92">
        <v>2</v>
      </c>
      <c r="C148" s="260"/>
      <c r="D148" s="259"/>
      <c r="F148" s="258" t="s">
        <v>9</v>
      </c>
      <c r="G148" s="257" t="s">
        <v>207</v>
      </c>
      <c r="H148" s="257" t="s">
        <v>207</v>
      </c>
    </row>
    <row r="149" spans="2:8" ht="13.5" thickBot="1">
      <c r="B149" s="92">
        <v>7</v>
      </c>
      <c r="C149" s="260"/>
      <c r="D149" s="259"/>
      <c r="F149" s="262" t="s">
        <v>10</v>
      </c>
      <c r="G149" s="261" t="s">
        <v>207</v>
      </c>
      <c r="H149" s="261" t="s">
        <v>207</v>
      </c>
    </row>
    <row r="150" spans="2:8">
      <c r="B150" s="92">
        <v>17</v>
      </c>
      <c r="C150" s="260"/>
      <c r="D150" s="259"/>
      <c r="F150" s="258"/>
      <c r="G150" s="257"/>
      <c r="H150" s="257"/>
    </row>
    <row r="151" spans="2:8">
      <c r="B151" s="92">
        <v>18</v>
      </c>
      <c r="C151" s="260"/>
      <c r="D151" s="259"/>
      <c r="F151" s="258"/>
      <c r="G151" s="257"/>
      <c r="H151" s="257"/>
    </row>
    <row r="152" spans="2:8">
      <c r="B152" s="92">
        <v>28</v>
      </c>
      <c r="C152" s="260"/>
      <c r="D152" s="259"/>
      <c r="F152" s="258"/>
      <c r="G152" s="257"/>
      <c r="H152" s="257"/>
    </row>
    <row r="153" spans="2:8">
      <c r="B153" s="92">
        <v>29</v>
      </c>
      <c r="C153" s="260"/>
      <c r="D153" s="259"/>
      <c r="F153" s="258"/>
      <c r="G153" s="257"/>
      <c r="H153" s="257"/>
    </row>
    <row r="154" spans="2:8" ht="13.5" thickBot="1">
      <c r="B154" s="92">
        <v>31</v>
      </c>
      <c r="C154" s="260"/>
      <c r="D154" s="259"/>
      <c r="F154" s="258"/>
      <c r="G154" s="257"/>
      <c r="H154" s="257"/>
    </row>
    <row r="155" spans="2:8" ht="13.5" thickBot="1">
      <c r="B155" s="248" t="s">
        <v>0</v>
      </c>
      <c r="C155" s="256" t="e">
        <f>COUNTIF(#REF!,"&gt;0")</f>
        <v>#REF!</v>
      </c>
      <c r="D155" s="255" t="e">
        <f>COUNTIF(#REF!,"&gt;0")</f>
        <v>#REF!</v>
      </c>
    </row>
    <row r="156" spans="2:8">
      <c r="B156" s="117" t="s">
        <v>1</v>
      </c>
      <c r="C156" s="134" t="e">
        <f>AVERAGE(C147:C154)</f>
        <v>#DIV/0!</v>
      </c>
      <c r="D156" s="161" t="e">
        <f>AVERAGE(D147:D154)</f>
        <v>#DIV/0!</v>
      </c>
      <c r="H156" s="252"/>
    </row>
    <row r="157" spans="2:8">
      <c r="B157" s="85" t="s">
        <v>2</v>
      </c>
      <c r="C157" s="84" t="e">
        <f>STDEV(C147:C154)</f>
        <v>#DIV/0!</v>
      </c>
      <c r="D157" s="156" t="e">
        <f>STDEV(D147:D154)</f>
        <v>#DIV/0!</v>
      </c>
      <c r="H157" s="252"/>
    </row>
    <row r="158" spans="2:8" ht="13.5" thickBot="1">
      <c r="B158" s="82" t="s">
        <v>3</v>
      </c>
      <c r="C158" s="254" t="e">
        <f>CONFIDENCE(0.05,C157,C155)</f>
        <v>#DIV/0!</v>
      </c>
      <c r="D158" s="253" t="e">
        <f>CONFIDENCE(0.05,D157,D155)</f>
        <v>#DIV/0!</v>
      </c>
      <c r="H158" s="252"/>
    </row>
    <row r="160" spans="2:8" ht="13.5" thickBot="1"/>
    <row r="161" spans="2:8" ht="13.5" thickBot="1">
      <c r="B161" s="347"/>
      <c r="C161" s="348"/>
      <c r="D161" s="405" t="s">
        <v>15</v>
      </c>
      <c r="F161" s="268"/>
      <c r="G161" s="481" t="s">
        <v>298</v>
      </c>
      <c r="H161" s="482"/>
    </row>
    <row r="162" spans="2:8" ht="13.5" thickBot="1">
      <c r="B162" s="349"/>
      <c r="C162" s="350"/>
      <c r="D162" s="487"/>
      <c r="F162" s="267"/>
      <c r="G162" s="266">
        <v>1</v>
      </c>
      <c r="H162" s="265">
        <v>2</v>
      </c>
    </row>
    <row r="163" spans="2:8" ht="13.5" thickBot="1">
      <c r="B163" s="347" t="s">
        <v>294</v>
      </c>
      <c r="C163" s="348"/>
      <c r="D163" s="264" t="s">
        <v>284</v>
      </c>
      <c r="F163" s="263" t="s">
        <v>1</v>
      </c>
      <c r="G163" s="257" t="s">
        <v>207</v>
      </c>
      <c r="H163" s="257" t="s">
        <v>207</v>
      </c>
    </row>
    <row r="164" spans="2:8">
      <c r="B164" s="483" t="s">
        <v>6</v>
      </c>
      <c r="C164" s="485" t="s">
        <v>293</v>
      </c>
      <c r="D164" s="486"/>
      <c r="F164" s="258" t="s">
        <v>7</v>
      </c>
      <c r="G164" s="257" t="s">
        <v>207</v>
      </c>
      <c r="H164" s="257" t="s">
        <v>207</v>
      </c>
    </row>
    <row r="165" spans="2:8" ht="13.5" thickBot="1">
      <c r="B165" s="484"/>
      <c r="C165" s="129">
        <v>1</v>
      </c>
      <c r="D165" s="128">
        <v>2</v>
      </c>
      <c r="F165" s="258" t="s">
        <v>3</v>
      </c>
      <c r="G165" s="257" t="s">
        <v>207</v>
      </c>
      <c r="H165" s="257" t="s">
        <v>207</v>
      </c>
    </row>
    <row r="166" spans="2:8">
      <c r="B166" s="92">
        <v>1</v>
      </c>
      <c r="C166" s="260"/>
      <c r="D166" s="259"/>
      <c r="F166" s="258" t="s">
        <v>8</v>
      </c>
      <c r="G166" s="257" t="s">
        <v>207</v>
      </c>
      <c r="H166" s="257" t="s">
        <v>207</v>
      </c>
    </row>
    <row r="167" spans="2:8">
      <c r="B167" s="92">
        <v>5</v>
      </c>
      <c r="C167" s="260"/>
      <c r="D167" s="259"/>
      <c r="F167" s="258" t="s">
        <v>9</v>
      </c>
      <c r="G167" s="257" t="s">
        <v>207</v>
      </c>
      <c r="H167" s="257" t="s">
        <v>207</v>
      </c>
    </row>
    <row r="168" spans="2:8" ht="13.5" thickBot="1">
      <c r="B168" s="92">
        <v>7</v>
      </c>
      <c r="C168" s="260"/>
      <c r="D168" s="259"/>
      <c r="F168" s="262" t="s">
        <v>10</v>
      </c>
      <c r="G168" s="261" t="s">
        <v>207</v>
      </c>
      <c r="H168" s="261" t="s">
        <v>207</v>
      </c>
    </row>
    <row r="169" spans="2:8">
      <c r="B169" s="92">
        <v>8</v>
      </c>
      <c r="C169" s="260"/>
      <c r="D169" s="259"/>
      <c r="F169" s="258"/>
      <c r="G169" s="257"/>
      <c r="H169" s="257"/>
    </row>
    <row r="170" spans="2:8">
      <c r="B170" s="92">
        <v>12</v>
      </c>
      <c r="C170" s="260"/>
      <c r="D170" s="259"/>
      <c r="F170" s="258"/>
      <c r="G170" s="257"/>
      <c r="H170" s="257"/>
    </row>
    <row r="171" spans="2:8">
      <c r="B171" s="92">
        <v>13</v>
      </c>
      <c r="C171" s="260"/>
      <c r="D171" s="259"/>
      <c r="F171" s="258"/>
      <c r="G171" s="257"/>
      <c r="H171" s="257"/>
    </row>
    <row r="172" spans="2:8">
      <c r="B172" s="92">
        <v>15</v>
      </c>
      <c r="C172" s="260"/>
      <c r="D172" s="259"/>
      <c r="F172" s="258"/>
      <c r="G172" s="257"/>
      <c r="H172" s="257"/>
    </row>
    <row r="173" spans="2:8" ht="13.5" thickBot="1">
      <c r="B173" s="92">
        <v>27</v>
      </c>
      <c r="C173" s="260"/>
      <c r="D173" s="259"/>
      <c r="F173" s="258"/>
      <c r="G173" s="257"/>
      <c r="H173" s="257"/>
    </row>
    <row r="174" spans="2:8" ht="13.5" thickBot="1">
      <c r="B174" s="248" t="s">
        <v>0</v>
      </c>
      <c r="C174" s="256" t="e">
        <f>COUNTIF(#REF!,"&gt;0")</f>
        <v>#REF!</v>
      </c>
      <c r="D174" s="255" t="e">
        <f>COUNTIF(#REF!,"&gt;0")</f>
        <v>#REF!</v>
      </c>
    </row>
    <row r="175" spans="2:8">
      <c r="B175" s="117" t="s">
        <v>1</v>
      </c>
      <c r="C175" s="134" t="e">
        <f>AVERAGE(C166:C173)</f>
        <v>#DIV/0!</v>
      </c>
      <c r="D175" s="161" t="e">
        <f>AVERAGE(D166:D173)</f>
        <v>#DIV/0!</v>
      </c>
      <c r="H175" s="252"/>
    </row>
    <row r="176" spans="2:8">
      <c r="B176" s="85" t="s">
        <v>2</v>
      </c>
      <c r="C176" s="84" t="e">
        <f>STDEV(C166:C173)</f>
        <v>#DIV/0!</v>
      </c>
      <c r="D176" s="156" t="e">
        <f>STDEV(D166:D173)</f>
        <v>#DIV/0!</v>
      </c>
      <c r="H176" s="252"/>
    </row>
    <row r="177" spans="2:8" ht="13.5" thickBot="1">
      <c r="B177" s="82" t="s">
        <v>3</v>
      </c>
      <c r="C177" s="254" t="e">
        <f>CONFIDENCE(0.05,C176,C174)</f>
        <v>#DIV/0!</v>
      </c>
      <c r="D177" s="253" t="e">
        <f>CONFIDENCE(0.05,D176,D174)</f>
        <v>#DIV/0!</v>
      </c>
      <c r="H177" s="252"/>
    </row>
    <row r="179" spans="2:8" ht="13.5" thickBot="1"/>
    <row r="180" spans="2:8" ht="13.5" thickBot="1">
      <c r="B180" s="347"/>
      <c r="C180" s="348"/>
      <c r="D180" s="405" t="s">
        <v>15</v>
      </c>
      <c r="F180" s="268"/>
      <c r="G180" s="481" t="s">
        <v>297</v>
      </c>
      <c r="H180" s="482"/>
    </row>
    <row r="181" spans="2:8" ht="13.5" thickBot="1">
      <c r="B181" s="349"/>
      <c r="C181" s="350"/>
      <c r="D181" s="487"/>
      <c r="F181" s="267"/>
      <c r="G181" s="266">
        <v>1</v>
      </c>
      <c r="H181" s="265">
        <v>2</v>
      </c>
    </row>
    <row r="182" spans="2:8" ht="13.5" thickBot="1">
      <c r="B182" s="347" t="s">
        <v>294</v>
      </c>
      <c r="C182" s="348"/>
      <c r="D182" s="264" t="s">
        <v>283</v>
      </c>
      <c r="F182" s="263" t="s">
        <v>1</v>
      </c>
      <c r="G182" s="257" t="s">
        <v>207</v>
      </c>
      <c r="H182" s="257" t="s">
        <v>207</v>
      </c>
    </row>
    <row r="183" spans="2:8">
      <c r="B183" s="483" t="s">
        <v>6</v>
      </c>
      <c r="C183" s="485" t="s">
        <v>293</v>
      </c>
      <c r="D183" s="486"/>
      <c r="F183" s="258" t="s">
        <v>7</v>
      </c>
      <c r="G183" s="257" t="s">
        <v>207</v>
      </c>
      <c r="H183" s="257" t="s">
        <v>207</v>
      </c>
    </row>
    <row r="184" spans="2:8" ht="13.5" thickBot="1">
      <c r="B184" s="484"/>
      <c r="C184" s="129">
        <v>1</v>
      </c>
      <c r="D184" s="128">
        <v>2</v>
      </c>
      <c r="F184" s="258" t="s">
        <v>3</v>
      </c>
      <c r="G184" s="257" t="s">
        <v>207</v>
      </c>
      <c r="H184" s="257" t="s">
        <v>207</v>
      </c>
    </row>
    <row r="185" spans="2:8">
      <c r="B185" s="92">
        <v>2</v>
      </c>
      <c r="C185" s="260"/>
      <c r="D185" s="259"/>
      <c r="F185" s="258" t="s">
        <v>8</v>
      </c>
      <c r="G185" s="257" t="s">
        <v>207</v>
      </c>
      <c r="H185" s="257" t="s">
        <v>207</v>
      </c>
    </row>
    <row r="186" spans="2:8">
      <c r="B186" s="92">
        <v>6</v>
      </c>
      <c r="C186" s="260"/>
      <c r="D186" s="259"/>
      <c r="F186" s="258" t="s">
        <v>9</v>
      </c>
      <c r="G186" s="257" t="s">
        <v>207</v>
      </c>
      <c r="H186" s="257" t="s">
        <v>207</v>
      </c>
    </row>
    <row r="187" spans="2:8" ht="13.5" thickBot="1">
      <c r="B187" s="92">
        <v>18</v>
      </c>
      <c r="C187" s="260"/>
      <c r="D187" s="259"/>
      <c r="F187" s="262" t="s">
        <v>10</v>
      </c>
      <c r="G187" s="261" t="s">
        <v>207</v>
      </c>
      <c r="H187" s="261" t="s">
        <v>207</v>
      </c>
    </row>
    <row r="188" spans="2:8">
      <c r="B188" s="92">
        <v>20</v>
      </c>
      <c r="C188" s="260"/>
      <c r="D188" s="259"/>
      <c r="F188" s="258"/>
      <c r="G188" s="257"/>
      <c r="H188" s="257"/>
    </row>
    <row r="189" spans="2:8">
      <c r="B189" s="92">
        <v>24</v>
      </c>
      <c r="C189" s="260"/>
      <c r="D189" s="259"/>
      <c r="F189" s="258"/>
      <c r="G189" s="257"/>
      <c r="H189" s="257"/>
    </row>
    <row r="190" spans="2:8">
      <c r="B190" s="92">
        <v>25</v>
      </c>
      <c r="C190" s="260"/>
      <c r="D190" s="259"/>
      <c r="F190" s="258"/>
      <c r="G190" s="257"/>
      <c r="H190" s="257"/>
    </row>
    <row r="191" spans="2:8">
      <c r="B191" s="92">
        <v>26</v>
      </c>
      <c r="C191" s="260"/>
      <c r="D191" s="259"/>
      <c r="F191" s="258"/>
      <c r="G191" s="257"/>
      <c r="H191" s="257"/>
    </row>
    <row r="192" spans="2:8">
      <c r="B192" s="92">
        <v>30</v>
      </c>
      <c r="C192" s="260"/>
      <c r="D192" s="259"/>
      <c r="F192" s="258"/>
      <c r="G192" s="257"/>
      <c r="H192" s="257"/>
    </row>
    <row r="193" spans="2:8" ht="13.5" thickBot="1">
      <c r="B193" s="92">
        <v>31</v>
      </c>
      <c r="C193" s="260"/>
      <c r="D193" s="259"/>
      <c r="F193" s="258"/>
      <c r="G193" s="257"/>
      <c r="H193" s="257"/>
    </row>
    <row r="194" spans="2:8" ht="13.5" thickBot="1">
      <c r="B194" s="248" t="s">
        <v>0</v>
      </c>
      <c r="C194" s="256" t="e">
        <f>COUNTIF(#REF!,"&gt;0")</f>
        <v>#REF!</v>
      </c>
      <c r="D194" s="255" t="e">
        <f>COUNTIF(#REF!,"&gt;0")</f>
        <v>#REF!</v>
      </c>
    </row>
    <row r="195" spans="2:8">
      <c r="B195" s="117" t="s">
        <v>1</v>
      </c>
      <c r="C195" s="134" t="e">
        <f>AVERAGE(C185:C193)</f>
        <v>#DIV/0!</v>
      </c>
      <c r="D195" s="161" t="e">
        <f>AVERAGE(D185:D193)</f>
        <v>#DIV/0!</v>
      </c>
      <c r="H195" s="252"/>
    </row>
    <row r="196" spans="2:8">
      <c r="B196" s="85" t="s">
        <v>2</v>
      </c>
      <c r="C196" s="84" t="e">
        <f>STDEV(C185:C193)</f>
        <v>#DIV/0!</v>
      </c>
      <c r="D196" s="156" t="e">
        <f>STDEV(D185:D193)</f>
        <v>#DIV/0!</v>
      </c>
      <c r="H196" s="252"/>
    </row>
    <row r="197" spans="2:8" ht="13.5" thickBot="1">
      <c r="B197" s="82" t="s">
        <v>3</v>
      </c>
      <c r="C197" s="254" t="e">
        <f>CONFIDENCE(0.05,C196,C194)</f>
        <v>#DIV/0!</v>
      </c>
      <c r="D197" s="253" t="e">
        <f>CONFIDENCE(0.05,D196,D194)</f>
        <v>#DIV/0!</v>
      </c>
      <c r="H197" s="252"/>
    </row>
    <row r="199" spans="2:8" ht="13.5" thickBot="1"/>
    <row r="200" spans="2:8" ht="13.5" thickBot="1">
      <c r="B200" s="347"/>
      <c r="C200" s="348"/>
      <c r="D200" s="405" t="s">
        <v>15</v>
      </c>
      <c r="F200" s="268"/>
      <c r="G200" s="481" t="s">
        <v>296</v>
      </c>
      <c r="H200" s="482"/>
    </row>
    <row r="201" spans="2:8" ht="13.5" thickBot="1">
      <c r="B201" s="349"/>
      <c r="C201" s="350"/>
      <c r="D201" s="487"/>
      <c r="F201" s="267"/>
      <c r="G201" s="266">
        <v>1</v>
      </c>
      <c r="H201" s="265">
        <v>2</v>
      </c>
    </row>
    <row r="202" spans="2:8" ht="13.5" thickBot="1">
      <c r="B202" s="347" t="s">
        <v>294</v>
      </c>
      <c r="C202" s="348"/>
      <c r="D202" s="264" t="s">
        <v>282</v>
      </c>
      <c r="F202" s="263" t="s">
        <v>1</v>
      </c>
      <c r="G202" s="257" t="s">
        <v>207</v>
      </c>
      <c r="H202" s="257" t="s">
        <v>207</v>
      </c>
    </row>
    <row r="203" spans="2:8">
      <c r="B203" s="483" t="s">
        <v>6</v>
      </c>
      <c r="C203" s="485" t="s">
        <v>293</v>
      </c>
      <c r="D203" s="486"/>
      <c r="F203" s="258" t="s">
        <v>7</v>
      </c>
      <c r="G203" s="257" t="s">
        <v>207</v>
      </c>
      <c r="H203" s="257" t="s">
        <v>207</v>
      </c>
    </row>
    <row r="204" spans="2:8" ht="13.5" thickBot="1">
      <c r="B204" s="484"/>
      <c r="C204" s="129">
        <v>1</v>
      </c>
      <c r="D204" s="128">
        <v>2</v>
      </c>
      <c r="F204" s="258" t="s">
        <v>3</v>
      </c>
      <c r="G204" s="257" t="s">
        <v>207</v>
      </c>
      <c r="H204" s="257" t="s">
        <v>207</v>
      </c>
    </row>
    <row r="205" spans="2:8">
      <c r="B205" s="92">
        <v>2</v>
      </c>
      <c r="C205" s="260"/>
      <c r="D205" s="259"/>
      <c r="F205" s="258" t="s">
        <v>8</v>
      </c>
      <c r="G205" s="257" t="s">
        <v>207</v>
      </c>
      <c r="H205" s="257" t="s">
        <v>207</v>
      </c>
    </row>
    <row r="206" spans="2:8">
      <c r="B206" s="92">
        <v>3</v>
      </c>
      <c r="C206" s="260"/>
      <c r="D206" s="259"/>
      <c r="F206" s="258" t="s">
        <v>9</v>
      </c>
      <c r="G206" s="257" t="s">
        <v>207</v>
      </c>
      <c r="H206" s="257" t="s">
        <v>207</v>
      </c>
    </row>
    <row r="207" spans="2:8" ht="13.5" thickBot="1">
      <c r="B207" s="92">
        <v>8</v>
      </c>
      <c r="C207" s="260"/>
      <c r="D207" s="259"/>
      <c r="F207" s="262" t="s">
        <v>10</v>
      </c>
      <c r="G207" s="261" t="s">
        <v>207</v>
      </c>
      <c r="H207" s="261" t="s">
        <v>207</v>
      </c>
    </row>
    <row r="208" spans="2:8">
      <c r="B208" s="92">
        <v>9</v>
      </c>
      <c r="C208" s="260"/>
      <c r="D208" s="259"/>
      <c r="F208" s="258"/>
      <c r="G208" s="257"/>
      <c r="H208" s="257"/>
    </row>
    <row r="209" spans="2:8">
      <c r="B209" s="92">
        <v>10</v>
      </c>
      <c r="C209" s="260"/>
      <c r="D209" s="259"/>
      <c r="F209" s="258"/>
      <c r="G209" s="257"/>
      <c r="H209" s="257"/>
    </row>
    <row r="210" spans="2:8">
      <c r="B210" s="92">
        <v>13</v>
      </c>
      <c r="C210" s="260"/>
      <c r="D210" s="259"/>
      <c r="F210" s="258"/>
      <c r="G210" s="257"/>
      <c r="H210" s="257"/>
    </row>
    <row r="211" spans="2:8">
      <c r="B211" s="92">
        <v>16</v>
      </c>
      <c r="C211" s="260"/>
      <c r="D211" s="259"/>
      <c r="F211" s="258"/>
      <c r="G211" s="257"/>
      <c r="H211" s="257"/>
    </row>
    <row r="212" spans="2:8">
      <c r="B212" s="92">
        <v>17</v>
      </c>
      <c r="C212" s="260"/>
      <c r="D212" s="259"/>
      <c r="F212" s="258"/>
      <c r="G212" s="257"/>
      <c r="H212" s="257"/>
    </row>
    <row r="213" spans="2:8">
      <c r="B213" s="92">
        <v>20</v>
      </c>
      <c r="C213" s="260"/>
      <c r="D213" s="259"/>
      <c r="F213" s="258"/>
      <c r="G213" s="257"/>
      <c r="H213" s="257"/>
    </row>
    <row r="214" spans="2:8">
      <c r="B214" s="92">
        <v>21</v>
      </c>
      <c r="C214" s="260"/>
      <c r="D214" s="259"/>
      <c r="F214" s="258"/>
      <c r="G214" s="257"/>
      <c r="H214" s="257"/>
    </row>
    <row r="215" spans="2:8">
      <c r="B215" s="92">
        <v>27</v>
      </c>
      <c r="C215" s="260"/>
      <c r="D215" s="259"/>
      <c r="F215" s="258"/>
      <c r="G215" s="257"/>
      <c r="H215" s="257"/>
    </row>
    <row r="216" spans="2:8" ht="13.5" thickBot="1">
      <c r="B216" s="92">
        <v>29</v>
      </c>
      <c r="C216" s="260"/>
      <c r="D216" s="259"/>
      <c r="F216" s="258"/>
      <c r="G216" s="257"/>
      <c r="H216" s="257"/>
    </row>
    <row r="217" spans="2:8" ht="13.5" thickBot="1">
      <c r="B217" s="248" t="s">
        <v>0</v>
      </c>
      <c r="C217" s="256" t="e">
        <f>COUNTIF(#REF!,"&gt;0")</f>
        <v>#REF!</v>
      </c>
      <c r="D217" s="255" t="e">
        <f>COUNTIF(#REF!,"&gt;0")</f>
        <v>#REF!</v>
      </c>
    </row>
    <row r="218" spans="2:8">
      <c r="B218" s="117" t="s">
        <v>1</v>
      </c>
      <c r="C218" s="134" t="e">
        <f>AVERAGE(C205:C216)</f>
        <v>#DIV/0!</v>
      </c>
      <c r="D218" s="161" t="e">
        <f>AVERAGE(D205:D216)</f>
        <v>#DIV/0!</v>
      </c>
      <c r="H218" s="252"/>
    </row>
    <row r="219" spans="2:8">
      <c r="B219" s="85" t="s">
        <v>2</v>
      </c>
      <c r="C219" s="84" t="e">
        <f>STDEV(C205:C216)</f>
        <v>#DIV/0!</v>
      </c>
      <c r="D219" s="156" t="e">
        <f>STDEV(D205:D216)</f>
        <v>#DIV/0!</v>
      </c>
      <c r="H219" s="252"/>
    </row>
    <row r="220" spans="2:8" ht="13.5" thickBot="1">
      <c r="B220" s="82" t="s">
        <v>3</v>
      </c>
      <c r="C220" s="254" t="e">
        <f>CONFIDENCE(0.05,C219,C217)</f>
        <v>#DIV/0!</v>
      </c>
      <c r="D220" s="253" t="e">
        <f>CONFIDENCE(0.05,D219,D217)</f>
        <v>#DIV/0!</v>
      </c>
      <c r="H220" s="252"/>
    </row>
    <row r="222" spans="2:8" ht="13.5" thickBot="1"/>
    <row r="223" spans="2:8" ht="13.5" thickBot="1">
      <c r="B223" s="347"/>
      <c r="C223" s="348"/>
      <c r="D223" s="405" t="s">
        <v>15</v>
      </c>
      <c r="F223" s="268"/>
      <c r="G223" s="481" t="s">
        <v>295</v>
      </c>
      <c r="H223" s="482"/>
    </row>
    <row r="224" spans="2:8" ht="13.5" thickBot="1">
      <c r="B224" s="349"/>
      <c r="C224" s="350"/>
      <c r="D224" s="487"/>
      <c r="F224" s="267"/>
      <c r="G224" s="266">
        <v>1</v>
      </c>
      <c r="H224" s="265">
        <v>2</v>
      </c>
    </row>
    <row r="225" spans="2:8" ht="13.5" thickBot="1">
      <c r="B225" s="347" t="s">
        <v>294</v>
      </c>
      <c r="C225" s="348"/>
      <c r="D225" s="264" t="s">
        <v>281</v>
      </c>
      <c r="F225" s="263" t="s">
        <v>1</v>
      </c>
      <c r="G225" s="257" t="s">
        <v>207</v>
      </c>
      <c r="H225" s="257" t="s">
        <v>207</v>
      </c>
    </row>
    <row r="226" spans="2:8">
      <c r="B226" s="483" t="s">
        <v>6</v>
      </c>
      <c r="C226" s="485" t="s">
        <v>293</v>
      </c>
      <c r="D226" s="486"/>
      <c r="F226" s="258" t="s">
        <v>7</v>
      </c>
      <c r="G226" s="257" t="s">
        <v>207</v>
      </c>
      <c r="H226" s="257" t="s">
        <v>207</v>
      </c>
    </row>
    <row r="227" spans="2:8" ht="13.5" thickBot="1">
      <c r="B227" s="484"/>
      <c r="C227" s="129">
        <v>1</v>
      </c>
      <c r="D227" s="128">
        <v>2</v>
      </c>
      <c r="F227" s="258" t="s">
        <v>3</v>
      </c>
      <c r="G227" s="257" t="s">
        <v>207</v>
      </c>
      <c r="H227" s="257" t="s">
        <v>207</v>
      </c>
    </row>
    <row r="228" spans="2:8">
      <c r="B228" s="92">
        <v>4</v>
      </c>
      <c r="C228" s="260"/>
      <c r="D228" s="259"/>
      <c r="F228" s="258" t="s">
        <v>8</v>
      </c>
      <c r="G228" s="257" t="s">
        <v>207</v>
      </c>
      <c r="H228" s="257" t="s">
        <v>207</v>
      </c>
    </row>
    <row r="229" spans="2:8">
      <c r="B229" s="92">
        <v>5</v>
      </c>
      <c r="C229" s="260"/>
      <c r="D229" s="259"/>
      <c r="F229" s="258" t="s">
        <v>9</v>
      </c>
      <c r="G229" s="257" t="s">
        <v>207</v>
      </c>
      <c r="H229" s="257" t="s">
        <v>207</v>
      </c>
    </row>
    <row r="230" spans="2:8" ht="13.5" thickBot="1">
      <c r="B230" s="92">
        <v>7</v>
      </c>
      <c r="C230" s="260"/>
      <c r="D230" s="259"/>
      <c r="F230" s="262" t="s">
        <v>10</v>
      </c>
      <c r="G230" s="261" t="s">
        <v>207</v>
      </c>
      <c r="H230" s="261" t="s">
        <v>207</v>
      </c>
    </row>
    <row r="231" spans="2:8">
      <c r="B231" s="92">
        <v>14</v>
      </c>
      <c r="C231" s="260"/>
      <c r="D231" s="259"/>
      <c r="F231" s="258"/>
      <c r="G231" s="257"/>
      <c r="H231" s="257"/>
    </row>
    <row r="232" spans="2:8">
      <c r="B232" s="92">
        <v>15</v>
      </c>
      <c r="C232" s="260"/>
      <c r="D232" s="259"/>
      <c r="F232" s="258"/>
      <c r="G232" s="257"/>
      <c r="H232" s="257"/>
    </row>
    <row r="233" spans="2:8" ht="13.5" thickBot="1">
      <c r="B233" s="92">
        <v>22</v>
      </c>
      <c r="C233" s="260"/>
      <c r="D233" s="259"/>
      <c r="F233" s="258"/>
      <c r="G233" s="257"/>
      <c r="H233" s="257"/>
    </row>
    <row r="234" spans="2:8" ht="13.5" thickBot="1">
      <c r="B234" s="248" t="s">
        <v>0</v>
      </c>
      <c r="C234" s="256" t="e">
        <f>COUNTIF(#REF!,"&gt;0")</f>
        <v>#REF!</v>
      </c>
      <c r="D234" s="255" t="e">
        <f>COUNTIF(#REF!,"&gt;0")</f>
        <v>#REF!</v>
      </c>
    </row>
    <row r="235" spans="2:8">
      <c r="B235" s="117" t="s">
        <v>1</v>
      </c>
      <c r="C235" s="134" t="e">
        <f>AVERAGE(C228:C233)</f>
        <v>#DIV/0!</v>
      </c>
      <c r="D235" s="161" t="e">
        <f>AVERAGE(D228:D233)</f>
        <v>#DIV/0!</v>
      </c>
      <c r="H235" s="252"/>
    </row>
    <row r="236" spans="2:8">
      <c r="B236" s="85" t="s">
        <v>2</v>
      </c>
      <c r="C236" s="84" t="e">
        <f>STDEV(C228:C233)</f>
        <v>#DIV/0!</v>
      </c>
      <c r="D236" s="156" t="e">
        <f>STDEV(D228:D233)</f>
        <v>#DIV/0!</v>
      </c>
      <c r="H236" s="252"/>
    </row>
    <row r="237" spans="2:8" ht="13.5" thickBot="1">
      <c r="B237" s="82" t="s">
        <v>3</v>
      </c>
      <c r="C237" s="254" t="e">
        <f>CONFIDENCE(0.05,C236,C234)</f>
        <v>#DIV/0!</v>
      </c>
      <c r="D237" s="253" t="e">
        <f>CONFIDENCE(0.05,D236,D234)</f>
        <v>#DIV/0!</v>
      </c>
      <c r="H237" s="252"/>
    </row>
  </sheetData>
  <mergeCells count="72">
    <mergeCell ref="B183:B184"/>
    <mergeCell ref="C183:D183"/>
    <mergeCell ref="B180:C181"/>
    <mergeCell ref="D180:D181"/>
    <mergeCell ref="B117:C117"/>
    <mergeCell ref="B118:B119"/>
    <mergeCell ref="C118:D118"/>
    <mergeCell ref="G161:H161"/>
    <mergeCell ref="G180:H180"/>
    <mergeCell ref="B96:B97"/>
    <mergeCell ref="C96:D96"/>
    <mergeCell ref="B115:C116"/>
    <mergeCell ref="D115:D116"/>
    <mergeCell ref="G72:H72"/>
    <mergeCell ref="B74:C74"/>
    <mergeCell ref="G115:H115"/>
    <mergeCell ref="G3:H3"/>
    <mergeCell ref="B3:C4"/>
    <mergeCell ref="B5:C5"/>
    <mergeCell ref="B6:B7"/>
    <mergeCell ref="D3:D4"/>
    <mergeCell ref="C6:D6"/>
    <mergeCell ref="B37:C37"/>
    <mergeCell ref="B24:B25"/>
    <mergeCell ref="C24:D24"/>
    <mergeCell ref="B49:C50"/>
    <mergeCell ref="D49:D50"/>
    <mergeCell ref="B35:C36"/>
    <mergeCell ref="D35:D36"/>
    <mergeCell ref="G21:H21"/>
    <mergeCell ref="B23:C23"/>
    <mergeCell ref="G35:H35"/>
    <mergeCell ref="B21:C22"/>
    <mergeCell ref="D21:D22"/>
    <mergeCell ref="B203:B204"/>
    <mergeCell ref="C203:D203"/>
    <mergeCell ref="B200:C201"/>
    <mergeCell ref="D200:D201"/>
    <mergeCell ref="G142:H142"/>
    <mergeCell ref="B144:C144"/>
    <mergeCell ref="B145:B146"/>
    <mergeCell ref="C145:D145"/>
    <mergeCell ref="B142:C143"/>
    <mergeCell ref="D142:D143"/>
    <mergeCell ref="B163:C163"/>
    <mergeCell ref="B164:B165"/>
    <mergeCell ref="C164:D164"/>
    <mergeCell ref="B161:C162"/>
    <mergeCell ref="D161:D162"/>
    <mergeCell ref="B182:C182"/>
    <mergeCell ref="G49:H49"/>
    <mergeCell ref="B38:B39"/>
    <mergeCell ref="C38:D38"/>
    <mergeCell ref="G200:H200"/>
    <mergeCell ref="B202:C202"/>
    <mergeCell ref="B52:B53"/>
    <mergeCell ref="C52:D52"/>
    <mergeCell ref="B93:C94"/>
    <mergeCell ref="D93:D94"/>
    <mergeCell ref="G93:H93"/>
    <mergeCell ref="B51:C51"/>
    <mergeCell ref="B75:B76"/>
    <mergeCell ref="C75:D75"/>
    <mergeCell ref="B72:C73"/>
    <mergeCell ref="D72:D73"/>
    <mergeCell ref="B95:C95"/>
    <mergeCell ref="G223:H223"/>
    <mergeCell ref="B225:C225"/>
    <mergeCell ref="B226:B227"/>
    <mergeCell ref="C226:D226"/>
    <mergeCell ref="B223:C224"/>
    <mergeCell ref="D223:D22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topLeftCell="A222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0.71093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332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5</v>
      </c>
      <c r="C4" s="348"/>
      <c r="D4" s="288" t="s">
        <v>292</v>
      </c>
      <c r="E4" s="289"/>
      <c r="F4" s="263" t="s">
        <v>1</v>
      </c>
      <c r="G4" s="286">
        <f t="shared" ref="G4:H6" si="0">C15</f>
        <v>6.98</v>
      </c>
      <c r="H4" s="286" t="e">
        <f t="shared" si="0"/>
        <v>#DIV/0!</v>
      </c>
      <c r="I4" s="286"/>
      <c r="J4" s="286"/>
      <c r="L4" s="492" t="s">
        <v>308</v>
      </c>
      <c r="M4" s="433"/>
      <c r="N4" s="288" t="s">
        <v>292</v>
      </c>
      <c r="P4" s="263" t="s">
        <v>1</v>
      </c>
      <c r="Q4" s="286">
        <f t="shared" ref="Q4:R6" si="1">M15</f>
        <v>14.6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222">
        <v>6.98</v>
      </c>
      <c r="D7" s="306" t="s">
        <v>307</v>
      </c>
      <c r="E7" s="282"/>
      <c r="F7" s="258" t="s">
        <v>8</v>
      </c>
      <c r="G7" s="281">
        <f>MAX(C7:C13)</f>
        <v>6.98</v>
      </c>
      <c r="H7" s="281">
        <f>MAX(D7:D13)</f>
        <v>0</v>
      </c>
      <c r="I7" s="281"/>
      <c r="J7" s="281"/>
      <c r="L7" s="194">
        <v>5</v>
      </c>
      <c r="M7" s="222">
        <v>14.6</v>
      </c>
      <c r="N7" s="306" t="s">
        <v>307</v>
      </c>
      <c r="P7" s="258" t="s">
        <v>8</v>
      </c>
      <c r="Q7" s="281">
        <f>MAX(M7:M13)</f>
        <v>14.6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6.98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14.6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9" t="s">
        <v>307</v>
      </c>
      <c r="D13" s="308" t="s">
        <v>307</v>
      </c>
      <c r="E13" s="282"/>
      <c r="L13" s="92">
        <v>26</v>
      </c>
      <c r="M13" s="309" t="s">
        <v>307</v>
      </c>
      <c r="N13" s="308" t="s">
        <v>307</v>
      </c>
    </row>
    <row r="14" spans="2:18" ht="13.5" thickBot="1">
      <c r="B14" s="248" t="s">
        <v>0</v>
      </c>
      <c r="C14" s="256">
        <f>COUNTIF(C7:C13,"&gt;0")</f>
        <v>1</v>
      </c>
      <c r="D14" s="255">
        <f>COUNTIF(D7:D13,"&gt;0")</f>
        <v>0</v>
      </c>
      <c r="E14" s="280"/>
      <c r="L14" s="248" t="s">
        <v>0</v>
      </c>
      <c r="M14" s="256">
        <f>COUNTIF(M7:M13,"&gt;0")</f>
        <v>1</v>
      </c>
      <c r="N14" s="255">
        <f>COUNTIF(N7:N13,"&gt;0")</f>
        <v>0</v>
      </c>
    </row>
    <row r="15" spans="2:18">
      <c r="B15" s="117" t="s">
        <v>1</v>
      </c>
      <c r="C15" s="134">
        <f>AVERAGE(C7:C13)</f>
        <v>6.98</v>
      </c>
      <c r="D15" s="146" t="e">
        <f>AVERAGE(D7:D13)</f>
        <v>#DIV/0!</v>
      </c>
      <c r="E15" s="101"/>
      <c r="L15" s="117" t="s">
        <v>1</v>
      </c>
      <c r="M15" s="134">
        <f>AVERAGE(M7:M13)</f>
        <v>14.6</v>
      </c>
      <c r="N15" s="146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330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329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3.5" customHeight="1" thickBot="1">
      <c r="B21" s="347" t="s">
        <v>5</v>
      </c>
      <c r="C21" s="348"/>
      <c r="D21" s="288" t="s">
        <v>291</v>
      </c>
      <c r="E21" s="289"/>
      <c r="F21" s="263" t="s">
        <v>1</v>
      </c>
      <c r="G21" s="286">
        <f t="shared" ref="G21:H23" si="2">C28</f>
        <v>9.1</v>
      </c>
      <c r="H21" s="286" t="e">
        <f t="shared" si="2"/>
        <v>#DIV/0!</v>
      </c>
      <c r="I21" s="286"/>
      <c r="J21" s="286"/>
      <c r="L21" s="492" t="s">
        <v>308</v>
      </c>
      <c r="M21" s="433"/>
      <c r="N21" s="288" t="s">
        <v>291</v>
      </c>
      <c r="P21" s="263" t="s">
        <v>1</v>
      </c>
      <c r="Q21" s="286">
        <f t="shared" ref="Q21:R23" si="3">M28</f>
        <v>16</v>
      </c>
      <c r="R21" s="286" t="e">
        <f t="shared" si="3"/>
        <v>#DIV/0!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0.24041630560342606</v>
      </c>
      <c r="H22" s="286" t="e">
        <f t="shared" si="2"/>
        <v>#DIV/0!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0.14142135623731025</v>
      </c>
      <c r="R22" s="286" t="e">
        <f t="shared" si="3"/>
        <v>#DIV/0!</v>
      </c>
    </row>
    <row r="23" spans="2:18" ht="13.5" thickBot="1">
      <c r="B23" s="484"/>
      <c r="C23" s="107">
        <v>1</v>
      </c>
      <c r="D23" s="106">
        <v>2</v>
      </c>
      <c r="E23" s="280"/>
      <c r="F23" s="258" t="s">
        <v>3</v>
      </c>
      <c r="G23" s="286">
        <f t="shared" si="2"/>
        <v>0.333193877371809</v>
      </c>
      <c r="H23" s="286" t="e">
        <f t="shared" si="2"/>
        <v>#DIV/0!</v>
      </c>
      <c r="I23" s="286"/>
      <c r="J23" s="286"/>
      <c r="L23" s="484"/>
      <c r="M23" s="107">
        <v>1</v>
      </c>
      <c r="N23" s="106">
        <v>2</v>
      </c>
      <c r="P23" s="258" t="s">
        <v>3</v>
      </c>
      <c r="Q23" s="286">
        <f t="shared" si="3"/>
        <v>0.19599639845400638</v>
      </c>
      <c r="R23" s="286" t="e">
        <f t="shared" si="3"/>
        <v>#DIV/0!</v>
      </c>
    </row>
    <row r="24" spans="2:18">
      <c r="B24" s="194">
        <v>7</v>
      </c>
      <c r="C24" s="305">
        <v>9.27</v>
      </c>
      <c r="D24" s="306" t="s">
        <v>307</v>
      </c>
      <c r="E24" s="282"/>
      <c r="F24" s="258" t="s">
        <v>8</v>
      </c>
      <c r="G24" s="281">
        <f>MAX(C24:C26)</f>
        <v>9.27</v>
      </c>
      <c r="H24" s="281">
        <f>MAX(D24:D26)</f>
        <v>0</v>
      </c>
      <c r="I24" s="281"/>
      <c r="J24" s="281"/>
      <c r="L24" s="194">
        <v>7</v>
      </c>
      <c r="M24" s="305">
        <v>16.100000000000001</v>
      </c>
      <c r="N24" s="306" t="s">
        <v>307</v>
      </c>
      <c r="P24" s="258" t="s">
        <v>8</v>
      </c>
      <c r="Q24" s="281">
        <f>MAX(M24:M26)</f>
        <v>16.100000000000001</v>
      </c>
      <c r="R24" s="281">
        <f>MAX(N24:N26)</f>
        <v>0</v>
      </c>
    </row>
    <row r="25" spans="2:18">
      <c r="B25" s="92">
        <v>13</v>
      </c>
      <c r="C25" s="300">
        <v>8.93</v>
      </c>
      <c r="D25" s="283" t="s">
        <v>307</v>
      </c>
      <c r="E25" s="282"/>
      <c r="F25" s="258" t="s">
        <v>9</v>
      </c>
      <c r="G25" s="281">
        <f>MIN(C24:C26)</f>
        <v>8.93</v>
      </c>
      <c r="H25" s="281">
        <f>MIN(D24:D26)</f>
        <v>0</v>
      </c>
      <c r="I25" s="281"/>
      <c r="J25" s="281"/>
      <c r="L25" s="92">
        <v>13</v>
      </c>
      <c r="M25" s="300">
        <v>15.9</v>
      </c>
      <c r="N25" s="283" t="s">
        <v>307</v>
      </c>
      <c r="P25" s="258" t="s">
        <v>9</v>
      </c>
      <c r="Q25" s="281">
        <f>MIN(M24:M26)</f>
        <v>15.9</v>
      </c>
      <c r="R25" s="281">
        <f>MIN(N24:N26)</f>
        <v>0</v>
      </c>
    </row>
    <row r="26" spans="2:18" ht="13.5" thickBot="1">
      <c r="B26" s="92">
        <v>17</v>
      </c>
      <c r="C26" s="304" t="s">
        <v>307</v>
      </c>
      <c r="D26" s="303" t="s">
        <v>307</v>
      </c>
      <c r="E26" s="282"/>
      <c r="F26" s="262" t="s">
        <v>10</v>
      </c>
      <c r="G26" s="285">
        <f>G24-G25</f>
        <v>0.33999999999999986</v>
      </c>
      <c r="H26" s="285">
        <f>H24-H25</f>
        <v>0</v>
      </c>
      <c r="I26" s="281"/>
      <c r="J26" s="281"/>
      <c r="L26" s="92">
        <v>17</v>
      </c>
      <c r="M26" s="304" t="s">
        <v>307</v>
      </c>
      <c r="N26" s="303" t="s">
        <v>307</v>
      </c>
      <c r="P26" s="262" t="s">
        <v>10</v>
      </c>
      <c r="Q26" s="285">
        <f>Q24-Q25</f>
        <v>0.20000000000000107</v>
      </c>
      <c r="R26" s="285">
        <f>R24-R25</f>
        <v>0</v>
      </c>
    </row>
    <row r="27" spans="2:18" ht="13.5" thickBot="1">
      <c r="B27" s="248" t="s">
        <v>0</v>
      </c>
      <c r="C27" s="274">
        <f>COUNTIF(C24:C26,"&gt;0")</f>
        <v>2</v>
      </c>
      <c r="D27" s="296">
        <f>COUNTIF(D24:D26,"&gt;0")</f>
        <v>0</v>
      </c>
      <c r="E27" s="280"/>
      <c r="L27" s="248" t="s">
        <v>0</v>
      </c>
      <c r="M27" s="274">
        <f>COUNTIF(M24:M26,"&gt;0")</f>
        <v>2</v>
      </c>
      <c r="N27" s="296">
        <f>COUNTIF(N24:N26,"&gt;0")</f>
        <v>0</v>
      </c>
    </row>
    <row r="28" spans="2:18">
      <c r="B28" s="117" t="s">
        <v>1</v>
      </c>
      <c r="C28" s="134">
        <f>AVERAGE(C24:C26)</f>
        <v>9.1</v>
      </c>
      <c r="D28" s="146" t="e">
        <f>AVERAGE(D24:D26)</f>
        <v>#DIV/0!</v>
      </c>
      <c r="E28" s="101"/>
      <c r="L28" s="117" t="s">
        <v>1</v>
      </c>
      <c r="M28" s="134">
        <f>AVERAGE(M24:M26)</f>
        <v>16</v>
      </c>
      <c r="N28" s="146" t="e">
        <f>AVERAGE(N24:N26)</f>
        <v>#DIV/0!</v>
      </c>
    </row>
    <row r="29" spans="2:18">
      <c r="B29" s="85" t="s">
        <v>2</v>
      </c>
      <c r="C29" s="84">
        <f>STDEV(C24:C26)</f>
        <v>0.24041630560342606</v>
      </c>
      <c r="D29" s="136" t="e">
        <f>STDEV(D24:D26)</f>
        <v>#DIV/0!</v>
      </c>
      <c r="E29" s="101"/>
      <c r="L29" s="85" t="s">
        <v>2</v>
      </c>
      <c r="M29" s="84">
        <f>STDEV(M24:M26)</f>
        <v>0.14142135623731025</v>
      </c>
      <c r="N29" s="136" t="e">
        <f>STDEV(N24:N26)</f>
        <v>#DIV/0!</v>
      </c>
    </row>
    <row r="30" spans="2:18" ht="13.5" thickBot="1">
      <c r="B30" s="82" t="s">
        <v>3</v>
      </c>
      <c r="C30" s="235">
        <f>CONFIDENCE(0.05,C29,C27)</f>
        <v>0.333193877371809</v>
      </c>
      <c r="D30" s="234" t="e">
        <f>CONFIDENCE(0.05,D29,D27)</f>
        <v>#DIV/0!</v>
      </c>
      <c r="E30" s="279"/>
      <c r="L30" s="82" t="s">
        <v>3</v>
      </c>
      <c r="M30" s="254">
        <f>CONFIDENCE(0.05,M29,M27)</f>
        <v>0.19599639845400638</v>
      </c>
      <c r="N30" s="278" t="e">
        <f>CONFIDENCE(0.05,N29,N27)</f>
        <v>#DIV/0!</v>
      </c>
    </row>
    <row r="32" spans="2:18" ht="13.5" thickBot="1">
      <c r="H32" s="293"/>
      <c r="I32" s="252"/>
      <c r="J32" s="252"/>
    </row>
    <row r="33" spans="2:18" ht="13.5" thickBot="1">
      <c r="B33" s="347"/>
      <c r="C33" s="348"/>
      <c r="D33" s="405" t="s">
        <v>15</v>
      </c>
      <c r="E33" s="291"/>
      <c r="F33" s="268"/>
      <c r="G33" s="490" t="s">
        <v>328</v>
      </c>
      <c r="H33" s="491"/>
      <c r="I33" s="292"/>
      <c r="J33" s="292"/>
      <c r="L33" s="347"/>
      <c r="M33" s="348"/>
      <c r="N33" s="405" t="s">
        <v>15</v>
      </c>
      <c r="P33" s="268"/>
      <c r="Q33" s="493" t="s">
        <v>327</v>
      </c>
      <c r="R33" s="493"/>
    </row>
    <row r="34" spans="2:18" ht="13.5" thickBot="1">
      <c r="B34" s="349"/>
      <c r="C34" s="350"/>
      <c r="D34" s="407"/>
      <c r="E34" s="291"/>
      <c r="F34" s="267"/>
      <c r="G34" s="266">
        <v>1</v>
      </c>
      <c r="H34" s="265">
        <v>2</v>
      </c>
      <c r="I34" s="290"/>
      <c r="J34" s="290"/>
      <c r="L34" s="349"/>
      <c r="M34" s="350"/>
      <c r="N34" s="407"/>
      <c r="P34" s="267"/>
      <c r="Q34" s="266">
        <v>1</v>
      </c>
      <c r="R34" s="265">
        <v>2</v>
      </c>
    </row>
    <row r="35" spans="2:18" ht="13.5" thickBot="1">
      <c r="B35" s="347" t="s">
        <v>5</v>
      </c>
      <c r="C35" s="348"/>
      <c r="D35" s="288" t="s">
        <v>290</v>
      </c>
      <c r="E35" s="289"/>
      <c r="F35" s="263" t="s">
        <v>1</v>
      </c>
      <c r="G35" s="286">
        <f t="shared" ref="G35:H37" si="4">C42</f>
        <v>8.120000000000001</v>
      </c>
      <c r="H35" s="286">
        <f t="shared" si="4"/>
        <v>8</v>
      </c>
      <c r="I35" s="286"/>
      <c r="J35" s="286"/>
      <c r="L35" s="492" t="s">
        <v>308</v>
      </c>
      <c r="M35" s="433"/>
      <c r="N35" s="288" t="s">
        <v>290</v>
      </c>
      <c r="P35" s="263" t="s">
        <v>1</v>
      </c>
      <c r="Q35" s="286">
        <f t="shared" ref="Q35:R37" si="5">M42</f>
        <v>17.75</v>
      </c>
      <c r="R35" s="286">
        <f t="shared" si="5"/>
        <v>19.55</v>
      </c>
    </row>
    <row r="36" spans="2:18">
      <c r="B36" s="483" t="s">
        <v>6</v>
      </c>
      <c r="C36" s="485" t="s">
        <v>293</v>
      </c>
      <c r="D36" s="486"/>
      <c r="E36" s="287"/>
      <c r="F36" s="258" t="s">
        <v>7</v>
      </c>
      <c r="G36" s="286">
        <f t="shared" si="4"/>
        <v>7.0710678118654502E-2</v>
      </c>
      <c r="H36" s="286">
        <f t="shared" si="4"/>
        <v>0.28284271247461862</v>
      </c>
      <c r="I36" s="286"/>
      <c r="J36" s="286"/>
      <c r="L36" s="483" t="s">
        <v>6</v>
      </c>
      <c r="M36" s="485" t="s">
        <v>293</v>
      </c>
      <c r="N36" s="486"/>
      <c r="P36" s="258" t="s">
        <v>7</v>
      </c>
      <c r="Q36" s="286">
        <f t="shared" si="5"/>
        <v>1.9091883092036803</v>
      </c>
      <c r="R36" s="286">
        <f t="shared" si="5"/>
        <v>2.1920310216782983</v>
      </c>
    </row>
    <row r="37" spans="2:18" ht="13.5" thickBot="1">
      <c r="B37" s="484"/>
      <c r="C37" s="107">
        <v>1</v>
      </c>
      <c r="D37" s="106">
        <v>2</v>
      </c>
      <c r="E37" s="280"/>
      <c r="F37" s="258" t="s">
        <v>3</v>
      </c>
      <c r="G37" s="286">
        <f t="shared" si="4"/>
        <v>9.7998199227002328E-2</v>
      </c>
      <c r="H37" s="286">
        <f t="shared" si="4"/>
        <v>0.39199279690801014</v>
      </c>
      <c r="I37" s="286"/>
      <c r="J37" s="286"/>
      <c r="L37" s="484"/>
      <c r="M37" s="107">
        <v>1</v>
      </c>
      <c r="N37" s="106">
        <v>2</v>
      </c>
      <c r="P37" s="258" t="s">
        <v>3</v>
      </c>
      <c r="Q37" s="286">
        <f t="shared" si="5"/>
        <v>2.645951379129075</v>
      </c>
      <c r="R37" s="286">
        <f t="shared" si="5"/>
        <v>3.0379441760370844</v>
      </c>
    </row>
    <row r="38" spans="2:18">
      <c r="B38" s="194">
        <v>10</v>
      </c>
      <c r="C38" s="305">
        <v>8.07</v>
      </c>
      <c r="D38" s="294">
        <v>7.8</v>
      </c>
      <c r="E38" s="282"/>
      <c r="F38" s="258" t="s">
        <v>8</v>
      </c>
      <c r="G38" s="281">
        <f>MAX(C38:C40)</f>
        <v>8.17</v>
      </c>
      <c r="H38" s="281">
        <f>MAX(D38:D40)</f>
        <v>8.1999999999999993</v>
      </c>
      <c r="I38" s="281"/>
      <c r="J38" s="281"/>
      <c r="L38" s="194">
        <v>10</v>
      </c>
      <c r="M38" s="305">
        <v>19.100000000000001</v>
      </c>
      <c r="N38" s="294">
        <v>21.1</v>
      </c>
      <c r="P38" s="258" t="s">
        <v>8</v>
      </c>
      <c r="Q38" s="281">
        <f>MAX(M38:M40)</f>
        <v>19.100000000000001</v>
      </c>
      <c r="R38" s="281">
        <f>MAX(N38:N40)</f>
        <v>21.1</v>
      </c>
    </row>
    <row r="39" spans="2:18">
      <c r="B39" s="92">
        <v>30</v>
      </c>
      <c r="C39" s="300">
        <v>8.17</v>
      </c>
      <c r="D39" s="136">
        <v>8.1999999999999993</v>
      </c>
      <c r="E39" s="282"/>
      <c r="F39" s="258" t="s">
        <v>9</v>
      </c>
      <c r="G39" s="281">
        <f>MIN(C38:C40)</f>
        <v>8.07</v>
      </c>
      <c r="H39" s="281">
        <f>MIN(D38:D40)</f>
        <v>7.8</v>
      </c>
      <c r="I39" s="281"/>
      <c r="J39" s="281"/>
      <c r="L39" s="92">
        <v>30</v>
      </c>
      <c r="M39" s="300">
        <v>16.399999999999999</v>
      </c>
      <c r="N39" s="136">
        <v>18</v>
      </c>
      <c r="P39" s="258" t="s">
        <v>9</v>
      </c>
      <c r="Q39" s="281">
        <f>MIN(M38:M40)</f>
        <v>16.399999999999999</v>
      </c>
      <c r="R39" s="281">
        <f>MIN(N38:N40)</f>
        <v>18</v>
      </c>
    </row>
    <row r="40" spans="2:18" ht="13.5" thickBot="1">
      <c r="B40" s="92">
        <v>31</v>
      </c>
      <c r="C40" s="304" t="s">
        <v>307</v>
      </c>
      <c r="D40" s="303" t="s">
        <v>307</v>
      </c>
      <c r="E40" s="282"/>
      <c r="F40" s="262" t="s">
        <v>10</v>
      </c>
      <c r="G40" s="285">
        <f>G38-G39</f>
        <v>9.9999999999999645E-2</v>
      </c>
      <c r="H40" s="285">
        <f>H38-H39</f>
        <v>0.39999999999999947</v>
      </c>
      <c r="L40" s="92">
        <v>31</v>
      </c>
      <c r="M40" s="304" t="s">
        <v>307</v>
      </c>
      <c r="N40" s="303" t="s">
        <v>307</v>
      </c>
      <c r="P40" s="262" t="s">
        <v>10</v>
      </c>
      <c r="Q40" s="285">
        <f>Q38-Q39</f>
        <v>2.7000000000000028</v>
      </c>
      <c r="R40" s="285">
        <f>R38-R39</f>
        <v>3.1000000000000014</v>
      </c>
    </row>
    <row r="41" spans="2:18" ht="13.5" thickBot="1">
      <c r="B41" s="248" t="s">
        <v>0</v>
      </c>
      <c r="C41" s="274">
        <f>COUNTIF(C38:C40,"&gt;0")</f>
        <v>2</v>
      </c>
      <c r="D41" s="296">
        <f>COUNTIF(D38:D40,"&gt;0")</f>
        <v>2</v>
      </c>
      <c r="E41" s="280"/>
      <c r="L41" s="248" t="s">
        <v>0</v>
      </c>
      <c r="M41" s="274">
        <f>COUNTIF(M38:M40,"&gt;0")</f>
        <v>2</v>
      </c>
      <c r="N41" s="296">
        <f>COUNTIF(N38:N40,"&gt;0")</f>
        <v>2</v>
      </c>
    </row>
    <row r="42" spans="2:18">
      <c r="B42" s="117" t="s">
        <v>1</v>
      </c>
      <c r="C42" s="134">
        <f>AVERAGE(C38:C40)</f>
        <v>8.120000000000001</v>
      </c>
      <c r="D42" s="146">
        <f>AVERAGE(D38:D40)</f>
        <v>8</v>
      </c>
      <c r="E42" s="101"/>
      <c r="L42" s="117" t="s">
        <v>1</v>
      </c>
      <c r="M42" s="134">
        <f>AVERAGE(M38:M40)</f>
        <v>17.75</v>
      </c>
      <c r="N42" s="146">
        <f>AVERAGE(N38:N40)</f>
        <v>19.55</v>
      </c>
    </row>
    <row r="43" spans="2:18">
      <c r="B43" s="85" t="s">
        <v>2</v>
      </c>
      <c r="C43" s="84">
        <f>STDEV(C38:C40)</f>
        <v>7.0710678118654502E-2</v>
      </c>
      <c r="D43" s="136">
        <f>STDEV(D38:D40)</f>
        <v>0.28284271247461862</v>
      </c>
      <c r="E43" s="101"/>
      <c r="L43" s="85" t="s">
        <v>2</v>
      </c>
      <c r="M43" s="84">
        <f>STDEV(M38:M40)</f>
        <v>1.9091883092036803</v>
      </c>
      <c r="N43" s="136">
        <f>STDEV(N38:N40)</f>
        <v>2.1920310216782983</v>
      </c>
    </row>
    <row r="44" spans="2:18" ht="13.5" thickBot="1">
      <c r="B44" s="82" t="s">
        <v>3</v>
      </c>
      <c r="C44" s="235">
        <f>CONFIDENCE(0.05,C43,C41)</f>
        <v>9.7998199227002328E-2</v>
      </c>
      <c r="D44" s="234">
        <f>CONFIDENCE(0.05,D43,D41)</f>
        <v>0.39199279690801014</v>
      </c>
      <c r="E44" s="279"/>
      <c r="L44" s="82" t="s">
        <v>3</v>
      </c>
      <c r="M44" s="254">
        <f>CONFIDENCE(0.05,M43,M41)</f>
        <v>2.645951379129075</v>
      </c>
      <c r="N44" s="278">
        <f>CONFIDENCE(0.05,N43,N41)</f>
        <v>3.0379441760370844</v>
      </c>
    </row>
    <row r="46" spans="2:18" ht="13.5" thickBot="1">
      <c r="H46" s="293"/>
      <c r="I46" s="252"/>
      <c r="J46" s="252"/>
    </row>
    <row r="47" spans="2:18" ht="13.5" thickBot="1">
      <c r="B47" s="347"/>
      <c r="C47" s="348"/>
      <c r="D47" s="405" t="s">
        <v>15</v>
      </c>
      <c r="E47" s="291"/>
      <c r="F47" s="268"/>
      <c r="G47" s="490" t="s">
        <v>326</v>
      </c>
      <c r="H47" s="491"/>
      <c r="I47" s="292"/>
      <c r="J47" s="292"/>
      <c r="L47" s="347"/>
      <c r="M47" s="348"/>
      <c r="N47" s="405" t="s">
        <v>15</v>
      </c>
      <c r="P47" s="268"/>
      <c r="Q47" s="493" t="s">
        <v>325</v>
      </c>
      <c r="R47" s="493"/>
    </row>
    <row r="48" spans="2:18" ht="13.5" thickBot="1">
      <c r="B48" s="349"/>
      <c r="C48" s="350"/>
      <c r="D48" s="407"/>
      <c r="E48" s="291"/>
      <c r="F48" s="267"/>
      <c r="G48" s="266">
        <v>1</v>
      </c>
      <c r="H48" s="265">
        <v>2</v>
      </c>
      <c r="I48" s="290"/>
      <c r="J48" s="290"/>
      <c r="L48" s="349"/>
      <c r="M48" s="350"/>
      <c r="N48" s="407"/>
      <c r="P48" s="267"/>
      <c r="Q48" s="266">
        <v>1</v>
      </c>
      <c r="R48" s="265">
        <v>2</v>
      </c>
    </row>
    <row r="49" spans="2:18" ht="13.5" thickBot="1">
      <c r="B49" s="347" t="s">
        <v>5</v>
      </c>
      <c r="C49" s="348"/>
      <c r="D49" s="288" t="s">
        <v>289</v>
      </c>
      <c r="E49" s="289"/>
      <c r="F49" s="263" t="s">
        <v>1</v>
      </c>
      <c r="G49" s="286">
        <f t="shared" ref="G49:H51" si="6">C65</f>
        <v>8.0614285714285732</v>
      </c>
      <c r="H49" s="286">
        <f t="shared" si="6"/>
        <v>8.1483333333333334</v>
      </c>
      <c r="I49" s="286"/>
      <c r="J49" s="286"/>
      <c r="L49" s="492" t="s">
        <v>308</v>
      </c>
      <c r="M49" s="433"/>
      <c r="N49" s="288" t="s">
        <v>289</v>
      </c>
      <c r="P49" s="263" t="s">
        <v>1</v>
      </c>
      <c r="Q49" s="286">
        <f t="shared" ref="Q49:R51" si="7">M65</f>
        <v>16.88571428571429</v>
      </c>
      <c r="R49" s="286">
        <f t="shared" si="7"/>
        <v>17.933333333333334</v>
      </c>
    </row>
    <row r="50" spans="2:18">
      <c r="B50" s="483" t="s">
        <v>6</v>
      </c>
      <c r="C50" s="485" t="s">
        <v>293</v>
      </c>
      <c r="D50" s="486"/>
      <c r="E50" s="287"/>
      <c r="F50" s="258" t="s">
        <v>7</v>
      </c>
      <c r="G50" s="286">
        <f t="shared" si="6"/>
        <v>0.22341505256872396</v>
      </c>
      <c r="H50" s="286">
        <f t="shared" si="6"/>
        <v>0.26369805965662074</v>
      </c>
      <c r="I50" s="286"/>
      <c r="J50" s="286"/>
      <c r="L50" s="483" t="s">
        <v>6</v>
      </c>
      <c r="M50" s="485" t="s">
        <v>293</v>
      </c>
      <c r="N50" s="486"/>
      <c r="P50" s="258" t="s">
        <v>7</v>
      </c>
      <c r="Q50" s="286">
        <f t="shared" si="7"/>
        <v>0.80297067490781049</v>
      </c>
      <c r="R50" s="286">
        <f t="shared" si="7"/>
        <v>0.73665912514993581</v>
      </c>
    </row>
    <row r="51" spans="2:18" ht="13.5" thickBot="1">
      <c r="B51" s="484"/>
      <c r="C51" s="107">
        <v>1</v>
      </c>
      <c r="D51" s="106">
        <v>2</v>
      </c>
      <c r="E51" s="280"/>
      <c r="F51" s="258" t="s">
        <v>3</v>
      </c>
      <c r="G51" s="286">
        <f t="shared" si="6"/>
        <v>0.16550514585689707</v>
      </c>
      <c r="H51" s="286">
        <f t="shared" si="6"/>
        <v>0.21099851560628491</v>
      </c>
      <c r="I51" s="286"/>
      <c r="J51" s="286"/>
      <c r="L51" s="484"/>
      <c r="M51" s="107">
        <v>1</v>
      </c>
      <c r="N51" s="106">
        <v>2</v>
      </c>
      <c r="P51" s="258" t="s">
        <v>3</v>
      </c>
      <c r="Q51" s="286">
        <f t="shared" si="7"/>
        <v>0.59483806995747812</v>
      </c>
      <c r="R51" s="286">
        <f t="shared" si="7"/>
        <v>0.58943923257100239</v>
      </c>
    </row>
    <row r="52" spans="2:18">
      <c r="B52" s="92">
        <v>3</v>
      </c>
      <c r="C52" s="307" t="s">
        <v>307</v>
      </c>
      <c r="D52" s="306" t="s">
        <v>307</v>
      </c>
      <c r="E52" s="282"/>
      <c r="F52" s="258" t="s">
        <v>8</v>
      </c>
      <c r="G52" s="281">
        <f>MAX(C52:C63)</f>
        <v>8.39</v>
      </c>
      <c r="H52" s="281">
        <f>MAX(D52:D63)</f>
        <v>8.43</v>
      </c>
      <c r="I52" s="281"/>
      <c r="J52" s="281"/>
      <c r="L52" s="92">
        <v>3</v>
      </c>
      <c r="M52" s="307" t="s">
        <v>307</v>
      </c>
      <c r="N52" s="306" t="s">
        <v>307</v>
      </c>
      <c r="P52" s="258" t="s">
        <v>8</v>
      </c>
      <c r="Q52" s="281">
        <f>MAX(M52:M63)</f>
        <v>17.399999999999999</v>
      </c>
      <c r="R52" s="281">
        <f>MAX(N52:N63)</f>
        <v>19.100000000000001</v>
      </c>
    </row>
    <row r="53" spans="2:18">
      <c r="B53" s="92">
        <v>5</v>
      </c>
      <c r="C53" s="300">
        <v>7.75</v>
      </c>
      <c r="D53" s="136">
        <v>7.71</v>
      </c>
      <c r="E53" s="282"/>
      <c r="F53" s="258" t="s">
        <v>9</v>
      </c>
      <c r="G53" s="281">
        <f>MIN(C52:C63)</f>
        <v>7.75</v>
      </c>
      <c r="H53" s="281">
        <f>MIN(D52:D63)</f>
        <v>7.71</v>
      </c>
      <c r="I53" s="281"/>
      <c r="J53" s="281"/>
      <c r="L53" s="92">
        <v>5</v>
      </c>
      <c r="M53" s="300">
        <v>17.3</v>
      </c>
      <c r="N53" s="136">
        <v>18.600000000000001</v>
      </c>
      <c r="P53" s="258" t="s">
        <v>9</v>
      </c>
      <c r="Q53" s="281">
        <f>MIN(M52:M63)</f>
        <v>15.1</v>
      </c>
      <c r="R53" s="281">
        <f>MIN(N52:N63)</f>
        <v>17.399999999999999</v>
      </c>
    </row>
    <row r="54" spans="2:18" ht="13.5" thickBot="1">
      <c r="B54" s="92">
        <v>6</v>
      </c>
      <c r="C54" s="300">
        <v>8.06</v>
      </c>
      <c r="D54" s="136">
        <v>8.01</v>
      </c>
      <c r="E54" s="282"/>
      <c r="F54" s="262" t="s">
        <v>10</v>
      </c>
      <c r="G54" s="285">
        <f>G52-G53</f>
        <v>0.64000000000000057</v>
      </c>
      <c r="H54" s="285">
        <f>H52-H53</f>
        <v>0.71999999999999975</v>
      </c>
      <c r="I54" s="281"/>
      <c r="J54" s="281"/>
      <c r="L54" s="92">
        <v>6</v>
      </c>
      <c r="M54" s="300">
        <v>17.2</v>
      </c>
      <c r="N54" s="136">
        <v>19.100000000000001</v>
      </c>
      <c r="P54" s="262" t="s">
        <v>10</v>
      </c>
      <c r="Q54" s="285">
        <f>Q52-Q53</f>
        <v>2.2999999999999989</v>
      </c>
      <c r="R54" s="285">
        <f>R52-R53</f>
        <v>1.7000000000000028</v>
      </c>
    </row>
    <row r="55" spans="2:18">
      <c r="B55" s="92">
        <v>7</v>
      </c>
      <c r="C55" s="300">
        <v>7.86</v>
      </c>
      <c r="D55" s="283" t="s">
        <v>307</v>
      </c>
      <c r="E55" s="282"/>
      <c r="F55" s="258"/>
      <c r="G55" s="281"/>
      <c r="H55" s="281"/>
      <c r="I55" s="281"/>
      <c r="J55" s="281"/>
      <c r="L55" s="92">
        <v>7</v>
      </c>
      <c r="M55" s="300">
        <v>17.100000000000001</v>
      </c>
      <c r="N55" s="283" t="s">
        <v>307</v>
      </c>
      <c r="P55" s="258"/>
      <c r="Q55" s="281"/>
      <c r="R55" s="281"/>
    </row>
    <row r="56" spans="2:18">
      <c r="B56" s="92">
        <v>10</v>
      </c>
      <c r="C56" s="300">
        <v>8.02</v>
      </c>
      <c r="D56" s="283" t="s">
        <v>307</v>
      </c>
      <c r="E56" s="282"/>
      <c r="F56" s="258"/>
      <c r="G56" s="281"/>
      <c r="H56" s="281"/>
      <c r="I56" s="281"/>
      <c r="J56" s="281"/>
      <c r="L56" s="92">
        <v>10</v>
      </c>
      <c r="M56" s="300">
        <v>15.1</v>
      </c>
      <c r="N56" s="283" t="s">
        <v>307</v>
      </c>
      <c r="P56" s="258"/>
      <c r="Q56" s="281"/>
      <c r="R56" s="281"/>
    </row>
    <row r="57" spans="2:18">
      <c r="B57" s="92">
        <v>11</v>
      </c>
      <c r="C57" s="284" t="s">
        <v>307</v>
      </c>
      <c r="D57" s="283" t="s">
        <v>307</v>
      </c>
      <c r="E57" s="282"/>
      <c r="F57" s="258"/>
      <c r="G57" s="281"/>
      <c r="H57" s="281"/>
      <c r="I57" s="281"/>
      <c r="J57" s="281"/>
      <c r="L57" s="92">
        <v>11</v>
      </c>
      <c r="M57" s="284" t="s">
        <v>307</v>
      </c>
      <c r="N57" s="283" t="s">
        <v>307</v>
      </c>
      <c r="P57" s="258"/>
      <c r="Q57" s="281"/>
      <c r="R57" s="281"/>
    </row>
    <row r="58" spans="2:18">
      <c r="B58" s="92">
        <v>13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13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19</v>
      </c>
      <c r="C59" s="300">
        <v>8.2899999999999991</v>
      </c>
      <c r="D59" s="136">
        <v>8.11</v>
      </c>
      <c r="E59" s="282"/>
      <c r="F59" s="258"/>
      <c r="G59" s="281"/>
      <c r="H59" s="281"/>
      <c r="I59" s="281"/>
      <c r="J59" s="281"/>
      <c r="L59" s="92">
        <v>19</v>
      </c>
      <c r="M59" s="300">
        <v>17.2</v>
      </c>
      <c r="N59" s="136">
        <v>17.399999999999999</v>
      </c>
      <c r="P59" s="258"/>
      <c r="Q59" s="281"/>
      <c r="R59" s="281"/>
    </row>
    <row r="60" spans="2:18">
      <c r="B60" s="92">
        <v>20</v>
      </c>
      <c r="C60" s="300">
        <v>8.06</v>
      </c>
      <c r="D60" s="136">
        <v>8.32</v>
      </c>
      <c r="E60" s="282"/>
      <c r="F60" s="258"/>
      <c r="G60" s="281"/>
      <c r="H60" s="281"/>
      <c r="I60" s="281"/>
      <c r="J60" s="281"/>
      <c r="L60" s="92">
        <v>20</v>
      </c>
      <c r="M60" s="300">
        <v>17.399999999999999</v>
      </c>
      <c r="N60" s="136">
        <v>17.7</v>
      </c>
      <c r="P60" s="258"/>
      <c r="Q60" s="281"/>
      <c r="R60" s="281"/>
    </row>
    <row r="61" spans="2:18">
      <c r="B61" s="92">
        <v>21</v>
      </c>
      <c r="C61" s="300">
        <v>8.39</v>
      </c>
      <c r="D61" s="136">
        <v>8.43</v>
      </c>
      <c r="E61" s="282"/>
      <c r="F61" s="258"/>
      <c r="G61" s="281"/>
      <c r="H61" s="281"/>
      <c r="I61" s="281"/>
      <c r="J61" s="281"/>
      <c r="L61" s="92">
        <v>21</v>
      </c>
      <c r="M61" s="300">
        <v>16.899999999999999</v>
      </c>
      <c r="N61" s="136">
        <v>17.399999999999999</v>
      </c>
      <c r="P61" s="258"/>
      <c r="Q61" s="281"/>
      <c r="R61" s="281"/>
    </row>
    <row r="62" spans="2:18">
      <c r="B62" s="92">
        <v>24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24</v>
      </c>
      <c r="M62" s="284" t="s">
        <v>307</v>
      </c>
      <c r="N62" s="283" t="s">
        <v>307</v>
      </c>
      <c r="P62" s="258"/>
      <c r="Q62" s="281"/>
      <c r="R62" s="281"/>
    </row>
    <row r="63" spans="2:18" ht="13.5" thickBot="1">
      <c r="B63" s="92">
        <v>28</v>
      </c>
      <c r="C63" s="304" t="s">
        <v>307</v>
      </c>
      <c r="D63" s="234">
        <v>8.31</v>
      </c>
      <c r="E63" s="282"/>
      <c r="L63" s="92">
        <v>28</v>
      </c>
      <c r="M63" s="304" t="s">
        <v>307</v>
      </c>
      <c r="N63" s="234">
        <v>17.399999999999999</v>
      </c>
    </row>
    <row r="64" spans="2:18" ht="13.5" thickBot="1">
      <c r="B64" s="248" t="s">
        <v>0</v>
      </c>
      <c r="C64" s="274">
        <f>COUNTIF(C52:C63,"&gt;0")</f>
        <v>7</v>
      </c>
      <c r="D64" s="296">
        <f>COUNTIF(D52:D63,"&gt;0")</f>
        <v>6</v>
      </c>
      <c r="E64" s="280"/>
      <c r="L64" s="248" t="s">
        <v>0</v>
      </c>
      <c r="M64" s="274">
        <f>COUNTIF(M52:M63,"&gt;0")</f>
        <v>7</v>
      </c>
      <c r="N64" s="296">
        <f>COUNTIF(N52:N63,"&gt;0")</f>
        <v>6</v>
      </c>
    </row>
    <row r="65" spans="2:18">
      <c r="B65" s="117" t="s">
        <v>1</v>
      </c>
      <c r="C65" s="134">
        <f>AVERAGE(C52:C63)</f>
        <v>8.0614285714285732</v>
      </c>
      <c r="D65" s="146">
        <f>AVERAGE(D52:D63)</f>
        <v>8.1483333333333334</v>
      </c>
      <c r="E65" s="101"/>
      <c r="L65" s="117" t="s">
        <v>1</v>
      </c>
      <c r="M65" s="134">
        <f>AVERAGE(M52:M63)</f>
        <v>16.88571428571429</v>
      </c>
      <c r="N65" s="146">
        <f>AVERAGE(N52:N63)</f>
        <v>17.933333333333334</v>
      </c>
    </row>
    <row r="66" spans="2:18">
      <c r="B66" s="85" t="s">
        <v>2</v>
      </c>
      <c r="C66" s="84">
        <f>STDEV(C52:C63)</f>
        <v>0.22341505256872396</v>
      </c>
      <c r="D66" s="136">
        <f>STDEV(D52:D63)</f>
        <v>0.26369805965662074</v>
      </c>
      <c r="E66" s="101"/>
      <c r="L66" s="85" t="s">
        <v>2</v>
      </c>
      <c r="M66" s="84">
        <f>STDEV(M52:M63)</f>
        <v>0.80297067490781049</v>
      </c>
      <c r="N66" s="136">
        <f>STDEV(N52:N63)</f>
        <v>0.73665912514993581</v>
      </c>
    </row>
    <row r="67" spans="2:18" ht="13.5" thickBot="1">
      <c r="B67" s="82" t="s">
        <v>3</v>
      </c>
      <c r="C67" s="235">
        <f>CONFIDENCE(0.05,C66,C64)</f>
        <v>0.16550514585689707</v>
      </c>
      <c r="D67" s="234">
        <f>CONFIDENCE(0.05,D66,D64)</f>
        <v>0.21099851560628491</v>
      </c>
      <c r="E67" s="279"/>
      <c r="L67" s="82" t="s">
        <v>3</v>
      </c>
      <c r="M67" s="254">
        <f>CONFIDENCE(0.05,M66,M64)</f>
        <v>0.59483806995747812</v>
      </c>
      <c r="N67" s="278">
        <f>CONFIDENCE(0.05,N66,N64)</f>
        <v>0.58943923257100239</v>
      </c>
    </row>
    <row r="69" spans="2:18" ht="13.5" thickBot="1">
      <c r="H69" s="293"/>
      <c r="I69" s="252"/>
      <c r="J69" s="252"/>
    </row>
    <row r="70" spans="2:18" ht="13.5" thickBot="1">
      <c r="B70" s="347"/>
      <c r="C70" s="348"/>
      <c r="D70" s="405" t="s">
        <v>15</v>
      </c>
      <c r="E70" s="291"/>
      <c r="F70" s="268"/>
      <c r="G70" s="490" t="s">
        <v>324</v>
      </c>
      <c r="H70" s="491"/>
      <c r="I70" s="292"/>
      <c r="J70" s="292"/>
      <c r="L70" s="347"/>
      <c r="M70" s="348"/>
      <c r="N70" s="405" t="s">
        <v>15</v>
      </c>
      <c r="P70" s="268"/>
      <c r="Q70" s="493" t="s">
        <v>323</v>
      </c>
      <c r="R70" s="493"/>
    </row>
    <row r="71" spans="2:18" ht="13.5" thickBot="1">
      <c r="B71" s="349"/>
      <c r="C71" s="350"/>
      <c r="D71" s="407"/>
      <c r="E71" s="291"/>
      <c r="F71" s="267"/>
      <c r="G71" s="266">
        <v>1</v>
      </c>
      <c r="H71" s="265">
        <v>2</v>
      </c>
      <c r="I71" s="290"/>
      <c r="J71" s="290"/>
      <c r="L71" s="349"/>
      <c r="M71" s="350"/>
      <c r="N71" s="407"/>
      <c r="P71" s="267"/>
      <c r="Q71" s="266">
        <v>1</v>
      </c>
      <c r="R71" s="265">
        <v>2</v>
      </c>
    </row>
    <row r="72" spans="2:18" ht="13.5" thickBot="1">
      <c r="B72" s="347" t="s">
        <v>5</v>
      </c>
      <c r="C72" s="348"/>
      <c r="D72" s="288" t="s">
        <v>288</v>
      </c>
      <c r="E72" s="289"/>
      <c r="F72" s="263" t="s">
        <v>1</v>
      </c>
      <c r="G72" s="286">
        <f t="shared" ref="G72:H74" si="8">C86</f>
        <v>8.5966666666666658</v>
      </c>
      <c r="H72" s="286">
        <f t="shared" si="8"/>
        <v>8.4160000000000004</v>
      </c>
      <c r="I72" s="286"/>
      <c r="J72" s="286"/>
      <c r="L72" s="492" t="s">
        <v>308</v>
      </c>
      <c r="M72" s="433"/>
      <c r="N72" s="288" t="s">
        <v>288</v>
      </c>
      <c r="P72" s="263" t="s">
        <v>1</v>
      </c>
      <c r="Q72" s="286">
        <f t="shared" ref="Q72:R74" si="9">M86</f>
        <v>17.866666666666664</v>
      </c>
      <c r="R72" s="286">
        <f t="shared" si="9"/>
        <v>19.52</v>
      </c>
    </row>
    <row r="73" spans="2:18">
      <c r="B73" s="483" t="s">
        <v>6</v>
      </c>
      <c r="C73" s="485" t="s">
        <v>293</v>
      </c>
      <c r="D73" s="486"/>
      <c r="E73" s="287"/>
      <c r="F73" s="258" t="s">
        <v>7</v>
      </c>
      <c r="G73" s="286">
        <f t="shared" si="8"/>
        <v>0.27790885796126258</v>
      </c>
      <c r="H73" s="286">
        <f t="shared" si="8"/>
        <v>0.50860593783399721</v>
      </c>
      <c r="I73" s="286"/>
      <c r="J73" s="286"/>
      <c r="L73" s="483" t="s">
        <v>6</v>
      </c>
      <c r="M73" s="485" t="s">
        <v>293</v>
      </c>
      <c r="N73" s="486"/>
      <c r="P73" s="258" t="s">
        <v>7</v>
      </c>
      <c r="Q73" s="286">
        <f t="shared" si="9"/>
        <v>1.1503622617824936</v>
      </c>
      <c r="R73" s="286">
        <f t="shared" si="9"/>
        <v>0.98590060350929853</v>
      </c>
    </row>
    <row r="74" spans="2:18" ht="13.5" thickBot="1">
      <c r="B74" s="484"/>
      <c r="C74" s="107">
        <v>1</v>
      </c>
      <c r="D74" s="106">
        <v>2</v>
      </c>
      <c r="E74" s="280"/>
      <c r="F74" s="258" t="s">
        <v>3</v>
      </c>
      <c r="G74" s="286">
        <f t="shared" si="8"/>
        <v>0.31447769904236578</v>
      </c>
      <c r="H74" s="286">
        <f t="shared" si="8"/>
        <v>0.44580456878259</v>
      </c>
      <c r="I74" s="286"/>
      <c r="J74" s="286"/>
      <c r="L74" s="484"/>
      <c r="M74" s="107">
        <v>1</v>
      </c>
      <c r="N74" s="106">
        <v>2</v>
      </c>
      <c r="P74" s="258" t="s">
        <v>3</v>
      </c>
      <c r="Q74" s="286">
        <f t="shared" si="9"/>
        <v>1.301733524452668</v>
      </c>
      <c r="R74" s="286">
        <f t="shared" si="9"/>
        <v>0.86416410174395508</v>
      </c>
    </row>
    <row r="75" spans="2:18">
      <c r="B75" s="92">
        <v>4</v>
      </c>
      <c r="C75" s="305">
        <v>8.5</v>
      </c>
      <c r="D75" s="294">
        <v>8.27</v>
      </c>
      <c r="E75" s="282"/>
      <c r="F75" s="258" t="s">
        <v>8</v>
      </c>
      <c r="G75" s="281">
        <f>MAX(C75:C84)</f>
        <v>8.91</v>
      </c>
      <c r="H75" s="281">
        <f>MAX(D75:D84)</f>
        <v>9.0299999999999994</v>
      </c>
      <c r="I75" s="281"/>
      <c r="J75" s="281"/>
      <c r="L75" s="92">
        <v>4</v>
      </c>
      <c r="M75" s="305">
        <v>17.899999999999999</v>
      </c>
      <c r="N75" s="294">
        <v>19.7</v>
      </c>
      <c r="P75" s="258" t="s">
        <v>8</v>
      </c>
      <c r="Q75" s="281">
        <f>MAX(M75:M84)</f>
        <v>19</v>
      </c>
      <c r="R75" s="281">
        <f>MAX(N75:N84)</f>
        <v>20.3</v>
      </c>
    </row>
    <row r="76" spans="2:18">
      <c r="B76" s="92">
        <v>5</v>
      </c>
      <c r="C76" s="300">
        <v>8.91</v>
      </c>
      <c r="D76" s="136">
        <v>8.83</v>
      </c>
      <c r="E76" s="282"/>
      <c r="F76" s="258" t="s">
        <v>9</v>
      </c>
      <c r="G76" s="281">
        <f>MIN(C75:C84)</f>
        <v>8.3800000000000008</v>
      </c>
      <c r="H76" s="281">
        <f>MIN(D75:D84)</f>
        <v>7.78</v>
      </c>
      <c r="I76" s="281"/>
      <c r="J76" s="281"/>
      <c r="L76" s="92">
        <v>5</v>
      </c>
      <c r="M76" s="300">
        <v>16.7</v>
      </c>
      <c r="N76" s="136">
        <v>17.8</v>
      </c>
      <c r="P76" s="258" t="s">
        <v>9</v>
      </c>
      <c r="Q76" s="281">
        <f>MIN(M75:M84)</f>
        <v>16.7</v>
      </c>
      <c r="R76" s="281">
        <f>MIN(N75:N84)</f>
        <v>17.8</v>
      </c>
    </row>
    <row r="77" spans="2:18" ht="13.5" thickBot="1">
      <c r="B77" s="92">
        <v>8</v>
      </c>
      <c r="C77" s="284" t="s">
        <v>307</v>
      </c>
      <c r="D77" s="136">
        <v>9.0299999999999994</v>
      </c>
      <c r="E77" s="282"/>
      <c r="F77" s="262" t="s">
        <v>10</v>
      </c>
      <c r="G77" s="285">
        <f>G75-G76</f>
        <v>0.52999999999999936</v>
      </c>
      <c r="H77" s="285">
        <f>H75-H76</f>
        <v>1.2499999999999991</v>
      </c>
      <c r="I77" s="281"/>
      <c r="J77" s="281"/>
      <c r="L77" s="92">
        <v>8</v>
      </c>
      <c r="M77" s="284" t="s">
        <v>307</v>
      </c>
      <c r="N77" s="136">
        <v>19.899999999999999</v>
      </c>
      <c r="P77" s="262" t="s">
        <v>10</v>
      </c>
      <c r="Q77" s="285">
        <f>Q75-Q76</f>
        <v>2.3000000000000007</v>
      </c>
      <c r="R77" s="285">
        <f>R75-R76</f>
        <v>2.5</v>
      </c>
    </row>
    <row r="78" spans="2:18">
      <c r="B78" s="92">
        <v>11</v>
      </c>
      <c r="C78" s="284" t="s">
        <v>307</v>
      </c>
      <c r="D78" s="283" t="s">
        <v>307</v>
      </c>
      <c r="E78" s="282"/>
      <c r="F78" s="258"/>
      <c r="G78" s="281"/>
      <c r="H78" s="281"/>
      <c r="I78" s="281"/>
      <c r="J78" s="281"/>
      <c r="L78" s="92">
        <v>11</v>
      </c>
      <c r="M78" s="284" t="s">
        <v>307</v>
      </c>
      <c r="N78" s="283" t="s">
        <v>307</v>
      </c>
      <c r="P78" s="258"/>
      <c r="Q78" s="281"/>
      <c r="R78" s="281"/>
    </row>
    <row r="79" spans="2:18">
      <c r="B79" s="92">
        <v>16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16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17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17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19</v>
      </c>
      <c r="C81" s="300">
        <v>8.3800000000000008</v>
      </c>
      <c r="D81" s="136">
        <v>8.17</v>
      </c>
      <c r="E81" s="282"/>
      <c r="F81" s="258"/>
      <c r="G81" s="281"/>
      <c r="H81" s="281"/>
      <c r="I81" s="281"/>
      <c r="J81" s="281"/>
      <c r="L81" s="92">
        <v>19</v>
      </c>
      <c r="M81" s="300">
        <v>19</v>
      </c>
      <c r="N81" s="136">
        <v>20.3</v>
      </c>
      <c r="P81" s="258"/>
      <c r="Q81" s="281"/>
      <c r="R81" s="281"/>
    </row>
    <row r="82" spans="2:18">
      <c r="B82" s="92">
        <v>29</v>
      </c>
      <c r="C82" s="284" t="s">
        <v>307</v>
      </c>
      <c r="D82" s="136">
        <v>7.78</v>
      </c>
      <c r="E82" s="282"/>
      <c r="F82" s="258"/>
      <c r="G82" s="281"/>
      <c r="H82" s="281"/>
      <c r="I82" s="281"/>
      <c r="J82" s="281"/>
      <c r="L82" s="92">
        <v>29</v>
      </c>
      <c r="M82" s="284" t="s">
        <v>307</v>
      </c>
      <c r="N82" s="136">
        <v>19.899999999999999</v>
      </c>
      <c r="P82" s="258"/>
      <c r="Q82" s="281"/>
      <c r="R82" s="281"/>
    </row>
    <row r="83" spans="2:18">
      <c r="B83" s="92">
        <v>30</v>
      </c>
      <c r="C83" s="284" t="s">
        <v>307</v>
      </c>
      <c r="D83" s="283" t="s">
        <v>307</v>
      </c>
      <c r="E83" s="282"/>
      <c r="L83" s="92">
        <v>30</v>
      </c>
      <c r="M83" s="284" t="s">
        <v>307</v>
      </c>
      <c r="N83" s="283" t="s">
        <v>307</v>
      </c>
    </row>
    <row r="84" spans="2:18" ht="13.5" thickBot="1">
      <c r="B84" s="92">
        <v>31</v>
      </c>
      <c r="C84" s="304" t="s">
        <v>307</v>
      </c>
      <c r="D84" s="303" t="s">
        <v>307</v>
      </c>
      <c r="E84" s="282"/>
      <c r="L84" s="92">
        <v>31</v>
      </c>
      <c r="M84" s="304" t="s">
        <v>307</v>
      </c>
      <c r="N84" s="303" t="s">
        <v>307</v>
      </c>
    </row>
    <row r="85" spans="2:18" ht="13.5" thickBot="1">
      <c r="B85" s="248" t="s">
        <v>0</v>
      </c>
      <c r="C85" s="274">
        <f>COUNTIF(C75:C84,"&gt;0")</f>
        <v>3</v>
      </c>
      <c r="D85" s="296">
        <f>COUNTIF(D75:D84,"&gt;0")</f>
        <v>5</v>
      </c>
      <c r="E85" s="280"/>
      <c r="L85" s="248" t="s">
        <v>0</v>
      </c>
      <c r="M85" s="274">
        <f>COUNTIF(M75:M84,"&gt;0")</f>
        <v>3</v>
      </c>
      <c r="N85" s="296">
        <f>COUNTIF(N75:N84,"&gt;0")</f>
        <v>5</v>
      </c>
    </row>
    <row r="86" spans="2:18">
      <c r="B86" s="117" t="s">
        <v>1</v>
      </c>
      <c r="C86" s="134">
        <f>AVERAGE(C75:C84)</f>
        <v>8.5966666666666658</v>
      </c>
      <c r="D86" s="146">
        <f>AVERAGE(D75:D84)</f>
        <v>8.4160000000000004</v>
      </c>
      <c r="E86" s="101"/>
      <c r="L86" s="117" t="s">
        <v>1</v>
      </c>
      <c r="M86" s="134">
        <f>AVERAGE(M75:M84)</f>
        <v>17.866666666666664</v>
      </c>
      <c r="N86" s="146">
        <f>AVERAGE(N75:N84)</f>
        <v>19.52</v>
      </c>
    </row>
    <row r="87" spans="2:18">
      <c r="B87" s="85" t="s">
        <v>2</v>
      </c>
      <c r="C87" s="84">
        <f>STDEV(C75:C84)</f>
        <v>0.27790885796126258</v>
      </c>
      <c r="D87" s="136">
        <f>STDEV(D75:D84)</f>
        <v>0.50860593783399721</v>
      </c>
      <c r="E87" s="101"/>
      <c r="L87" s="85" t="s">
        <v>2</v>
      </c>
      <c r="M87" s="84">
        <f>STDEV(M75:M84)</f>
        <v>1.1503622617824936</v>
      </c>
      <c r="N87" s="136">
        <f>STDEV(N75:N84)</f>
        <v>0.98590060350929853</v>
      </c>
    </row>
    <row r="88" spans="2:18" ht="13.5" thickBot="1">
      <c r="B88" s="82" t="s">
        <v>3</v>
      </c>
      <c r="C88" s="235">
        <f>CONFIDENCE(0.05,C87,C85)</f>
        <v>0.31447769904236578</v>
      </c>
      <c r="D88" s="234">
        <f>CONFIDENCE(0.05,D87,D85)</f>
        <v>0.44580456878259</v>
      </c>
      <c r="E88" s="279"/>
      <c r="L88" s="82" t="s">
        <v>3</v>
      </c>
      <c r="M88" s="254">
        <f>CONFIDENCE(0.05,M87,M85)</f>
        <v>1.301733524452668</v>
      </c>
      <c r="N88" s="278">
        <f>CONFIDENCE(0.05,N87,N85)</f>
        <v>0.86416410174395508</v>
      </c>
    </row>
    <row r="90" spans="2:18" ht="13.5" thickBot="1">
      <c r="H90" s="293"/>
      <c r="I90" s="252"/>
      <c r="J90" s="252"/>
    </row>
    <row r="91" spans="2:18" ht="13.5" thickBot="1">
      <c r="B91" s="347"/>
      <c r="C91" s="348"/>
      <c r="D91" s="405" t="s">
        <v>15</v>
      </c>
      <c r="E91" s="291"/>
      <c r="F91" s="268"/>
      <c r="G91" s="490" t="s">
        <v>322</v>
      </c>
      <c r="H91" s="491"/>
      <c r="I91" s="292"/>
      <c r="J91" s="292"/>
      <c r="L91" s="347"/>
      <c r="M91" s="348"/>
      <c r="N91" s="405" t="s">
        <v>15</v>
      </c>
      <c r="P91" s="268"/>
      <c r="Q91" s="493" t="s">
        <v>321</v>
      </c>
      <c r="R91" s="493"/>
    </row>
    <row r="92" spans="2:18" ht="13.5" thickBot="1">
      <c r="B92" s="349"/>
      <c r="C92" s="350"/>
      <c r="D92" s="407"/>
      <c r="E92" s="291"/>
      <c r="F92" s="267"/>
      <c r="G92" s="266">
        <v>1</v>
      </c>
      <c r="H92" s="265">
        <v>2</v>
      </c>
      <c r="I92" s="290"/>
      <c r="J92" s="290"/>
      <c r="L92" s="349"/>
      <c r="M92" s="350"/>
      <c r="N92" s="407"/>
      <c r="P92" s="267"/>
      <c r="Q92" s="266">
        <v>1</v>
      </c>
      <c r="R92" s="265">
        <v>2</v>
      </c>
    </row>
    <row r="93" spans="2:18" ht="13.5" thickBot="1">
      <c r="B93" s="347" t="s">
        <v>5</v>
      </c>
      <c r="C93" s="348"/>
      <c r="D93" s="288" t="s">
        <v>287</v>
      </c>
      <c r="E93" s="289"/>
      <c r="F93" s="263" t="s">
        <v>1</v>
      </c>
      <c r="G93" s="286">
        <f t="shared" ref="G93:H95" si="10">C108</f>
        <v>7.7159999999999993</v>
      </c>
      <c r="H93" s="286">
        <f t="shared" si="10"/>
        <v>7.6400000000000006</v>
      </c>
      <c r="I93" s="286"/>
      <c r="J93" s="286"/>
      <c r="L93" s="492" t="s">
        <v>308</v>
      </c>
      <c r="M93" s="433"/>
      <c r="N93" s="288" t="s">
        <v>287</v>
      </c>
      <c r="P93" s="263" t="s">
        <v>1</v>
      </c>
      <c r="Q93" s="286">
        <f t="shared" ref="Q93:R95" si="11">M108</f>
        <v>20.68</v>
      </c>
      <c r="R93" s="286">
        <f t="shared" si="11"/>
        <v>22.96</v>
      </c>
    </row>
    <row r="94" spans="2:18">
      <c r="B94" s="483" t="s">
        <v>6</v>
      </c>
      <c r="C94" s="485" t="s">
        <v>293</v>
      </c>
      <c r="D94" s="486"/>
      <c r="E94" s="287"/>
      <c r="F94" s="258" t="s">
        <v>7</v>
      </c>
      <c r="G94" s="286">
        <f t="shared" si="10"/>
        <v>0.39934947101504953</v>
      </c>
      <c r="H94" s="286">
        <f t="shared" si="10"/>
        <v>0.49451996926312319</v>
      </c>
      <c r="I94" s="286"/>
      <c r="J94" s="286"/>
      <c r="L94" s="483" t="s">
        <v>6</v>
      </c>
      <c r="M94" s="485" t="s">
        <v>293</v>
      </c>
      <c r="N94" s="486"/>
      <c r="P94" s="258" t="s">
        <v>7</v>
      </c>
      <c r="Q94" s="286">
        <f t="shared" si="11"/>
        <v>2.104043725781382</v>
      </c>
      <c r="R94" s="286">
        <f t="shared" si="11"/>
        <v>2.7871132018631601</v>
      </c>
    </row>
    <row r="95" spans="2:18" ht="13.5" thickBot="1">
      <c r="B95" s="484"/>
      <c r="C95" s="129">
        <v>1</v>
      </c>
      <c r="D95" s="128">
        <v>2</v>
      </c>
      <c r="E95" s="280"/>
      <c r="F95" s="258" t="s">
        <v>3</v>
      </c>
      <c r="G95" s="286">
        <f t="shared" si="10"/>
        <v>0.35003881291202499</v>
      </c>
      <c r="H95" s="286">
        <f t="shared" si="10"/>
        <v>0.43345789982436567</v>
      </c>
      <c r="I95" s="286"/>
      <c r="J95" s="286"/>
      <c r="L95" s="484"/>
      <c r="M95" s="129">
        <v>1</v>
      </c>
      <c r="N95" s="128">
        <v>2</v>
      </c>
      <c r="P95" s="258" t="s">
        <v>3</v>
      </c>
      <c r="Q95" s="286">
        <f t="shared" si="11"/>
        <v>1.8442417520061127</v>
      </c>
      <c r="R95" s="286">
        <f t="shared" si="11"/>
        <v>2.4429675445716272</v>
      </c>
    </row>
    <row r="96" spans="2:18">
      <c r="B96" s="92">
        <v>2</v>
      </c>
      <c r="C96" s="302" t="s">
        <v>307</v>
      </c>
      <c r="D96" s="301" t="s">
        <v>307</v>
      </c>
      <c r="E96" s="282"/>
      <c r="F96" s="258" t="s">
        <v>8</v>
      </c>
      <c r="G96" s="281">
        <f>MAX(C96:C106)</f>
        <v>8.19</v>
      </c>
      <c r="H96" s="281">
        <f>MAX(D96:D106)</f>
        <v>8.2200000000000006</v>
      </c>
      <c r="I96" s="281"/>
      <c r="J96" s="281"/>
      <c r="L96" s="92">
        <v>2</v>
      </c>
      <c r="M96" s="302" t="s">
        <v>307</v>
      </c>
      <c r="N96" s="301" t="s">
        <v>307</v>
      </c>
      <c r="P96" s="258" t="s">
        <v>8</v>
      </c>
      <c r="Q96" s="281">
        <f>MAX(M96:M106)</f>
        <v>24</v>
      </c>
      <c r="R96" s="281">
        <f>MAX(N96:N106)</f>
        <v>26.6</v>
      </c>
    </row>
    <row r="97" spans="2:18">
      <c r="B97" s="92">
        <v>6</v>
      </c>
      <c r="C97" s="284" t="s">
        <v>307</v>
      </c>
      <c r="D97" s="283" t="s">
        <v>307</v>
      </c>
      <c r="E97" s="282"/>
      <c r="F97" s="258" t="s">
        <v>9</v>
      </c>
      <c r="G97" s="281">
        <f>MIN(C96:C106)</f>
        <v>7.17</v>
      </c>
      <c r="H97" s="281">
        <f>MIN(D96:D106)</f>
        <v>7.01</v>
      </c>
      <c r="I97" s="281"/>
      <c r="J97" s="281"/>
      <c r="L97" s="92">
        <v>6</v>
      </c>
      <c r="M97" s="284" t="s">
        <v>307</v>
      </c>
      <c r="N97" s="283" t="s">
        <v>307</v>
      </c>
      <c r="P97" s="258" t="s">
        <v>9</v>
      </c>
      <c r="Q97" s="281">
        <f>MIN(M96:M106)</f>
        <v>18.600000000000001</v>
      </c>
      <c r="R97" s="281">
        <f>MIN(N96:N106)</f>
        <v>19.8</v>
      </c>
    </row>
    <row r="98" spans="2:18" ht="13.5" thickBot="1">
      <c r="B98" s="92">
        <v>7</v>
      </c>
      <c r="C98" s="284" t="s">
        <v>307</v>
      </c>
      <c r="D98" s="283" t="s">
        <v>307</v>
      </c>
      <c r="E98" s="282"/>
      <c r="F98" s="262" t="s">
        <v>10</v>
      </c>
      <c r="G98" s="285">
        <f>G96-G97</f>
        <v>1.0199999999999996</v>
      </c>
      <c r="H98" s="285">
        <f>H96-H97</f>
        <v>1.2100000000000009</v>
      </c>
      <c r="I98" s="281"/>
      <c r="J98" s="281"/>
      <c r="L98" s="92">
        <v>7</v>
      </c>
      <c r="M98" s="284" t="s">
        <v>307</v>
      </c>
      <c r="N98" s="283" t="s">
        <v>307</v>
      </c>
      <c r="P98" s="262" t="s">
        <v>10</v>
      </c>
      <c r="Q98" s="285">
        <f>Q96-Q97</f>
        <v>5.3999999999999986</v>
      </c>
      <c r="R98" s="285">
        <f>R96-R97</f>
        <v>6.8000000000000007</v>
      </c>
    </row>
    <row r="99" spans="2:18">
      <c r="B99" s="92">
        <v>8</v>
      </c>
      <c r="C99" s="284" t="s">
        <v>307</v>
      </c>
      <c r="D99" s="283" t="s">
        <v>307</v>
      </c>
      <c r="E99" s="282"/>
      <c r="F99" s="258"/>
      <c r="G99" s="281"/>
      <c r="H99" s="281"/>
      <c r="I99" s="281"/>
      <c r="J99" s="281"/>
      <c r="L99" s="92">
        <v>8</v>
      </c>
      <c r="M99" s="284" t="s">
        <v>307</v>
      </c>
      <c r="N99" s="283" t="s">
        <v>307</v>
      </c>
      <c r="P99" s="258"/>
      <c r="Q99" s="281"/>
      <c r="R99" s="281"/>
    </row>
    <row r="100" spans="2:18">
      <c r="B100" s="92">
        <v>14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14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22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22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23</v>
      </c>
      <c r="C102" s="137">
        <v>8.19</v>
      </c>
      <c r="D102" s="136">
        <v>8.06</v>
      </c>
      <c r="E102" s="282"/>
      <c r="F102" s="299"/>
      <c r="G102" s="298"/>
      <c r="H102" s="298"/>
      <c r="I102" s="298"/>
      <c r="J102" s="298"/>
      <c r="K102" s="297"/>
      <c r="L102" s="92">
        <v>23</v>
      </c>
      <c r="M102" s="137">
        <v>18.600000000000001</v>
      </c>
      <c r="N102" s="136">
        <v>26.6</v>
      </c>
      <c r="P102" s="258"/>
      <c r="Q102" s="281"/>
      <c r="R102" s="281"/>
    </row>
    <row r="103" spans="2:18">
      <c r="B103" s="92">
        <v>26</v>
      </c>
      <c r="C103" s="137">
        <v>7.56</v>
      </c>
      <c r="D103" s="136">
        <v>7.45</v>
      </c>
      <c r="E103" s="282"/>
      <c r="F103" s="299"/>
      <c r="G103" s="298"/>
      <c r="H103" s="298"/>
      <c r="I103" s="298"/>
      <c r="J103" s="298"/>
      <c r="K103" s="297"/>
      <c r="L103" s="92">
        <v>26</v>
      </c>
      <c r="M103" s="137">
        <v>21.3</v>
      </c>
      <c r="N103" s="136">
        <v>23.4</v>
      </c>
      <c r="P103" s="258"/>
      <c r="Q103" s="281"/>
      <c r="R103" s="281"/>
    </row>
    <row r="104" spans="2:18">
      <c r="B104" s="92">
        <v>27</v>
      </c>
      <c r="C104" s="137">
        <v>7.17</v>
      </c>
      <c r="D104" s="136">
        <v>7.01</v>
      </c>
      <c r="E104" s="282"/>
      <c r="F104" s="299"/>
      <c r="G104" s="298"/>
      <c r="H104" s="298"/>
      <c r="I104" s="298"/>
      <c r="J104" s="298"/>
      <c r="K104" s="297"/>
      <c r="L104" s="92">
        <v>27</v>
      </c>
      <c r="M104" s="137">
        <v>24</v>
      </c>
      <c r="N104" s="136">
        <v>24.4</v>
      </c>
      <c r="P104" s="258"/>
      <c r="Q104" s="281"/>
      <c r="R104" s="281"/>
    </row>
    <row r="105" spans="2:18">
      <c r="B105" s="92">
        <v>28</v>
      </c>
      <c r="C105" s="300">
        <v>8.01</v>
      </c>
      <c r="D105" s="136">
        <v>8.2200000000000006</v>
      </c>
      <c r="E105" s="282"/>
      <c r="F105" s="299"/>
      <c r="G105" s="298"/>
      <c r="H105" s="298"/>
      <c r="I105" s="298"/>
      <c r="J105" s="298"/>
      <c r="K105" s="297"/>
      <c r="L105" s="92">
        <v>28</v>
      </c>
      <c r="M105" s="300">
        <v>19.399999999999999</v>
      </c>
      <c r="N105" s="136">
        <v>19.8</v>
      </c>
      <c r="P105" s="258"/>
      <c r="Q105" s="281"/>
      <c r="R105" s="281"/>
    </row>
    <row r="106" spans="2:18" ht="13.5" thickBot="1">
      <c r="B106" s="92">
        <v>29</v>
      </c>
      <c r="C106" s="137">
        <v>7.65</v>
      </c>
      <c r="D106" s="136">
        <v>7.46</v>
      </c>
      <c r="E106" s="282"/>
      <c r="F106" s="299"/>
      <c r="G106" s="298"/>
      <c r="H106" s="298"/>
      <c r="I106" s="298"/>
      <c r="J106" s="298"/>
      <c r="K106" s="297"/>
      <c r="L106" s="92">
        <v>29</v>
      </c>
      <c r="M106" s="137">
        <v>20.100000000000001</v>
      </c>
      <c r="N106" s="136">
        <v>20.6</v>
      </c>
      <c r="P106" s="258"/>
      <c r="Q106" s="281"/>
      <c r="R106" s="281"/>
    </row>
    <row r="107" spans="2:18" ht="13.5" thickBot="1">
      <c r="B107" s="248" t="s">
        <v>0</v>
      </c>
      <c r="C107" s="256">
        <f>COUNTIF(C96:C106,"&gt;0")</f>
        <v>5</v>
      </c>
      <c r="D107" s="255">
        <f>COUNTIF(D96:D106,"&gt;0")</f>
        <v>5</v>
      </c>
      <c r="E107" s="280"/>
      <c r="L107" s="248" t="s">
        <v>0</v>
      </c>
      <c r="M107" s="256">
        <f>COUNTIF(M96:M106,"&gt;0")</f>
        <v>5</v>
      </c>
      <c r="N107" s="255">
        <f>COUNTIF(N96:N106,"&gt;0")</f>
        <v>5</v>
      </c>
    </row>
    <row r="108" spans="2:18">
      <c r="B108" s="117" t="s">
        <v>1</v>
      </c>
      <c r="C108" s="134">
        <f>AVERAGE(C96:C106)</f>
        <v>7.7159999999999993</v>
      </c>
      <c r="D108" s="146">
        <f>AVERAGE(D96:D106)</f>
        <v>7.6400000000000006</v>
      </c>
      <c r="E108" s="101"/>
      <c r="L108" s="117" t="s">
        <v>1</v>
      </c>
      <c r="M108" s="134">
        <f>AVERAGE(M96:M106)</f>
        <v>20.68</v>
      </c>
      <c r="N108" s="146">
        <f>AVERAGE(N96:N106)</f>
        <v>22.96</v>
      </c>
    </row>
    <row r="109" spans="2:18">
      <c r="B109" s="85" t="s">
        <v>2</v>
      </c>
      <c r="C109" s="84">
        <f>STDEV(C96:C106)</f>
        <v>0.39934947101504953</v>
      </c>
      <c r="D109" s="136">
        <f>STDEV(D96:D106)</f>
        <v>0.49451996926312319</v>
      </c>
      <c r="E109" s="101"/>
      <c r="L109" s="85" t="s">
        <v>2</v>
      </c>
      <c r="M109" s="84">
        <f>STDEV(M96:M106)</f>
        <v>2.104043725781382</v>
      </c>
      <c r="N109" s="136">
        <f>STDEV(N96:N106)</f>
        <v>2.7871132018631601</v>
      </c>
    </row>
    <row r="110" spans="2:18" ht="13.5" thickBot="1">
      <c r="B110" s="82" t="s">
        <v>3</v>
      </c>
      <c r="C110" s="235">
        <f>CONFIDENCE(0.05,C109,C107)</f>
        <v>0.35003881291202499</v>
      </c>
      <c r="D110" s="234">
        <f>CONFIDENCE(0.05,D109,D107)</f>
        <v>0.43345789982436567</v>
      </c>
      <c r="E110" s="279"/>
      <c r="L110" s="82" t="s">
        <v>3</v>
      </c>
      <c r="M110" s="254">
        <f>CONFIDENCE(0.05,M109,M107)</f>
        <v>1.8442417520061127</v>
      </c>
      <c r="N110" s="278">
        <f>CONFIDENCE(0.05,N109,N107)</f>
        <v>2.4429675445716272</v>
      </c>
    </row>
    <row r="112" spans="2:18" ht="13.5" thickBot="1">
      <c r="H112" s="293"/>
      <c r="I112" s="252"/>
      <c r="J112" s="252"/>
    </row>
    <row r="113" spans="2:18" ht="13.5" thickBot="1">
      <c r="B113" s="347"/>
      <c r="C113" s="348"/>
      <c r="D113" s="405" t="s">
        <v>15</v>
      </c>
      <c r="E113" s="291"/>
      <c r="F113" s="268"/>
      <c r="G113" s="490" t="s">
        <v>320</v>
      </c>
      <c r="H113" s="491"/>
      <c r="I113" s="292"/>
      <c r="J113" s="292"/>
      <c r="L113" s="347"/>
      <c r="M113" s="348"/>
      <c r="N113" s="405" t="s">
        <v>15</v>
      </c>
      <c r="P113" s="268"/>
      <c r="Q113" s="493" t="s">
        <v>319</v>
      </c>
      <c r="R113" s="493"/>
    </row>
    <row r="114" spans="2:18" ht="13.5" thickBot="1">
      <c r="B114" s="349"/>
      <c r="C114" s="350"/>
      <c r="D114" s="407"/>
      <c r="E114" s="291"/>
      <c r="F114" s="267"/>
      <c r="G114" s="266">
        <v>1</v>
      </c>
      <c r="H114" s="265">
        <v>2</v>
      </c>
      <c r="I114" s="290"/>
      <c r="J114" s="290"/>
      <c r="L114" s="349"/>
      <c r="M114" s="350"/>
      <c r="N114" s="407"/>
      <c r="P114" s="267"/>
      <c r="Q114" s="266">
        <v>1</v>
      </c>
      <c r="R114" s="265">
        <v>2</v>
      </c>
    </row>
    <row r="115" spans="2:18" ht="13.5" thickBot="1">
      <c r="B115" s="347" t="s">
        <v>5</v>
      </c>
      <c r="C115" s="348"/>
      <c r="D115" s="288" t="s">
        <v>286</v>
      </c>
      <c r="E115" s="289"/>
      <c r="F115" s="263" t="s">
        <v>1</v>
      </c>
      <c r="G115" s="286">
        <f t="shared" ref="G115:H117" si="12">C135</f>
        <v>8.0406666666666649</v>
      </c>
      <c r="H115" s="286">
        <f t="shared" si="12"/>
        <v>8.1878571428571441</v>
      </c>
      <c r="I115" s="286"/>
      <c r="J115" s="286"/>
      <c r="L115" s="492" t="s">
        <v>308</v>
      </c>
      <c r="M115" s="433"/>
      <c r="N115" s="288" t="s">
        <v>286</v>
      </c>
      <c r="P115" s="263" t="s">
        <v>1</v>
      </c>
      <c r="Q115" s="286">
        <f t="shared" ref="Q115:R117" si="13">M135</f>
        <v>22.7</v>
      </c>
      <c r="R115" s="286">
        <f t="shared" si="13"/>
        <v>25.278571428571432</v>
      </c>
    </row>
    <row r="116" spans="2:18">
      <c r="B116" s="483" t="s">
        <v>6</v>
      </c>
      <c r="C116" s="485" t="s">
        <v>293</v>
      </c>
      <c r="D116" s="486"/>
      <c r="E116" s="287"/>
      <c r="F116" s="258" t="s">
        <v>7</v>
      </c>
      <c r="G116" s="286">
        <f t="shared" si="12"/>
        <v>0.32580596036525133</v>
      </c>
      <c r="H116" s="286">
        <f t="shared" si="12"/>
        <v>0.25088086573353646</v>
      </c>
      <c r="I116" s="286"/>
      <c r="J116" s="286"/>
      <c r="L116" s="483" t="s">
        <v>6</v>
      </c>
      <c r="M116" s="485" t="s">
        <v>293</v>
      </c>
      <c r="N116" s="486"/>
      <c r="P116" s="258" t="s">
        <v>7</v>
      </c>
      <c r="Q116" s="286">
        <f t="shared" si="13"/>
        <v>1.5666160072863142</v>
      </c>
      <c r="R116" s="286">
        <f t="shared" si="13"/>
        <v>2.1039079284580335</v>
      </c>
    </row>
    <row r="117" spans="2:18" ht="13.5" thickBot="1">
      <c r="B117" s="484"/>
      <c r="C117" s="129">
        <v>1</v>
      </c>
      <c r="D117" s="128">
        <v>2</v>
      </c>
      <c r="E117" s="280"/>
      <c r="F117" s="258" t="s">
        <v>3</v>
      </c>
      <c r="G117" s="286">
        <f t="shared" si="12"/>
        <v>0.16487753526998469</v>
      </c>
      <c r="H117" s="286">
        <f t="shared" si="12"/>
        <v>0.13141701936315431</v>
      </c>
      <c r="I117" s="286"/>
      <c r="J117" s="286"/>
      <c r="L117" s="484"/>
      <c r="M117" s="129">
        <v>1</v>
      </c>
      <c r="N117" s="128">
        <v>2</v>
      </c>
      <c r="P117" s="258" t="s">
        <v>3</v>
      </c>
      <c r="Q117" s="286">
        <f t="shared" si="13"/>
        <v>0.79280251873323526</v>
      </c>
      <c r="R117" s="286">
        <f t="shared" si="13"/>
        <v>1.1020741185823464</v>
      </c>
    </row>
    <row r="118" spans="2:18">
      <c r="B118" s="92">
        <v>3</v>
      </c>
      <c r="C118" s="147">
        <v>7.52</v>
      </c>
      <c r="D118" s="283" t="s">
        <v>307</v>
      </c>
      <c r="E118" s="282"/>
      <c r="F118" s="258" t="s">
        <v>8</v>
      </c>
      <c r="G118" s="281">
        <f>MAX(C118:C133)</f>
        <v>8.51</v>
      </c>
      <c r="H118" s="281">
        <f>MAX(D118:D133)</f>
        <v>8.48</v>
      </c>
      <c r="I118" s="281"/>
      <c r="J118" s="281"/>
      <c r="L118" s="92">
        <v>3</v>
      </c>
      <c r="M118" s="147">
        <v>20.5</v>
      </c>
      <c r="N118" s="283" t="s">
        <v>307</v>
      </c>
      <c r="P118" s="258" t="s">
        <v>8</v>
      </c>
      <c r="Q118" s="281">
        <f>MAX(M118:M133)</f>
        <v>26.4</v>
      </c>
      <c r="R118" s="281">
        <f>MAX(N118:N133)</f>
        <v>29.3</v>
      </c>
    </row>
    <row r="119" spans="2:18">
      <c r="B119" s="92">
        <v>4</v>
      </c>
      <c r="C119" s="137">
        <v>7.68</v>
      </c>
      <c r="D119" s="136">
        <v>7.67</v>
      </c>
      <c r="E119" s="282"/>
      <c r="F119" s="258" t="s">
        <v>9</v>
      </c>
      <c r="G119" s="281">
        <f>MIN(C118:C133)</f>
        <v>7.52</v>
      </c>
      <c r="H119" s="281">
        <f>MIN(D118:D133)</f>
        <v>7.67</v>
      </c>
      <c r="I119" s="281"/>
      <c r="J119" s="281"/>
      <c r="L119" s="92">
        <v>4</v>
      </c>
      <c r="M119" s="137">
        <v>26.4</v>
      </c>
      <c r="N119" s="136">
        <v>27.6</v>
      </c>
      <c r="P119" s="258" t="s">
        <v>9</v>
      </c>
      <c r="Q119" s="281">
        <f>MIN(M118:M133)</f>
        <v>20.5</v>
      </c>
      <c r="R119" s="281">
        <f>MIN(N118:N133)</f>
        <v>22.2</v>
      </c>
    </row>
    <row r="120" spans="2:18" ht="13.5" thickBot="1">
      <c r="B120" s="92">
        <v>5</v>
      </c>
      <c r="C120" s="137">
        <v>7.78</v>
      </c>
      <c r="D120" s="136">
        <v>7.95</v>
      </c>
      <c r="E120" s="282"/>
      <c r="F120" s="262" t="s">
        <v>10</v>
      </c>
      <c r="G120" s="285">
        <f>G118-G119</f>
        <v>0.99000000000000021</v>
      </c>
      <c r="H120" s="285">
        <f>H118-H119</f>
        <v>0.8100000000000005</v>
      </c>
      <c r="I120" s="281"/>
      <c r="J120" s="281"/>
      <c r="L120" s="92">
        <v>5</v>
      </c>
      <c r="M120" s="137">
        <v>23</v>
      </c>
      <c r="N120" s="136">
        <v>27.3</v>
      </c>
      <c r="P120" s="262" t="s">
        <v>10</v>
      </c>
      <c r="Q120" s="285">
        <f>Q118-Q119</f>
        <v>5.8999999999999986</v>
      </c>
      <c r="R120" s="285">
        <f>R118-R119</f>
        <v>7.1000000000000014</v>
      </c>
    </row>
    <row r="121" spans="2:18">
      <c r="B121" s="92">
        <v>6</v>
      </c>
      <c r="C121" s="284" t="s">
        <v>307</v>
      </c>
      <c r="D121" s="283" t="s">
        <v>307</v>
      </c>
      <c r="E121" s="282"/>
      <c r="F121" s="258"/>
      <c r="G121" s="281"/>
      <c r="H121" s="281"/>
      <c r="I121" s="281"/>
      <c r="J121" s="281"/>
      <c r="L121" s="92">
        <v>6</v>
      </c>
      <c r="M121" s="284" t="s">
        <v>307</v>
      </c>
      <c r="N121" s="283" t="s">
        <v>307</v>
      </c>
      <c r="P121" s="258"/>
      <c r="Q121" s="281"/>
      <c r="R121" s="281"/>
    </row>
    <row r="122" spans="2:18">
      <c r="B122" s="92">
        <v>11</v>
      </c>
      <c r="C122" s="137">
        <v>8.2899999999999991</v>
      </c>
      <c r="D122" s="136">
        <v>8.4499999999999993</v>
      </c>
      <c r="E122" s="282"/>
      <c r="F122" s="258"/>
      <c r="G122" s="281"/>
      <c r="H122" s="281"/>
      <c r="I122" s="281"/>
      <c r="J122" s="281"/>
      <c r="L122" s="92">
        <v>11</v>
      </c>
      <c r="M122" s="137">
        <v>22.5</v>
      </c>
      <c r="N122" s="136">
        <v>24.4</v>
      </c>
      <c r="P122" s="258"/>
      <c r="Q122" s="281"/>
      <c r="R122" s="281"/>
    </row>
    <row r="123" spans="2:18">
      <c r="B123" s="92">
        <v>12</v>
      </c>
      <c r="C123" s="137">
        <v>8.51</v>
      </c>
      <c r="D123" s="136">
        <v>8.48</v>
      </c>
      <c r="E123" s="282"/>
      <c r="F123" s="258"/>
      <c r="G123" s="281"/>
      <c r="H123" s="281"/>
      <c r="I123" s="281"/>
      <c r="J123" s="281"/>
      <c r="L123" s="92">
        <v>12</v>
      </c>
      <c r="M123" s="137">
        <v>23.3</v>
      </c>
      <c r="N123" s="136">
        <v>25.3</v>
      </c>
      <c r="P123" s="258"/>
      <c r="Q123" s="281"/>
      <c r="R123" s="281"/>
    </row>
    <row r="124" spans="2:18">
      <c r="B124" s="92">
        <v>13</v>
      </c>
      <c r="C124" s="137">
        <v>8.19</v>
      </c>
      <c r="D124" s="136">
        <v>8.15</v>
      </c>
      <c r="E124" s="282"/>
      <c r="F124" s="258"/>
      <c r="G124" s="281"/>
      <c r="H124" s="281"/>
      <c r="I124" s="281"/>
      <c r="J124" s="281"/>
      <c r="L124" s="92">
        <v>13</v>
      </c>
      <c r="M124" s="137">
        <v>22.3</v>
      </c>
      <c r="N124" s="136">
        <v>23.2</v>
      </c>
      <c r="P124" s="258"/>
      <c r="Q124" s="281"/>
      <c r="R124" s="281"/>
    </row>
    <row r="125" spans="2:18">
      <c r="B125" s="92">
        <v>14</v>
      </c>
      <c r="C125" s="137">
        <v>8.27</v>
      </c>
      <c r="D125" s="136">
        <v>8.42</v>
      </c>
      <c r="E125" s="282"/>
      <c r="F125" s="258"/>
      <c r="G125" s="281"/>
      <c r="H125" s="281"/>
      <c r="I125" s="281"/>
      <c r="J125" s="281"/>
      <c r="L125" s="92">
        <v>14</v>
      </c>
      <c r="M125" s="137">
        <v>20.9</v>
      </c>
      <c r="N125" s="136">
        <v>22.2</v>
      </c>
      <c r="P125" s="258"/>
      <c r="Q125" s="281"/>
      <c r="R125" s="281"/>
    </row>
    <row r="126" spans="2:18">
      <c r="B126" s="92">
        <v>17</v>
      </c>
      <c r="C126" s="137">
        <v>8.27</v>
      </c>
      <c r="D126" s="136">
        <v>8.33</v>
      </c>
      <c r="E126" s="282"/>
      <c r="F126" s="258"/>
      <c r="G126" s="281"/>
      <c r="H126" s="281"/>
      <c r="I126" s="281"/>
      <c r="J126" s="281"/>
      <c r="L126" s="92">
        <v>17</v>
      </c>
      <c r="M126" s="137">
        <v>21.6</v>
      </c>
      <c r="N126" s="136">
        <v>23.4</v>
      </c>
      <c r="P126" s="258"/>
      <c r="Q126" s="281"/>
      <c r="R126" s="281"/>
    </row>
    <row r="127" spans="2:18">
      <c r="B127" s="92">
        <v>18</v>
      </c>
      <c r="C127" s="137">
        <v>8.3800000000000008</v>
      </c>
      <c r="D127" s="136">
        <v>8.36</v>
      </c>
      <c r="E127" s="282"/>
      <c r="F127" s="258"/>
      <c r="G127" s="281"/>
      <c r="H127" s="281"/>
      <c r="I127" s="281"/>
      <c r="J127" s="281"/>
      <c r="L127" s="92">
        <v>18</v>
      </c>
      <c r="M127" s="137">
        <v>21.5</v>
      </c>
      <c r="N127" s="136">
        <v>22.9</v>
      </c>
      <c r="P127" s="258"/>
      <c r="Q127" s="281"/>
      <c r="R127" s="281"/>
    </row>
    <row r="128" spans="2:18">
      <c r="B128" s="92">
        <v>19</v>
      </c>
      <c r="C128" s="137">
        <v>7.95</v>
      </c>
      <c r="D128" s="136">
        <v>8.26</v>
      </c>
      <c r="E128" s="282"/>
      <c r="F128" s="258"/>
      <c r="G128" s="281"/>
      <c r="H128" s="281"/>
      <c r="I128" s="281"/>
      <c r="J128" s="281"/>
      <c r="L128" s="92">
        <v>19</v>
      </c>
      <c r="M128" s="137">
        <v>24</v>
      </c>
      <c r="N128" s="136">
        <v>26.4</v>
      </c>
      <c r="P128" s="258"/>
      <c r="Q128" s="281"/>
      <c r="R128" s="281"/>
    </row>
    <row r="129" spans="2:18">
      <c r="B129" s="92">
        <v>21</v>
      </c>
      <c r="C129" s="137">
        <v>8.44</v>
      </c>
      <c r="D129" s="136">
        <v>8.35</v>
      </c>
      <c r="E129" s="282"/>
      <c r="F129" s="258"/>
      <c r="G129" s="281"/>
      <c r="H129" s="281"/>
      <c r="I129" s="281"/>
      <c r="J129" s="281"/>
      <c r="L129" s="92">
        <v>21</v>
      </c>
      <c r="M129" s="137">
        <v>22.1</v>
      </c>
      <c r="N129" s="136">
        <v>26.9</v>
      </c>
      <c r="P129" s="258"/>
      <c r="Q129" s="281"/>
      <c r="R129" s="281"/>
    </row>
    <row r="130" spans="2:18">
      <c r="B130" s="92">
        <v>24</v>
      </c>
      <c r="C130" s="137">
        <v>7.95</v>
      </c>
      <c r="D130" s="136">
        <v>8.32</v>
      </c>
      <c r="E130" s="282"/>
      <c r="F130" s="258"/>
      <c r="G130" s="281"/>
      <c r="H130" s="281"/>
      <c r="I130" s="281"/>
      <c r="J130" s="281"/>
      <c r="L130" s="92">
        <v>24</v>
      </c>
      <c r="M130" s="137">
        <v>25.2</v>
      </c>
      <c r="N130" s="136">
        <v>29.3</v>
      </c>
      <c r="P130" s="258"/>
      <c r="Q130" s="281"/>
      <c r="R130" s="281"/>
    </row>
    <row r="131" spans="2:18">
      <c r="B131" s="92">
        <v>25</v>
      </c>
      <c r="C131" s="137">
        <v>8.09</v>
      </c>
      <c r="D131" s="136">
        <v>8.11</v>
      </c>
      <c r="E131" s="282"/>
      <c r="F131" s="258"/>
      <c r="G131" s="281"/>
      <c r="H131" s="281"/>
      <c r="I131" s="281"/>
      <c r="J131" s="281"/>
      <c r="L131" s="92">
        <v>25</v>
      </c>
      <c r="M131" s="137">
        <v>22.4</v>
      </c>
      <c r="N131" s="136">
        <v>26.6</v>
      </c>
      <c r="P131" s="258"/>
      <c r="Q131" s="281"/>
      <c r="R131" s="281"/>
    </row>
    <row r="132" spans="2:18">
      <c r="B132" s="92">
        <v>26</v>
      </c>
      <c r="C132" s="137">
        <v>7.66</v>
      </c>
      <c r="D132" s="136">
        <v>7.86</v>
      </c>
      <c r="E132" s="282"/>
      <c r="F132" s="258"/>
      <c r="G132" s="281"/>
      <c r="H132" s="281"/>
      <c r="I132" s="281"/>
      <c r="J132" s="281"/>
      <c r="L132" s="92">
        <v>26</v>
      </c>
      <c r="M132" s="137">
        <v>23</v>
      </c>
      <c r="N132" s="136">
        <v>24.5</v>
      </c>
      <c r="P132" s="258"/>
      <c r="Q132" s="281"/>
      <c r="R132" s="281"/>
    </row>
    <row r="133" spans="2:18" ht="13.5" thickBot="1">
      <c r="B133" s="92">
        <v>28</v>
      </c>
      <c r="C133" s="137">
        <v>7.63</v>
      </c>
      <c r="D133" s="136">
        <v>7.92</v>
      </c>
      <c r="E133" s="282"/>
      <c r="F133" s="258"/>
      <c r="G133" s="281"/>
      <c r="H133" s="281"/>
      <c r="I133" s="281"/>
      <c r="J133" s="281"/>
      <c r="L133" s="92">
        <v>28</v>
      </c>
      <c r="M133" s="137">
        <v>21.8</v>
      </c>
      <c r="N133" s="136">
        <v>23.9</v>
      </c>
      <c r="P133" s="258"/>
      <c r="Q133" s="281"/>
      <c r="R133" s="281"/>
    </row>
    <row r="134" spans="2:18" ht="13.5" thickBot="1">
      <c r="B134" s="248" t="s">
        <v>0</v>
      </c>
      <c r="C134" s="256">
        <f>COUNTIF(C118:C133,"&gt;0")</f>
        <v>15</v>
      </c>
      <c r="D134" s="255">
        <f>COUNTIF(D118:D133,"&gt;0")</f>
        <v>14</v>
      </c>
      <c r="E134" s="280"/>
      <c r="L134" s="248" t="s">
        <v>0</v>
      </c>
      <c r="M134" s="256">
        <f>COUNTIF(M118:M133,"&gt;0")</f>
        <v>15</v>
      </c>
      <c r="N134" s="255">
        <f>COUNTIF(N118:N133,"&gt;0")</f>
        <v>14</v>
      </c>
    </row>
    <row r="135" spans="2:18">
      <c r="B135" s="117" t="s">
        <v>1</v>
      </c>
      <c r="C135" s="134">
        <f>AVERAGE(C118:C133)</f>
        <v>8.0406666666666649</v>
      </c>
      <c r="D135" s="146">
        <f>AVERAGE(D118:D133)</f>
        <v>8.1878571428571441</v>
      </c>
      <c r="E135" s="101"/>
      <c r="L135" s="117" t="s">
        <v>1</v>
      </c>
      <c r="M135" s="134">
        <f>AVERAGE(M118:M133)</f>
        <v>22.7</v>
      </c>
      <c r="N135" s="146">
        <f>AVERAGE(N118:N133)</f>
        <v>25.278571428571432</v>
      </c>
    </row>
    <row r="136" spans="2:18">
      <c r="B136" s="85" t="s">
        <v>2</v>
      </c>
      <c r="C136" s="84">
        <f>STDEV(C118:C133)</f>
        <v>0.32580596036525133</v>
      </c>
      <c r="D136" s="136">
        <f>STDEV(D118:D133)</f>
        <v>0.25088086573353646</v>
      </c>
      <c r="E136" s="101"/>
      <c r="L136" s="85" t="s">
        <v>2</v>
      </c>
      <c r="M136" s="84">
        <f>STDEV(M118:M133)</f>
        <v>1.5666160072863142</v>
      </c>
      <c r="N136" s="136">
        <f>STDEV(N118:N133)</f>
        <v>2.1039079284580335</v>
      </c>
    </row>
    <row r="137" spans="2:18" ht="13.5" thickBot="1">
      <c r="B137" s="82" t="s">
        <v>3</v>
      </c>
      <c r="C137" s="235">
        <f>CONFIDENCE(0.05,C136,C134)</f>
        <v>0.16487753526998469</v>
      </c>
      <c r="D137" s="234">
        <f>CONFIDENCE(0.05,D136,D134)</f>
        <v>0.13141701936315431</v>
      </c>
      <c r="E137" s="279"/>
      <c r="L137" s="82" t="s">
        <v>3</v>
      </c>
      <c r="M137" s="254">
        <f>CONFIDENCE(0.05,M136,M134)</f>
        <v>0.79280251873323526</v>
      </c>
      <c r="N137" s="278">
        <f>CONFIDENCE(0.05,N136,N134)</f>
        <v>1.1020741185823464</v>
      </c>
    </row>
    <row r="139" spans="2:18" ht="13.5" thickBot="1">
      <c r="H139" s="293"/>
      <c r="I139" s="252"/>
      <c r="J139" s="252"/>
    </row>
    <row r="140" spans="2:18" ht="13.5" thickBot="1">
      <c r="B140" s="347"/>
      <c r="C140" s="348"/>
      <c r="D140" s="405" t="s">
        <v>15</v>
      </c>
      <c r="E140" s="291"/>
      <c r="F140" s="268"/>
      <c r="G140" s="490" t="s">
        <v>318</v>
      </c>
      <c r="H140" s="491"/>
      <c r="I140" s="292"/>
      <c r="J140" s="292"/>
      <c r="L140" s="347"/>
      <c r="M140" s="348"/>
      <c r="N140" s="405" t="s">
        <v>15</v>
      </c>
      <c r="P140" s="268"/>
      <c r="Q140" s="493" t="s">
        <v>317</v>
      </c>
      <c r="R140" s="493"/>
    </row>
    <row r="141" spans="2:18" ht="13.5" thickBot="1">
      <c r="B141" s="349"/>
      <c r="C141" s="350"/>
      <c r="D141" s="407"/>
      <c r="E141" s="291"/>
      <c r="F141" s="267"/>
      <c r="G141" s="266">
        <v>1</v>
      </c>
      <c r="H141" s="265">
        <v>2</v>
      </c>
      <c r="I141" s="290"/>
      <c r="J141" s="290"/>
      <c r="L141" s="349"/>
      <c r="M141" s="350"/>
      <c r="N141" s="407"/>
      <c r="P141" s="267"/>
      <c r="Q141" s="266">
        <v>1</v>
      </c>
      <c r="R141" s="265">
        <v>2</v>
      </c>
    </row>
    <row r="142" spans="2:18" ht="13.5" thickBot="1">
      <c r="B142" s="347" t="s">
        <v>5</v>
      </c>
      <c r="C142" s="348"/>
      <c r="D142" s="288" t="s">
        <v>285</v>
      </c>
      <c r="E142" s="289"/>
      <c r="F142" s="263" t="s">
        <v>1</v>
      </c>
      <c r="G142" s="286">
        <f t="shared" ref="G142:H144" si="14">C154</f>
        <v>8.3257142857142856</v>
      </c>
      <c r="H142" s="286">
        <f t="shared" si="14"/>
        <v>8.36</v>
      </c>
      <c r="I142" s="286"/>
      <c r="J142" s="286"/>
      <c r="L142" s="492" t="s">
        <v>308</v>
      </c>
      <c r="M142" s="433"/>
      <c r="N142" s="288" t="s">
        <v>285</v>
      </c>
      <c r="P142" s="263" t="s">
        <v>1</v>
      </c>
      <c r="Q142" s="286">
        <f t="shared" ref="Q142:R144" si="15">M154</f>
        <v>22.74285714285714</v>
      </c>
      <c r="R142" s="286">
        <f t="shared" si="15"/>
        <v>24.557142857142857</v>
      </c>
    </row>
    <row r="143" spans="2:18">
      <c r="B143" s="483" t="s">
        <v>6</v>
      </c>
      <c r="C143" s="485" t="s">
        <v>293</v>
      </c>
      <c r="D143" s="486"/>
      <c r="E143" s="287"/>
      <c r="F143" s="258" t="s">
        <v>7</v>
      </c>
      <c r="G143" s="286">
        <f t="shared" si="14"/>
        <v>0.35994708605836057</v>
      </c>
      <c r="H143" s="286">
        <f t="shared" si="14"/>
        <v>0.33526109228480416</v>
      </c>
      <c r="I143" s="286"/>
      <c r="J143" s="286"/>
      <c r="L143" s="483" t="s">
        <v>6</v>
      </c>
      <c r="M143" s="485" t="s">
        <v>293</v>
      </c>
      <c r="N143" s="486"/>
      <c r="P143" s="258" t="s">
        <v>7</v>
      </c>
      <c r="Q143" s="286">
        <f t="shared" si="15"/>
        <v>0.36449573777637384</v>
      </c>
      <c r="R143" s="286">
        <f t="shared" si="15"/>
        <v>1.4408991901553956</v>
      </c>
    </row>
    <row r="144" spans="2:18" ht="13.5" thickBot="1">
      <c r="B144" s="484"/>
      <c r="C144" s="107">
        <v>1</v>
      </c>
      <c r="D144" s="106">
        <v>2</v>
      </c>
      <c r="E144" s="280"/>
      <c r="F144" s="258" t="s">
        <v>3</v>
      </c>
      <c r="G144" s="286">
        <f t="shared" si="14"/>
        <v>0.26664763315591267</v>
      </c>
      <c r="H144" s="286">
        <f t="shared" si="14"/>
        <v>0.24836032908602182</v>
      </c>
      <c r="I144" s="286"/>
      <c r="J144" s="286"/>
      <c r="L144" s="484"/>
      <c r="M144" s="129">
        <v>1</v>
      </c>
      <c r="N144" s="128">
        <v>2</v>
      </c>
      <c r="P144" s="258" t="s">
        <v>3</v>
      </c>
      <c r="Q144" s="286">
        <f t="shared" si="15"/>
        <v>0.27001725958612122</v>
      </c>
      <c r="R144" s="286">
        <f t="shared" si="15"/>
        <v>1.0674134436774207</v>
      </c>
    </row>
    <row r="145" spans="2:18">
      <c r="B145" s="92">
        <v>1</v>
      </c>
      <c r="C145" s="295">
        <v>7.67</v>
      </c>
      <c r="D145" s="294">
        <v>7.77</v>
      </c>
      <c r="E145" s="282"/>
      <c r="F145" s="258" t="s">
        <v>8</v>
      </c>
      <c r="G145" s="281">
        <f>MAX(C145:C152)</f>
        <v>8.82</v>
      </c>
      <c r="H145" s="281">
        <f>MAX(D145:D152)</f>
        <v>8.7899999999999991</v>
      </c>
      <c r="I145" s="281"/>
      <c r="J145" s="281"/>
      <c r="L145" s="92">
        <v>1</v>
      </c>
      <c r="M145" s="147">
        <v>22.9</v>
      </c>
      <c r="N145" s="136">
        <v>25.8</v>
      </c>
      <c r="P145" s="258" t="s">
        <v>8</v>
      </c>
      <c r="Q145" s="281">
        <f>MAX(M145:M152)</f>
        <v>23.2</v>
      </c>
      <c r="R145" s="281">
        <f>MAX(N145:N152)</f>
        <v>26.7</v>
      </c>
    </row>
    <row r="146" spans="2:18">
      <c r="B146" s="92">
        <v>2</v>
      </c>
      <c r="C146" s="137">
        <v>8.57</v>
      </c>
      <c r="D146" s="136">
        <v>8.66</v>
      </c>
      <c r="E146" s="282"/>
      <c r="F146" s="258" t="s">
        <v>9</v>
      </c>
      <c r="G146" s="281">
        <f>MIN(C145:C152)</f>
        <v>7.67</v>
      </c>
      <c r="H146" s="281">
        <f>MIN(D145:D152)</f>
        <v>7.77</v>
      </c>
      <c r="I146" s="281"/>
      <c r="J146" s="281"/>
      <c r="L146" s="92">
        <v>2</v>
      </c>
      <c r="M146" s="137">
        <v>22.2</v>
      </c>
      <c r="N146" s="136">
        <v>25.5</v>
      </c>
      <c r="P146" s="258" t="s">
        <v>9</v>
      </c>
      <c r="Q146" s="281">
        <f>MIN(M145:M152)</f>
        <v>22.2</v>
      </c>
      <c r="R146" s="281">
        <f>MIN(N145:N152)</f>
        <v>22.8</v>
      </c>
    </row>
    <row r="147" spans="2:18" ht="13.5" thickBot="1">
      <c r="B147" s="92">
        <v>7</v>
      </c>
      <c r="C147" s="137">
        <v>8.82</v>
      </c>
      <c r="D147" s="136">
        <v>8.7899999999999991</v>
      </c>
      <c r="E147" s="282"/>
      <c r="F147" s="262" t="s">
        <v>10</v>
      </c>
      <c r="G147" s="285">
        <f>G145-G146</f>
        <v>1.1500000000000004</v>
      </c>
      <c r="H147" s="285">
        <f>H145-H146</f>
        <v>1.0199999999999996</v>
      </c>
      <c r="I147" s="281"/>
      <c r="J147" s="281"/>
      <c r="L147" s="92">
        <v>7</v>
      </c>
      <c r="M147" s="137">
        <v>22.6</v>
      </c>
      <c r="N147" s="136">
        <v>26.7</v>
      </c>
      <c r="P147" s="262" t="s">
        <v>10</v>
      </c>
      <c r="Q147" s="285">
        <f>Q145-Q146</f>
        <v>1</v>
      </c>
      <c r="R147" s="285">
        <f>R145-R146</f>
        <v>3.8999999999999986</v>
      </c>
    </row>
    <row r="148" spans="2:18">
      <c r="B148" s="92">
        <v>17</v>
      </c>
      <c r="C148" s="137">
        <v>8.4700000000000006</v>
      </c>
      <c r="D148" s="136">
        <v>8.51</v>
      </c>
      <c r="E148" s="282"/>
      <c r="F148" s="258"/>
      <c r="G148" s="281"/>
      <c r="H148" s="281"/>
      <c r="I148" s="281"/>
      <c r="J148" s="281"/>
      <c r="L148" s="92">
        <v>17</v>
      </c>
      <c r="M148" s="137">
        <v>22.8</v>
      </c>
      <c r="N148" s="136">
        <v>23.6</v>
      </c>
      <c r="P148" s="258"/>
      <c r="Q148" s="281"/>
      <c r="R148" s="281"/>
    </row>
    <row r="149" spans="2:18">
      <c r="B149" s="92">
        <v>18</v>
      </c>
      <c r="C149" s="284" t="s">
        <v>307</v>
      </c>
      <c r="D149" s="283" t="s">
        <v>307</v>
      </c>
      <c r="E149" s="282"/>
      <c r="F149" s="258"/>
      <c r="G149" s="281"/>
      <c r="H149" s="281"/>
      <c r="I149" s="281"/>
      <c r="J149" s="281"/>
      <c r="L149" s="92">
        <v>18</v>
      </c>
      <c r="M149" s="284" t="s">
        <v>307</v>
      </c>
      <c r="N149" s="283" t="s">
        <v>307</v>
      </c>
      <c r="P149" s="258"/>
      <c r="Q149" s="281"/>
      <c r="R149" s="281"/>
    </row>
    <row r="150" spans="2:18">
      <c r="B150" s="92">
        <v>28</v>
      </c>
      <c r="C150" s="137">
        <v>8.31</v>
      </c>
      <c r="D150" s="136">
        <v>8.24</v>
      </c>
      <c r="E150" s="282"/>
      <c r="F150" s="258"/>
      <c r="G150" s="281"/>
      <c r="H150" s="281"/>
      <c r="I150" s="281"/>
      <c r="J150" s="281"/>
      <c r="L150" s="92">
        <v>28</v>
      </c>
      <c r="M150" s="137">
        <v>23.1</v>
      </c>
      <c r="N150" s="136">
        <v>24</v>
      </c>
      <c r="P150" s="258"/>
      <c r="Q150" s="281"/>
      <c r="R150" s="281"/>
    </row>
    <row r="151" spans="2:18">
      <c r="B151" s="92">
        <v>29</v>
      </c>
      <c r="C151" s="137">
        <v>8.2200000000000006</v>
      </c>
      <c r="D151" s="136">
        <v>8.2799999999999994</v>
      </c>
      <c r="E151" s="282"/>
      <c r="F151" s="258"/>
      <c r="G151" s="281"/>
      <c r="H151" s="281"/>
      <c r="I151" s="281"/>
      <c r="J151" s="281"/>
      <c r="L151" s="92">
        <v>29</v>
      </c>
      <c r="M151" s="137">
        <v>22.4</v>
      </c>
      <c r="N151" s="136">
        <v>22.8</v>
      </c>
      <c r="P151" s="258"/>
      <c r="Q151" s="281"/>
      <c r="R151" s="281"/>
    </row>
    <row r="152" spans="2:18" ht="13.5" thickBot="1">
      <c r="B152" s="92">
        <v>31</v>
      </c>
      <c r="C152" s="235">
        <v>8.2200000000000006</v>
      </c>
      <c r="D152" s="234">
        <v>8.27</v>
      </c>
      <c r="E152" s="282"/>
      <c r="F152" s="258"/>
      <c r="G152" s="281"/>
      <c r="H152" s="281"/>
      <c r="I152" s="281"/>
      <c r="J152" s="281"/>
      <c r="L152" s="92">
        <v>31</v>
      </c>
      <c r="M152" s="137">
        <v>23.2</v>
      </c>
      <c r="N152" s="136">
        <v>23.5</v>
      </c>
      <c r="P152" s="258"/>
      <c r="Q152" s="281"/>
      <c r="R152" s="281"/>
    </row>
    <row r="153" spans="2:18" ht="13.5" thickBot="1">
      <c r="B153" s="248" t="s">
        <v>0</v>
      </c>
      <c r="C153" s="274">
        <f>COUNTIF(C145:C152,"&gt;0")</f>
        <v>7</v>
      </c>
      <c r="D153" s="296">
        <f>COUNTIF(D145:D152,"&gt;0")</f>
        <v>7</v>
      </c>
      <c r="E153" s="280"/>
      <c r="L153" s="248" t="s">
        <v>0</v>
      </c>
      <c r="M153" s="256">
        <f>COUNTIF(M145:M152,"&gt;0")</f>
        <v>7</v>
      </c>
      <c r="N153" s="255">
        <f>COUNTIF(N145:N152,"&gt;0")</f>
        <v>7</v>
      </c>
    </row>
    <row r="154" spans="2:18">
      <c r="B154" s="117" t="s">
        <v>1</v>
      </c>
      <c r="C154" s="134">
        <f>AVERAGE(C145:C152)</f>
        <v>8.3257142857142856</v>
      </c>
      <c r="D154" s="146">
        <f>AVERAGE(D145:D152)</f>
        <v>8.36</v>
      </c>
      <c r="E154" s="101"/>
      <c r="L154" s="117" t="s">
        <v>1</v>
      </c>
      <c r="M154" s="134">
        <f>AVERAGE(M145:M152)</f>
        <v>22.74285714285714</v>
      </c>
      <c r="N154" s="146">
        <f>AVERAGE(N145:N152)</f>
        <v>24.557142857142857</v>
      </c>
    </row>
    <row r="155" spans="2:18">
      <c r="B155" s="85" t="s">
        <v>2</v>
      </c>
      <c r="C155" s="84">
        <f>STDEV(C145:C152)</f>
        <v>0.35994708605836057</v>
      </c>
      <c r="D155" s="136">
        <f>STDEV(D145:D152)</f>
        <v>0.33526109228480416</v>
      </c>
      <c r="E155" s="101"/>
      <c r="L155" s="85" t="s">
        <v>2</v>
      </c>
      <c r="M155" s="84">
        <f>STDEV(M145:M152)</f>
        <v>0.36449573777637384</v>
      </c>
      <c r="N155" s="136">
        <f>STDEV(N145:N152)</f>
        <v>1.4408991901553956</v>
      </c>
    </row>
    <row r="156" spans="2:18" ht="13.5" thickBot="1">
      <c r="B156" s="82" t="s">
        <v>3</v>
      </c>
      <c r="C156" s="235">
        <f>CONFIDENCE(0.05,C155,C153)</f>
        <v>0.26664763315591267</v>
      </c>
      <c r="D156" s="234">
        <f>CONFIDENCE(0.05,D155,D153)</f>
        <v>0.24836032908602182</v>
      </c>
      <c r="E156" s="279"/>
      <c r="L156" s="82" t="s">
        <v>3</v>
      </c>
      <c r="M156" s="254">
        <f>CONFIDENCE(0.05,M155,M153)</f>
        <v>0.27001725958612122</v>
      </c>
      <c r="N156" s="278">
        <f>CONFIDENCE(0.05,N155,N153)</f>
        <v>1.0674134436774207</v>
      </c>
    </row>
    <row r="158" spans="2:18" ht="13.5" thickBot="1">
      <c r="H158" s="293"/>
      <c r="I158" s="252"/>
      <c r="J158" s="252"/>
    </row>
    <row r="159" spans="2:18" ht="13.5" thickBot="1">
      <c r="B159" s="347"/>
      <c r="C159" s="348"/>
      <c r="D159" s="405" t="s">
        <v>15</v>
      </c>
      <c r="E159" s="291"/>
      <c r="F159" s="268"/>
      <c r="G159" s="490" t="s">
        <v>316</v>
      </c>
      <c r="H159" s="491"/>
      <c r="I159" s="292"/>
      <c r="J159" s="292"/>
      <c r="L159" s="347"/>
      <c r="M159" s="348"/>
      <c r="N159" s="405" t="s">
        <v>15</v>
      </c>
      <c r="P159" s="268"/>
      <c r="Q159" s="493" t="s">
        <v>315</v>
      </c>
      <c r="R159" s="493"/>
    </row>
    <row r="160" spans="2:18" ht="13.5" thickBot="1">
      <c r="B160" s="349"/>
      <c r="C160" s="350"/>
      <c r="D160" s="407"/>
      <c r="E160" s="291"/>
      <c r="F160" s="267"/>
      <c r="G160" s="266">
        <v>1</v>
      </c>
      <c r="H160" s="265">
        <v>2</v>
      </c>
      <c r="I160" s="290"/>
      <c r="J160" s="290"/>
      <c r="L160" s="349"/>
      <c r="M160" s="350"/>
      <c r="N160" s="407"/>
      <c r="P160" s="267"/>
      <c r="Q160" s="266">
        <v>1</v>
      </c>
      <c r="R160" s="265">
        <v>2</v>
      </c>
    </row>
    <row r="161" spans="2:18" ht="14.25" customHeight="1" thickBot="1">
      <c r="B161" s="347" t="s">
        <v>5</v>
      </c>
      <c r="C161" s="348"/>
      <c r="D161" s="288" t="s">
        <v>284</v>
      </c>
      <c r="E161" s="289"/>
      <c r="F161" s="263" t="s">
        <v>1</v>
      </c>
      <c r="G161" s="286">
        <f t="shared" ref="G161:H163" si="16">C173</f>
        <v>8.6925000000000008</v>
      </c>
      <c r="H161" s="286">
        <f t="shared" si="16"/>
        <v>8.7012499999999999</v>
      </c>
      <c r="I161" s="286"/>
      <c r="J161" s="286"/>
      <c r="L161" s="492" t="s">
        <v>308</v>
      </c>
      <c r="M161" s="433"/>
      <c r="N161" s="288" t="s">
        <v>284</v>
      </c>
      <c r="P161" s="263" t="s">
        <v>1</v>
      </c>
      <c r="Q161" s="286">
        <f t="shared" ref="Q161:R163" si="17">M173</f>
        <v>23.7</v>
      </c>
      <c r="R161" s="286">
        <f t="shared" si="17"/>
        <v>25.712499999999999</v>
      </c>
    </row>
    <row r="162" spans="2:18">
      <c r="B162" s="483" t="s">
        <v>6</v>
      </c>
      <c r="C162" s="485" t="s">
        <v>293</v>
      </c>
      <c r="D162" s="486"/>
      <c r="E162" s="287"/>
      <c r="F162" s="258" t="s">
        <v>7</v>
      </c>
      <c r="G162" s="286">
        <f t="shared" si="16"/>
        <v>0.28823353626629122</v>
      </c>
      <c r="H162" s="286">
        <f t="shared" si="16"/>
        <v>0.29806219389344157</v>
      </c>
      <c r="I162" s="286"/>
      <c r="J162" s="286"/>
      <c r="L162" s="483" t="s">
        <v>6</v>
      </c>
      <c r="M162" s="485" t="s">
        <v>293</v>
      </c>
      <c r="N162" s="486"/>
      <c r="P162" s="258" t="s">
        <v>7</v>
      </c>
      <c r="Q162" s="286">
        <f t="shared" si="17"/>
        <v>1.4372592966177971</v>
      </c>
      <c r="R162" s="286">
        <f t="shared" si="17"/>
        <v>2.767380143229857</v>
      </c>
    </row>
    <row r="163" spans="2:18" ht="13.5" thickBot="1">
      <c r="B163" s="484"/>
      <c r="C163" s="107">
        <v>1</v>
      </c>
      <c r="D163" s="106">
        <v>2</v>
      </c>
      <c r="E163" s="280"/>
      <c r="F163" s="258" t="s">
        <v>3</v>
      </c>
      <c r="G163" s="286">
        <f t="shared" si="16"/>
        <v>0.19973198010864224</v>
      </c>
      <c r="H163" s="286">
        <f t="shared" si="16"/>
        <v>0.20654276720548786</v>
      </c>
      <c r="I163" s="286"/>
      <c r="J163" s="286"/>
      <c r="L163" s="484"/>
      <c r="M163" s="129">
        <v>1</v>
      </c>
      <c r="N163" s="128">
        <v>2</v>
      </c>
      <c r="P163" s="258" t="s">
        <v>3</v>
      </c>
      <c r="Q163" s="286">
        <f t="shared" si="17"/>
        <v>0.99595157788236621</v>
      </c>
      <c r="R163" s="286">
        <f t="shared" si="17"/>
        <v>1.9176613619658085</v>
      </c>
    </row>
    <row r="164" spans="2:18">
      <c r="B164" s="92">
        <v>1</v>
      </c>
      <c r="C164" s="295">
        <v>8.27</v>
      </c>
      <c r="D164" s="294">
        <v>8.2799999999999994</v>
      </c>
      <c r="E164" s="282"/>
      <c r="F164" s="258" t="s">
        <v>8</v>
      </c>
      <c r="G164" s="281">
        <f>MAX(C164:C171)</f>
        <v>8.98</v>
      </c>
      <c r="H164" s="281">
        <f>MAX(D164:D171)</f>
        <v>9.0299999999999994</v>
      </c>
      <c r="I164" s="281"/>
      <c r="J164" s="281"/>
      <c r="L164" s="92">
        <v>1</v>
      </c>
      <c r="M164" s="147">
        <v>22.8</v>
      </c>
      <c r="N164" s="136">
        <v>23.9</v>
      </c>
      <c r="P164" s="258" t="s">
        <v>8</v>
      </c>
      <c r="Q164" s="281">
        <f>MAX(M164:M171)</f>
        <v>26</v>
      </c>
      <c r="R164" s="281">
        <f>MAX(N164:N171)</f>
        <v>29.1</v>
      </c>
    </row>
    <row r="165" spans="2:18">
      <c r="B165" s="92">
        <v>5</v>
      </c>
      <c r="C165" s="137">
        <v>8.89</v>
      </c>
      <c r="D165" s="136">
        <v>8.8800000000000008</v>
      </c>
      <c r="E165" s="282"/>
      <c r="F165" s="258" t="s">
        <v>9</v>
      </c>
      <c r="G165" s="281">
        <f>MIN(C164:C171)</f>
        <v>8.2100000000000009</v>
      </c>
      <c r="H165" s="281">
        <f>MIN(D164:D171)</f>
        <v>8.1999999999999993</v>
      </c>
      <c r="I165" s="281"/>
      <c r="J165" s="281"/>
      <c r="L165" s="92">
        <v>5</v>
      </c>
      <c r="M165" s="137">
        <v>24</v>
      </c>
      <c r="N165" s="136">
        <v>28.2</v>
      </c>
      <c r="P165" s="258" t="s">
        <v>9</v>
      </c>
      <c r="Q165" s="281">
        <f>MIN(M164:M171)</f>
        <v>21.6</v>
      </c>
      <c r="R165" s="281">
        <f>MIN(N164:N171)</f>
        <v>21.9</v>
      </c>
    </row>
    <row r="166" spans="2:18" ht="13.5" thickBot="1">
      <c r="B166" s="92">
        <v>7</v>
      </c>
      <c r="C166" s="137">
        <v>8.98</v>
      </c>
      <c r="D166" s="136">
        <v>9.0299999999999994</v>
      </c>
      <c r="E166" s="282"/>
      <c r="F166" s="262" t="s">
        <v>10</v>
      </c>
      <c r="G166" s="285">
        <f>G164-G165</f>
        <v>0.76999999999999957</v>
      </c>
      <c r="H166" s="285">
        <f>H164-H165</f>
        <v>0.83000000000000007</v>
      </c>
      <c r="I166" s="281"/>
      <c r="J166" s="281"/>
      <c r="L166" s="92">
        <v>7</v>
      </c>
      <c r="M166" s="137">
        <v>24.9</v>
      </c>
      <c r="N166" s="136">
        <v>28</v>
      </c>
      <c r="P166" s="262" t="s">
        <v>10</v>
      </c>
      <c r="Q166" s="285">
        <f>Q164-Q165</f>
        <v>4.3999999999999986</v>
      </c>
      <c r="R166" s="285">
        <f>R164-R165</f>
        <v>7.2000000000000028</v>
      </c>
    </row>
    <row r="167" spans="2:18">
      <c r="B167" s="92">
        <v>8</v>
      </c>
      <c r="C167" s="137">
        <v>8.85</v>
      </c>
      <c r="D167" s="136">
        <v>8.89</v>
      </c>
      <c r="E167" s="282"/>
      <c r="F167" s="258"/>
      <c r="G167" s="281"/>
      <c r="H167" s="281"/>
      <c r="I167" s="281"/>
      <c r="J167" s="281"/>
      <c r="L167" s="92">
        <v>8</v>
      </c>
      <c r="M167" s="137">
        <v>23.4</v>
      </c>
      <c r="N167" s="136">
        <v>27</v>
      </c>
      <c r="P167" s="258"/>
      <c r="Q167" s="281"/>
      <c r="R167" s="281"/>
    </row>
    <row r="168" spans="2:18">
      <c r="B168" s="92">
        <v>12</v>
      </c>
      <c r="C168" s="137">
        <v>8.8000000000000007</v>
      </c>
      <c r="D168" s="136">
        <v>8.7899999999999991</v>
      </c>
      <c r="E168" s="282"/>
      <c r="F168" s="258"/>
      <c r="G168" s="281"/>
      <c r="H168" s="281"/>
      <c r="I168" s="281"/>
      <c r="J168" s="281"/>
      <c r="L168" s="92">
        <v>12</v>
      </c>
      <c r="M168" s="137">
        <v>21.6</v>
      </c>
      <c r="N168" s="136">
        <v>21.9</v>
      </c>
      <c r="P168" s="258"/>
      <c r="Q168" s="281"/>
      <c r="R168" s="281"/>
    </row>
    <row r="169" spans="2:18">
      <c r="B169" s="92">
        <v>13</v>
      </c>
      <c r="C169" s="137">
        <v>8.76</v>
      </c>
      <c r="D169" s="136">
        <v>8.76</v>
      </c>
      <c r="E169" s="282"/>
      <c r="F169" s="258"/>
      <c r="G169" s="281"/>
      <c r="H169" s="281"/>
      <c r="I169" s="281"/>
      <c r="J169" s="281"/>
      <c r="L169" s="92">
        <v>13</v>
      </c>
      <c r="M169" s="137">
        <v>22.4</v>
      </c>
      <c r="N169" s="136">
        <v>22.4</v>
      </c>
      <c r="P169" s="258"/>
      <c r="Q169" s="281"/>
      <c r="R169" s="281"/>
    </row>
    <row r="170" spans="2:18">
      <c r="B170" s="92">
        <v>15</v>
      </c>
      <c r="C170" s="137">
        <v>8.7799999999999994</v>
      </c>
      <c r="D170" s="136">
        <v>8.7799999999999994</v>
      </c>
      <c r="E170" s="282"/>
      <c r="F170" s="258"/>
      <c r="G170" s="281"/>
      <c r="H170" s="281"/>
      <c r="I170" s="281"/>
      <c r="J170" s="281"/>
      <c r="L170" s="92">
        <v>15</v>
      </c>
      <c r="M170" s="137">
        <v>24.5</v>
      </c>
      <c r="N170" s="136">
        <v>25.2</v>
      </c>
      <c r="P170" s="258"/>
      <c r="Q170" s="281"/>
      <c r="R170" s="281"/>
    </row>
    <row r="171" spans="2:18" ht="13.5" thickBot="1">
      <c r="B171" s="92">
        <v>27</v>
      </c>
      <c r="C171" s="137">
        <v>8.2100000000000009</v>
      </c>
      <c r="D171" s="136">
        <v>8.1999999999999993</v>
      </c>
      <c r="E171" s="282"/>
      <c r="F171" s="258"/>
      <c r="G171" s="281"/>
      <c r="H171" s="281"/>
      <c r="I171" s="281"/>
      <c r="J171" s="281"/>
      <c r="L171" s="92">
        <v>27</v>
      </c>
      <c r="M171" s="137">
        <v>26</v>
      </c>
      <c r="N171" s="136">
        <v>29.1</v>
      </c>
      <c r="P171" s="258"/>
      <c r="Q171" s="281"/>
      <c r="R171" s="281"/>
    </row>
    <row r="172" spans="2:18" ht="13.5" thickBot="1">
      <c r="B172" s="248" t="s">
        <v>0</v>
      </c>
      <c r="C172" s="256">
        <f>COUNTIF(C164:C171,"&gt;0")</f>
        <v>8</v>
      </c>
      <c r="D172" s="255">
        <f>COUNTIF(D164:D171,"&gt;0")</f>
        <v>8</v>
      </c>
      <c r="E172" s="280"/>
      <c r="L172" s="248" t="s">
        <v>0</v>
      </c>
      <c r="M172" s="256">
        <f>COUNTIF(M164:M171,"&gt;0")</f>
        <v>8</v>
      </c>
      <c r="N172" s="255">
        <f>COUNTIF(N164:N171,"&gt;0")</f>
        <v>8</v>
      </c>
    </row>
    <row r="173" spans="2:18">
      <c r="B173" s="117" t="s">
        <v>1</v>
      </c>
      <c r="C173" s="134">
        <f>AVERAGE(C164:C171)</f>
        <v>8.6925000000000008</v>
      </c>
      <c r="D173" s="146">
        <f>AVERAGE(D164:D171)</f>
        <v>8.7012499999999999</v>
      </c>
      <c r="E173" s="101"/>
      <c r="L173" s="117" t="s">
        <v>1</v>
      </c>
      <c r="M173" s="134">
        <f>AVERAGE(M164:M171)</f>
        <v>23.7</v>
      </c>
      <c r="N173" s="146">
        <f>AVERAGE(N164:N171)</f>
        <v>25.712499999999999</v>
      </c>
    </row>
    <row r="174" spans="2:18">
      <c r="B174" s="85" t="s">
        <v>2</v>
      </c>
      <c r="C174" s="84">
        <f>STDEV(C164:C171)</f>
        <v>0.28823353626629122</v>
      </c>
      <c r="D174" s="136">
        <f>STDEV(D164:D171)</f>
        <v>0.29806219389344157</v>
      </c>
      <c r="E174" s="101"/>
      <c r="L174" s="85" t="s">
        <v>2</v>
      </c>
      <c r="M174" s="84">
        <f>STDEV(M164:M171)</f>
        <v>1.4372592966177971</v>
      </c>
      <c r="N174" s="136">
        <f>STDEV(N164:N171)</f>
        <v>2.767380143229857</v>
      </c>
    </row>
    <row r="175" spans="2:18" ht="13.5" thickBot="1">
      <c r="B175" s="82" t="s">
        <v>3</v>
      </c>
      <c r="C175" s="235">
        <f>CONFIDENCE(0.05,C174,C172)</f>
        <v>0.19973198010864224</v>
      </c>
      <c r="D175" s="234">
        <f>CONFIDENCE(0.05,D174,D172)</f>
        <v>0.20654276720548786</v>
      </c>
      <c r="E175" s="279"/>
      <c r="L175" s="82" t="s">
        <v>3</v>
      </c>
      <c r="M175" s="254">
        <f>CONFIDENCE(0.05,M174,M172)</f>
        <v>0.99595157788236621</v>
      </c>
      <c r="N175" s="278">
        <f>CONFIDENCE(0.05,N174,N172)</f>
        <v>1.9176613619658085</v>
      </c>
    </row>
    <row r="177" spans="2:18" ht="13.5" thickBot="1">
      <c r="H177" s="293"/>
      <c r="I177" s="252"/>
      <c r="J177" s="252"/>
    </row>
    <row r="178" spans="2:18" ht="13.5" thickBot="1">
      <c r="B178" s="347"/>
      <c r="C178" s="348"/>
      <c r="D178" s="405" t="s">
        <v>15</v>
      </c>
      <c r="E178" s="291"/>
      <c r="F178" s="268"/>
      <c r="G178" s="490" t="s">
        <v>314</v>
      </c>
      <c r="H178" s="491"/>
      <c r="I178" s="292"/>
      <c r="J178" s="292"/>
      <c r="L178" s="347"/>
      <c r="M178" s="348"/>
      <c r="N178" s="405" t="s">
        <v>15</v>
      </c>
      <c r="P178" s="268"/>
      <c r="Q178" s="493" t="s">
        <v>313</v>
      </c>
      <c r="R178" s="493"/>
    </row>
    <row r="179" spans="2:18" ht="13.5" thickBot="1">
      <c r="B179" s="349"/>
      <c r="C179" s="350"/>
      <c r="D179" s="407"/>
      <c r="E179" s="291"/>
      <c r="F179" s="267"/>
      <c r="G179" s="266">
        <v>1</v>
      </c>
      <c r="H179" s="265">
        <v>2</v>
      </c>
      <c r="I179" s="290"/>
      <c r="J179" s="290"/>
      <c r="L179" s="349"/>
      <c r="M179" s="350"/>
      <c r="N179" s="407"/>
      <c r="P179" s="267"/>
      <c r="Q179" s="266">
        <v>1</v>
      </c>
      <c r="R179" s="265">
        <v>2</v>
      </c>
    </row>
    <row r="180" spans="2:18" ht="14.25" customHeight="1" thickBot="1">
      <c r="B180" s="347" t="s">
        <v>5</v>
      </c>
      <c r="C180" s="348"/>
      <c r="D180" s="288" t="s">
        <v>283</v>
      </c>
      <c r="E180" s="289"/>
      <c r="F180" s="263" t="s">
        <v>1</v>
      </c>
      <c r="G180" s="286">
        <f t="shared" ref="G180:H182" si="18">C193</f>
        <v>8.3285714285714274</v>
      </c>
      <c r="H180" s="286">
        <f t="shared" si="18"/>
        <v>8.3957142857142859</v>
      </c>
      <c r="I180" s="286"/>
      <c r="J180" s="286"/>
      <c r="L180" s="492" t="s">
        <v>308</v>
      </c>
      <c r="M180" s="433"/>
      <c r="N180" s="288" t="s">
        <v>283</v>
      </c>
      <c r="P180" s="263" t="s">
        <v>1</v>
      </c>
      <c r="Q180" s="286">
        <f t="shared" ref="Q180:R182" si="19">M193</f>
        <v>21.285714285714285</v>
      </c>
      <c r="R180" s="286">
        <f t="shared" si="19"/>
        <v>24.071428571428573</v>
      </c>
    </row>
    <row r="181" spans="2:18">
      <c r="B181" s="483" t="s">
        <v>6</v>
      </c>
      <c r="C181" s="485" t="s">
        <v>293</v>
      </c>
      <c r="D181" s="486"/>
      <c r="E181" s="287"/>
      <c r="F181" s="258" t="s">
        <v>7</v>
      </c>
      <c r="G181" s="286">
        <f t="shared" si="18"/>
        <v>0.41942137012112951</v>
      </c>
      <c r="H181" s="286">
        <f t="shared" si="18"/>
        <v>0.47444202817123798</v>
      </c>
      <c r="I181" s="286"/>
      <c r="J181" s="286"/>
      <c r="L181" s="483" t="s">
        <v>6</v>
      </c>
      <c r="M181" s="485" t="s">
        <v>293</v>
      </c>
      <c r="N181" s="486"/>
      <c r="P181" s="258" t="s">
        <v>7</v>
      </c>
      <c r="Q181" s="286">
        <f t="shared" si="19"/>
        <v>2.1675089937749363</v>
      </c>
      <c r="R181" s="286">
        <f t="shared" si="19"/>
        <v>4.1395306842339457</v>
      </c>
    </row>
    <row r="182" spans="2:18" ht="13.5" thickBot="1">
      <c r="B182" s="484"/>
      <c r="C182" s="107">
        <v>1</v>
      </c>
      <c r="D182" s="106">
        <v>2</v>
      </c>
      <c r="E182" s="280"/>
      <c r="F182" s="258" t="s">
        <v>3</v>
      </c>
      <c r="G182" s="286">
        <f t="shared" si="18"/>
        <v>0.31070598976783004</v>
      </c>
      <c r="H182" s="286">
        <f t="shared" si="18"/>
        <v>0.35146511468366148</v>
      </c>
      <c r="I182" s="286"/>
      <c r="J182" s="286"/>
      <c r="L182" s="484"/>
      <c r="M182" s="129">
        <v>1</v>
      </c>
      <c r="N182" s="128">
        <v>2</v>
      </c>
      <c r="P182" s="258" t="s">
        <v>3</v>
      </c>
      <c r="Q182" s="286">
        <f t="shared" si="19"/>
        <v>1.6056836280111795</v>
      </c>
      <c r="R182" s="286">
        <f t="shared" si="19"/>
        <v>3.0665508961733661</v>
      </c>
    </row>
    <row r="183" spans="2:18">
      <c r="B183" s="92">
        <v>2</v>
      </c>
      <c r="C183" s="295">
        <v>7.93</v>
      </c>
      <c r="D183" s="294">
        <v>7.95</v>
      </c>
      <c r="E183" s="282"/>
      <c r="F183" s="258" t="s">
        <v>8</v>
      </c>
      <c r="G183" s="281">
        <f>MAX(C183:C191)</f>
        <v>9.1199999999999992</v>
      </c>
      <c r="H183" s="281">
        <f>MAX(D183:D191)</f>
        <v>9.11</v>
      </c>
      <c r="I183" s="281"/>
      <c r="J183" s="281"/>
      <c r="L183" s="92">
        <v>2</v>
      </c>
      <c r="M183" s="147">
        <v>24.5</v>
      </c>
      <c r="N183" s="136">
        <v>31.1</v>
      </c>
      <c r="P183" s="258" t="s">
        <v>8</v>
      </c>
      <c r="Q183" s="281">
        <f>MAX(M183:M191)</f>
        <v>24.5</v>
      </c>
      <c r="R183" s="281">
        <f>MAX(N183:N191)</f>
        <v>31.1</v>
      </c>
    </row>
    <row r="184" spans="2:18">
      <c r="B184" s="92">
        <v>6</v>
      </c>
      <c r="C184" s="137">
        <v>8.01</v>
      </c>
      <c r="D184" s="136">
        <v>8.02</v>
      </c>
      <c r="E184" s="282"/>
      <c r="F184" s="258" t="s">
        <v>9</v>
      </c>
      <c r="G184" s="281">
        <f>MIN(C183:C191)</f>
        <v>7.93</v>
      </c>
      <c r="H184" s="281">
        <f>MIN(D183:D191)</f>
        <v>7.95</v>
      </c>
      <c r="I184" s="281"/>
      <c r="J184" s="281"/>
      <c r="L184" s="92">
        <v>6</v>
      </c>
      <c r="M184" s="137">
        <v>22.7</v>
      </c>
      <c r="N184" s="136">
        <v>27.7</v>
      </c>
      <c r="P184" s="258" t="s">
        <v>9</v>
      </c>
      <c r="Q184" s="281">
        <f>MIN(M183:M191)</f>
        <v>18.100000000000001</v>
      </c>
      <c r="R184" s="281">
        <f>MIN(N183:N191)</f>
        <v>20</v>
      </c>
    </row>
    <row r="185" spans="2:18" ht="13.5" thickBot="1">
      <c r="B185" s="92">
        <v>18</v>
      </c>
      <c r="C185" s="284" t="s">
        <v>307</v>
      </c>
      <c r="D185" s="283" t="s">
        <v>307</v>
      </c>
      <c r="E185" s="282"/>
      <c r="F185" s="262" t="s">
        <v>10</v>
      </c>
      <c r="G185" s="285">
        <f>G183-G184</f>
        <v>1.1899999999999995</v>
      </c>
      <c r="H185" s="285">
        <f>H183-H184</f>
        <v>1.1599999999999993</v>
      </c>
      <c r="I185" s="281"/>
      <c r="J185" s="281"/>
      <c r="L185" s="92">
        <v>18</v>
      </c>
      <c r="M185" s="284" t="s">
        <v>307</v>
      </c>
      <c r="N185" s="283" t="s">
        <v>307</v>
      </c>
      <c r="P185" s="262" t="s">
        <v>10</v>
      </c>
      <c r="Q185" s="285">
        <f>Q183-Q184</f>
        <v>6.3999999999999986</v>
      </c>
      <c r="R185" s="285">
        <f>R183-R184</f>
        <v>11.100000000000001</v>
      </c>
    </row>
    <row r="186" spans="2:18">
      <c r="B186" s="92">
        <v>20</v>
      </c>
      <c r="C186" s="284" t="s">
        <v>307</v>
      </c>
      <c r="D186" s="283" t="s">
        <v>307</v>
      </c>
      <c r="E186" s="282"/>
      <c r="F186" s="258"/>
      <c r="G186" s="281"/>
      <c r="H186" s="281"/>
      <c r="I186" s="281"/>
      <c r="J186" s="281"/>
      <c r="L186" s="92">
        <v>20</v>
      </c>
      <c r="M186" s="284" t="s">
        <v>307</v>
      </c>
      <c r="N186" s="283" t="s">
        <v>307</v>
      </c>
      <c r="P186" s="258"/>
      <c r="Q186" s="281"/>
      <c r="R186" s="281"/>
    </row>
    <row r="187" spans="2:18">
      <c r="B187" s="92">
        <v>24</v>
      </c>
      <c r="C187" s="137">
        <v>8.01</v>
      </c>
      <c r="D187" s="136">
        <v>7.99</v>
      </c>
      <c r="E187" s="282"/>
      <c r="F187" s="258"/>
      <c r="G187" s="281"/>
      <c r="H187" s="281"/>
      <c r="I187" s="281"/>
      <c r="J187" s="281"/>
      <c r="L187" s="92">
        <v>24</v>
      </c>
      <c r="M187" s="137">
        <v>22.6</v>
      </c>
      <c r="N187" s="136">
        <v>23.9</v>
      </c>
      <c r="P187" s="258"/>
      <c r="Q187" s="281"/>
      <c r="R187" s="281"/>
    </row>
    <row r="188" spans="2:18">
      <c r="B188" s="92">
        <v>25</v>
      </c>
      <c r="C188" s="137">
        <v>8.24</v>
      </c>
      <c r="D188" s="136">
        <v>8.24</v>
      </c>
      <c r="E188" s="282"/>
      <c r="F188" s="258"/>
      <c r="G188" s="281"/>
      <c r="H188" s="281"/>
      <c r="I188" s="281"/>
      <c r="J188" s="281"/>
      <c r="L188" s="92">
        <v>25</v>
      </c>
      <c r="M188" s="137">
        <v>19.5</v>
      </c>
      <c r="N188" s="136">
        <v>20.8</v>
      </c>
      <c r="P188" s="258"/>
      <c r="Q188" s="281"/>
      <c r="R188" s="281"/>
    </row>
    <row r="189" spans="2:18">
      <c r="B189" s="92">
        <v>26</v>
      </c>
      <c r="C189" s="137">
        <v>8.5399999999999991</v>
      </c>
      <c r="D189" s="136">
        <v>8.52</v>
      </c>
      <c r="E189" s="282"/>
      <c r="F189" s="258"/>
      <c r="G189" s="281"/>
      <c r="H189" s="281"/>
      <c r="I189" s="281"/>
      <c r="J189" s="281"/>
      <c r="L189" s="92">
        <v>26</v>
      </c>
      <c r="M189" s="137">
        <v>18.100000000000001</v>
      </c>
      <c r="N189" s="136">
        <v>20</v>
      </c>
      <c r="P189" s="258"/>
      <c r="Q189" s="281"/>
      <c r="R189" s="281"/>
    </row>
    <row r="190" spans="2:18">
      <c r="B190" s="92">
        <v>30</v>
      </c>
      <c r="C190" s="137">
        <v>9.1199999999999992</v>
      </c>
      <c r="D190" s="136">
        <v>9.11</v>
      </c>
      <c r="E190" s="282"/>
      <c r="F190" s="258"/>
      <c r="G190" s="281"/>
      <c r="H190" s="281"/>
      <c r="I190" s="281"/>
      <c r="J190" s="281"/>
      <c r="L190" s="92">
        <v>30</v>
      </c>
      <c r="M190" s="137">
        <v>20.399999999999999</v>
      </c>
      <c r="N190" s="136">
        <v>20.5</v>
      </c>
      <c r="P190" s="258"/>
      <c r="Q190" s="281"/>
      <c r="R190" s="281"/>
    </row>
    <row r="191" spans="2:18" ht="13.5" thickBot="1">
      <c r="B191" s="92">
        <v>31</v>
      </c>
      <c r="C191" s="137">
        <v>8.4499999999999993</v>
      </c>
      <c r="D191" s="136">
        <v>8.94</v>
      </c>
      <c r="E191" s="282"/>
      <c r="F191" s="258"/>
      <c r="G191" s="281"/>
      <c r="H191" s="281"/>
      <c r="I191" s="281"/>
      <c r="J191" s="281"/>
      <c r="L191" s="92">
        <v>31</v>
      </c>
      <c r="M191" s="137">
        <v>21.2</v>
      </c>
      <c r="N191" s="136">
        <v>24.5</v>
      </c>
      <c r="P191" s="258"/>
      <c r="Q191" s="281"/>
      <c r="R191" s="281"/>
    </row>
    <row r="192" spans="2:18" ht="13.5" thickBot="1">
      <c r="B192" s="248" t="s">
        <v>0</v>
      </c>
      <c r="C192" s="256">
        <f>COUNTIF(C183:C191,"&gt;0")</f>
        <v>7</v>
      </c>
      <c r="D192" s="255">
        <f>COUNTIF(D183:D191,"&gt;0")</f>
        <v>7</v>
      </c>
      <c r="E192" s="280"/>
      <c r="L192" s="248" t="s">
        <v>0</v>
      </c>
      <c r="M192" s="256">
        <f>COUNTIF(M183:M191,"&gt;0")</f>
        <v>7</v>
      </c>
      <c r="N192" s="255">
        <f>COUNTIF(N183:N191,"&gt;0")</f>
        <v>7</v>
      </c>
    </row>
    <row r="193" spans="2:18">
      <c r="B193" s="117" t="s">
        <v>1</v>
      </c>
      <c r="C193" s="134">
        <f>AVERAGE(C183:C191)</f>
        <v>8.3285714285714274</v>
      </c>
      <c r="D193" s="146">
        <f>AVERAGE(D183:D191)</f>
        <v>8.3957142857142859</v>
      </c>
      <c r="E193" s="101"/>
      <c r="L193" s="117" t="s">
        <v>1</v>
      </c>
      <c r="M193" s="134">
        <f>AVERAGE(M183:M191)</f>
        <v>21.285714285714285</v>
      </c>
      <c r="N193" s="146">
        <f>AVERAGE(N183:N191)</f>
        <v>24.071428571428573</v>
      </c>
    </row>
    <row r="194" spans="2:18">
      <c r="B194" s="85" t="s">
        <v>2</v>
      </c>
      <c r="C194" s="84">
        <f>STDEV(C183:C191)</f>
        <v>0.41942137012112951</v>
      </c>
      <c r="D194" s="136">
        <f>STDEV(D183:D191)</f>
        <v>0.47444202817123798</v>
      </c>
      <c r="E194" s="101"/>
      <c r="L194" s="85" t="s">
        <v>2</v>
      </c>
      <c r="M194" s="84">
        <f>STDEV(M183:M191)</f>
        <v>2.1675089937749363</v>
      </c>
      <c r="N194" s="136">
        <f>STDEV(N183:N191)</f>
        <v>4.1395306842339457</v>
      </c>
    </row>
    <row r="195" spans="2:18" ht="13.5" thickBot="1">
      <c r="B195" s="82" t="s">
        <v>3</v>
      </c>
      <c r="C195" s="235">
        <f>CONFIDENCE(0.05,C194,C192)</f>
        <v>0.31070598976783004</v>
      </c>
      <c r="D195" s="234">
        <f>CONFIDENCE(0.05,D194,D192)</f>
        <v>0.35146511468366148</v>
      </c>
      <c r="E195" s="279"/>
      <c r="L195" s="82" t="s">
        <v>3</v>
      </c>
      <c r="M195" s="254">
        <f>CONFIDENCE(0.05,M194,M192)</f>
        <v>1.6056836280111795</v>
      </c>
      <c r="N195" s="278">
        <f>CONFIDENCE(0.05,N194,N192)</f>
        <v>3.0665508961733661</v>
      </c>
    </row>
    <row r="197" spans="2:18" ht="13.5" thickBot="1">
      <c r="H197" s="293"/>
      <c r="I197" s="252"/>
      <c r="J197" s="252"/>
    </row>
    <row r="198" spans="2:18" ht="13.5" thickBot="1">
      <c r="B198" s="347"/>
      <c r="C198" s="348"/>
      <c r="D198" s="405" t="s">
        <v>15</v>
      </c>
      <c r="E198" s="291"/>
      <c r="F198" s="268"/>
      <c r="G198" s="490" t="s">
        <v>312</v>
      </c>
      <c r="H198" s="491"/>
      <c r="I198" s="292"/>
      <c r="J198" s="292"/>
      <c r="L198" s="347"/>
      <c r="M198" s="348"/>
      <c r="N198" s="405" t="s">
        <v>15</v>
      </c>
      <c r="P198" s="268"/>
      <c r="Q198" s="493" t="s">
        <v>311</v>
      </c>
      <c r="R198" s="493"/>
    </row>
    <row r="199" spans="2:18" ht="13.5" thickBot="1">
      <c r="B199" s="349"/>
      <c r="C199" s="350"/>
      <c r="D199" s="407"/>
      <c r="E199" s="291"/>
      <c r="F199" s="267"/>
      <c r="G199" s="266">
        <v>1</v>
      </c>
      <c r="H199" s="265">
        <v>2</v>
      </c>
      <c r="I199" s="290"/>
      <c r="J199" s="290"/>
      <c r="L199" s="349"/>
      <c r="M199" s="350"/>
      <c r="N199" s="407"/>
      <c r="P199" s="267"/>
      <c r="Q199" s="266">
        <v>1</v>
      </c>
      <c r="R199" s="265">
        <v>2</v>
      </c>
    </row>
    <row r="200" spans="2:18" ht="14.25" customHeight="1" thickBot="1">
      <c r="B200" s="347" t="s">
        <v>5</v>
      </c>
      <c r="C200" s="348"/>
      <c r="D200" s="288" t="s">
        <v>282</v>
      </c>
      <c r="E200" s="289"/>
      <c r="F200" s="263" t="s">
        <v>1</v>
      </c>
      <c r="G200" s="286">
        <f t="shared" ref="G200:H202" si="20">C216</f>
        <v>9.604000000000001</v>
      </c>
      <c r="H200" s="286">
        <f t="shared" si="20"/>
        <v>9.6460000000000008</v>
      </c>
      <c r="I200" s="286"/>
      <c r="J200" s="286"/>
      <c r="L200" s="492" t="s">
        <v>308</v>
      </c>
      <c r="M200" s="433"/>
      <c r="N200" s="288" t="s">
        <v>282</v>
      </c>
      <c r="P200" s="263" t="s">
        <v>1</v>
      </c>
      <c r="Q200" s="286">
        <f t="shared" ref="Q200:R202" si="21">M216</f>
        <v>19.739999999999998</v>
      </c>
      <c r="R200" s="286">
        <f t="shared" si="21"/>
        <v>19.72</v>
      </c>
    </row>
    <row r="201" spans="2:18">
      <c r="B201" s="483" t="s">
        <v>6</v>
      </c>
      <c r="C201" s="485" t="s">
        <v>293</v>
      </c>
      <c r="D201" s="486"/>
      <c r="E201" s="287"/>
      <c r="F201" s="258" t="s">
        <v>7</v>
      </c>
      <c r="G201" s="286">
        <f t="shared" si="20"/>
        <v>0.51076413343146942</v>
      </c>
      <c r="H201" s="286">
        <f t="shared" si="20"/>
        <v>0.47278959379411034</v>
      </c>
      <c r="I201" s="286"/>
      <c r="J201" s="286"/>
      <c r="L201" s="483" t="s">
        <v>6</v>
      </c>
      <c r="M201" s="485" t="s">
        <v>293</v>
      </c>
      <c r="N201" s="486"/>
      <c r="P201" s="258" t="s">
        <v>7</v>
      </c>
      <c r="Q201" s="286">
        <f t="shared" si="21"/>
        <v>1.001498876684342</v>
      </c>
      <c r="R201" s="286">
        <f t="shared" si="21"/>
        <v>2.0017492350441901</v>
      </c>
    </row>
    <row r="202" spans="2:18" ht="13.5" thickBot="1">
      <c r="B202" s="484"/>
      <c r="C202" s="107">
        <v>1</v>
      </c>
      <c r="D202" s="106">
        <v>2</v>
      </c>
      <c r="E202" s="280"/>
      <c r="F202" s="258" t="s">
        <v>3</v>
      </c>
      <c r="G202" s="286">
        <f t="shared" si="20"/>
        <v>0.44769627587074756</v>
      </c>
      <c r="H202" s="286">
        <f t="shared" si="20"/>
        <v>0.41441073591058347</v>
      </c>
      <c r="I202" s="286"/>
      <c r="J202" s="286"/>
      <c r="L202" s="484"/>
      <c r="M202" s="129">
        <v>1</v>
      </c>
      <c r="N202" s="128">
        <v>2</v>
      </c>
      <c r="P202" s="258" t="s">
        <v>3</v>
      </c>
      <c r="Q202" s="286">
        <f t="shared" si="21"/>
        <v>0.87783633977595177</v>
      </c>
      <c r="R202" s="286">
        <f t="shared" si="21"/>
        <v>1.7545783250981619</v>
      </c>
    </row>
    <row r="203" spans="2:18">
      <c r="B203" s="92">
        <v>2</v>
      </c>
      <c r="C203" s="295">
        <v>9.15</v>
      </c>
      <c r="D203" s="294">
        <v>9.1300000000000008</v>
      </c>
      <c r="E203" s="282"/>
      <c r="F203" s="258" t="s">
        <v>8</v>
      </c>
      <c r="G203" s="281">
        <f>MAX(C203:C214)</f>
        <v>10.17</v>
      </c>
      <c r="H203" s="281">
        <f>MAX(D203:D214)</f>
        <v>10.17</v>
      </c>
      <c r="I203" s="281"/>
      <c r="J203" s="281"/>
      <c r="L203" s="92">
        <v>2</v>
      </c>
      <c r="M203" s="147">
        <v>19.899999999999999</v>
      </c>
      <c r="N203" s="136">
        <v>19.5</v>
      </c>
      <c r="P203" s="258" t="s">
        <v>8</v>
      </c>
      <c r="Q203" s="281">
        <f>MAX(M203:M214)</f>
        <v>21.4</v>
      </c>
      <c r="R203" s="281">
        <f>MAX(N203:N214)</f>
        <v>23.2</v>
      </c>
    </row>
    <row r="204" spans="2:18">
      <c r="B204" s="92">
        <v>3</v>
      </c>
      <c r="C204" s="284" t="s">
        <v>307</v>
      </c>
      <c r="D204" s="283" t="s">
        <v>307</v>
      </c>
      <c r="E204" s="282"/>
      <c r="F204" s="258" t="s">
        <v>9</v>
      </c>
      <c r="G204" s="281">
        <f>MIN(C203:C214)</f>
        <v>9.01</v>
      </c>
      <c r="H204" s="281">
        <f>MIN(D203:D214)</f>
        <v>9.1300000000000008</v>
      </c>
      <c r="I204" s="281"/>
      <c r="J204" s="281"/>
      <c r="L204" s="92">
        <v>3</v>
      </c>
      <c r="M204" s="284" t="s">
        <v>307</v>
      </c>
      <c r="N204" s="283" t="s">
        <v>307</v>
      </c>
      <c r="P204" s="258" t="s">
        <v>9</v>
      </c>
      <c r="Q204" s="281">
        <f>MIN(M203:M214)</f>
        <v>18.899999999999999</v>
      </c>
      <c r="R204" s="281">
        <f>MIN(N203:N214)</f>
        <v>18.399999999999999</v>
      </c>
    </row>
    <row r="205" spans="2:18" ht="13.5" thickBot="1">
      <c r="B205" s="92">
        <v>8</v>
      </c>
      <c r="C205" s="284" t="s">
        <v>307</v>
      </c>
      <c r="D205" s="283" t="s">
        <v>307</v>
      </c>
      <c r="E205" s="282"/>
      <c r="F205" s="262" t="s">
        <v>10</v>
      </c>
      <c r="G205" s="285">
        <f>G203-G204</f>
        <v>1.1600000000000001</v>
      </c>
      <c r="H205" s="285">
        <f>H203-H204</f>
        <v>1.0399999999999991</v>
      </c>
      <c r="I205" s="281"/>
      <c r="J205" s="281"/>
      <c r="L205" s="92">
        <v>8</v>
      </c>
      <c r="M205" s="284" t="s">
        <v>307</v>
      </c>
      <c r="N205" s="283" t="s">
        <v>307</v>
      </c>
      <c r="P205" s="262" t="s">
        <v>10</v>
      </c>
      <c r="Q205" s="285">
        <f>Q203-Q204</f>
        <v>2.5</v>
      </c>
      <c r="R205" s="285">
        <f>R203-R204</f>
        <v>4.8000000000000007</v>
      </c>
    </row>
    <row r="206" spans="2:18">
      <c r="B206" s="92">
        <v>9</v>
      </c>
      <c r="C206" s="284" t="s">
        <v>307</v>
      </c>
      <c r="D206" s="283" t="s">
        <v>307</v>
      </c>
      <c r="E206" s="282"/>
      <c r="F206" s="258"/>
      <c r="G206" s="281"/>
      <c r="H206" s="281"/>
      <c r="I206" s="281"/>
      <c r="J206" s="281"/>
      <c r="L206" s="92">
        <v>9</v>
      </c>
      <c r="M206" s="284" t="s">
        <v>307</v>
      </c>
      <c r="N206" s="283" t="s">
        <v>307</v>
      </c>
      <c r="P206" s="258"/>
      <c r="Q206" s="281"/>
      <c r="R206" s="281"/>
    </row>
    <row r="207" spans="2:18">
      <c r="B207" s="92">
        <v>10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10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13</v>
      </c>
      <c r="C208" s="137">
        <v>9.01</v>
      </c>
      <c r="D208" s="136">
        <v>9.18</v>
      </c>
      <c r="E208" s="282"/>
      <c r="F208" s="258"/>
      <c r="G208" s="281"/>
      <c r="H208" s="281"/>
      <c r="I208" s="281"/>
      <c r="J208" s="281"/>
      <c r="L208" s="92">
        <v>13</v>
      </c>
      <c r="M208" s="137">
        <v>19.100000000000001</v>
      </c>
      <c r="N208" s="136">
        <v>18.399999999999999</v>
      </c>
      <c r="P208" s="258"/>
      <c r="Q208" s="281"/>
      <c r="R208" s="281"/>
    </row>
    <row r="209" spans="2:18">
      <c r="B209" s="92">
        <v>16</v>
      </c>
      <c r="C209" s="284" t="s">
        <v>307</v>
      </c>
      <c r="D209" s="283" t="s">
        <v>307</v>
      </c>
      <c r="E209" s="282"/>
      <c r="F209" s="258"/>
      <c r="G209" s="281"/>
      <c r="H209" s="281"/>
      <c r="I209" s="281"/>
      <c r="J209" s="281"/>
      <c r="L209" s="92">
        <v>16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17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20</v>
      </c>
      <c r="C211" s="137">
        <v>9.69</v>
      </c>
      <c r="D211" s="136">
        <v>9.75</v>
      </c>
      <c r="E211" s="282"/>
      <c r="F211" s="258"/>
      <c r="G211" s="281"/>
      <c r="H211" s="281"/>
      <c r="I211" s="281"/>
      <c r="J211" s="281"/>
      <c r="L211" s="92">
        <v>20</v>
      </c>
      <c r="M211" s="137">
        <v>21.4</v>
      </c>
      <c r="N211" s="136">
        <v>23.2</v>
      </c>
      <c r="P211" s="258"/>
      <c r="Q211" s="281"/>
      <c r="R211" s="281"/>
    </row>
    <row r="212" spans="2:18">
      <c r="B212" s="92">
        <v>21</v>
      </c>
      <c r="C212" s="284" t="s">
        <v>307</v>
      </c>
      <c r="D212" s="283" t="s">
        <v>307</v>
      </c>
      <c r="E212" s="282"/>
      <c r="F212" s="258"/>
      <c r="G212" s="281"/>
      <c r="H212" s="281"/>
      <c r="I212" s="281"/>
      <c r="J212" s="281"/>
      <c r="L212" s="92">
        <v>21</v>
      </c>
      <c r="M212" s="284" t="s">
        <v>307</v>
      </c>
      <c r="N212" s="283" t="s">
        <v>307</v>
      </c>
      <c r="P212" s="258"/>
      <c r="Q212" s="281"/>
      <c r="R212" s="281"/>
    </row>
    <row r="213" spans="2:18">
      <c r="B213" s="92">
        <v>27</v>
      </c>
      <c r="C213" s="137">
        <v>10</v>
      </c>
      <c r="D213" s="136">
        <v>10</v>
      </c>
      <c r="E213" s="282"/>
      <c r="F213" s="258"/>
      <c r="G213" s="281"/>
      <c r="H213" s="281"/>
      <c r="I213" s="281"/>
      <c r="J213" s="281"/>
      <c r="L213" s="92">
        <v>27</v>
      </c>
      <c r="M213" s="137">
        <v>19.399999999999999</v>
      </c>
      <c r="N213" s="136">
        <v>19.100000000000001</v>
      </c>
      <c r="P213" s="258"/>
      <c r="Q213" s="281"/>
      <c r="R213" s="281"/>
    </row>
    <row r="214" spans="2:18" ht="13.5" thickBot="1">
      <c r="B214" s="92">
        <v>29</v>
      </c>
      <c r="C214" s="137">
        <v>10.17</v>
      </c>
      <c r="D214" s="136">
        <v>10.17</v>
      </c>
      <c r="E214" s="282"/>
      <c r="F214" s="258"/>
      <c r="G214" s="281"/>
      <c r="H214" s="281"/>
      <c r="I214" s="281"/>
      <c r="J214" s="281"/>
      <c r="L214" s="92">
        <v>29</v>
      </c>
      <c r="M214" s="137">
        <v>18.899999999999999</v>
      </c>
      <c r="N214" s="136">
        <v>18.399999999999999</v>
      </c>
      <c r="P214" s="258"/>
      <c r="Q214" s="281"/>
      <c r="R214" s="281"/>
    </row>
    <row r="215" spans="2:18" ht="13.5" thickBot="1">
      <c r="B215" s="248" t="s">
        <v>0</v>
      </c>
      <c r="C215" s="256">
        <f>COUNTIF(C203:C214,"&gt;0")</f>
        <v>5</v>
      </c>
      <c r="D215" s="255">
        <f>COUNTIF(D203:D214,"&gt;0")</f>
        <v>5</v>
      </c>
      <c r="E215" s="280"/>
      <c r="L215" s="248" t="s">
        <v>0</v>
      </c>
      <c r="M215" s="256">
        <f>COUNTIF(M203:M214,"&gt;0")</f>
        <v>5</v>
      </c>
      <c r="N215" s="255">
        <f>COUNTIF(N203:N214,"&gt;0")</f>
        <v>5</v>
      </c>
    </row>
    <row r="216" spans="2:18">
      <c r="B216" s="117" t="s">
        <v>1</v>
      </c>
      <c r="C216" s="134">
        <f>AVERAGE(C203:C214)</f>
        <v>9.604000000000001</v>
      </c>
      <c r="D216" s="146">
        <f>AVERAGE(D203:D214)</f>
        <v>9.6460000000000008</v>
      </c>
      <c r="E216" s="101"/>
      <c r="L216" s="117" t="s">
        <v>1</v>
      </c>
      <c r="M216" s="134">
        <f>AVERAGE(M203:M214)</f>
        <v>19.739999999999998</v>
      </c>
      <c r="N216" s="146">
        <f>AVERAGE(N203:N214)</f>
        <v>19.72</v>
      </c>
    </row>
    <row r="217" spans="2:18">
      <c r="B217" s="85" t="s">
        <v>2</v>
      </c>
      <c r="C217" s="84">
        <f>STDEV(C203:C214)</f>
        <v>0.51076413343146942</v>
      </c>
      <c r="D217" s="136">
        <f>STDEV(D203:D214)</f>
        <v>0.47278959379411034</v>
      </c>
      <c r="E217" s="101"/>
      <c r="L217" s="85" t="s">
        <v>2</v>
      </c>
      <c r="M217" s="84">
        <f>STDEV(M203:M214)</f>
        <v>1.001498876684342</v>
      </c>
      <c r="N217" s="136">
        <f>STDEV(N203:N214)</f>
        <v>2.0017492350441901</v>
      </c>
    </row>
    <row r="218" spans="2:18" ht="13.5" thickBot="1">
      <c r="B218" s="82" t="s">
        <v>3</v>
      </c>
      <c r="C218" s="235">
        <f>CONFIDENCE(0.05,C217,C215)</f>
        <v>0.44769627587074756</v>
      </c>
      <c r="D218" s="234">
        <f>CONFIDENCE(0.05,D217,D215)</f>
        <v>0.41441073591058347</v>
      </c>
      <c r="E218" s="279"/>
      <c r="L218" s="82" t="s">
        <v>3</v>
      </c>
      <c r="M218" s="254">
        <f>CONFIDENCE(0.05,M217,M215)</f>
        <v>0.87783633977595177</v>
      </c>
      <c r="N218" s="278">
        <f>CONFIDENCE(0.05,N217,N215)</f>
        <v>1.7545783250981619</v>
      </c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310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309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4.25" customHeight="1" thickBot="1">
      <c r="B223" s="347" t="s">
        <v>5</v>
      </c>
      <c r="C223" s="348"/>
      <c r="D223" s="288" t="s">
        <v>281</v>
      </c>
      <c r="E223" s="289"/>
      <c r="F223" s="263" t="s">
        <v>1</v>
      </c>
      <c r="G223" s="286">
        <f t="shared" ref="G223:H225" si="22">C233</f>
        <v>10.270000000000001</v>
      </c>
      <c r="H223" s="286">
        <f t="shared" si="22"/>
        <v>10.365</v>
      </c>
      <c r="I223" s="286"/>
      <c r="J223" s="286"/>
      <c r="L223" s="492" t="s">
        <v>308</v>
      </c>
      <c r="M223" s="433"/>
      <c r="N223" s="288" t="s">
        <v>281</v>
      </c>
      <c r="P223" s="263" t="s">
        <v>1</v>
      </c>
      <c r="Q223" s="286">
        <f t="shared" ref="Q223:R225" si="23">M233</f>
        <v>18.733333333333334</v>
      </c>
      <c r="R223" s="286">
        <f t="shared" si="23"/>
        <v>18.95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22"/>
        <v>0.21999999999999975</v>
      </c>
      <c r="H224" s="286">
        <f t="shared" si="22"/>
        <v>0.22427661492005774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23"/>
        <v>0.80829037686547522</v>
      </c>
      <c r="R224" s="286">
        <f t="shared" si="23"/>
        <v>0.86602540378443937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22"/>
        <v>0.24894886149675743</v>
      </c>
      <c r="H225" s="286">
        <f t="shared" si="22"/>
        <v>0.2197870439089358</v>
      </c>
      <c r="I225" s="286"/>
      <c r="J225" s="286"/>
      <c r="L225" s="484"/>
      <c r="M225" s="129">
        <v>1</v>
      </c>
      <c r="N225" s="128">
        <v>2</v>
      </c>
      <c r="P225" s="258" t="s">
        <v>3</v>
      </c>
      <c r="Q225" s="286">
        <f t="shared" si="23"/>
        <v>0.91464985945202415</v>
      </c>
      <c r="R225" s="286">
        <f t="shared" si="23"/>
        <v>0.84868930055712932</v>
      </c>
    </row>
    <row r="226" spans="2:18">
      <c r="B226" s="92">
        <v>4</v>
      </c>
      <c r="C226" s="284" t="s">
        <v>307</v>
      </c>
      <c r="D226" s="283" t="s">
        <v>307</v>
      </c>
      <c r="E226" s="282"/>
      <c r="F226" s="258" t="s">
        <v>8</v>
      </c>
      <c r="G226" s="281">
        <f>MAX(C226:C231)</f>
        <v>10.49</v>
      </c>
      <c r="H226" s="281">
        <f>MAX(D226:D231)</f>
        <v>10.6</v>
      </c>
      <c r="I226" s="281"/>
      <c r="J226" s="281"/>
      <c r="L226" s="92">
        <v>4</v>
      </c>
      <c r="M226" s="284" t="s">
        <v>307</v>
      </c>
      <c r="N226" s="283" t="s">
        <v>307</v>
      </c>
      <c r="P226" s="258" t="s">
        <v>8</v>
      </c>
      <c r="Q226" s="281">
        <f>MAX(M226:M231)</f>
        <v>19.2</v>
      </c>
      <c r="R226" s="281">
        <f>MAX(N226:N231)</f>
        <v>20</v>
      </c>
    </row>
    <row r="227" spans="2:18">
      <c r="B227" s="92">
        <v>5</v>
      </c>
      <c r="C227" s="137">
        <v>10.050000000000001</v>
      </c>
      <c r="D227" s="136">
        <v>10.06</v>
      </c>
      <c r="E227" s="282"/>
      <c r="F227" s="258" t="s">
        <v>9</v>
      </c>
      <c r="G227" s="281">
        <f>MIN(C226:C231)</f>
        <v>10.050000000000001</v>
      </c>
      <c r="H227" s="281">
        <f>MIN(D226:D231)</f>
        <v>10.06</v>
      </c>
      <c r="I227" s="281"/>
      <c r="J227" s="281"/>
      <c r="L227" s="92">
        <v>5</v>
      </c>
      <c r="M227" s="137">
        <v>19.2</v>
      </c>
      <c r="N227" s="136">
        <v>20</v>
      </c>
      <c r="P227" s="258" t="s">
        <v>9</v>
      </c>
      <c r="Q227" s="281">
        <f>MIN(M226:M231)</f>
        <v>17.8</v>
      </c>
      <c r="R227" s="281">
        <f>MIN(N226:N231)</f>
        <v>17.899999999999999</v>
      </c>
    </row>
    <row r="228" spans="2:18" ht="13.5" thickBot="1">
      <c r="B228" s="92">
        <v>7</v>
      </c>
      <c r="C228" s="284" t="s">
        <v>307</v>
      </c>
      <c r="D228" s="136">
        <v>10.39</v>
      </c>
      <c r="E228" s="282"/>
      <c r="F228" s="262" t="s">
        <v>10</v>
      </c>
      <c r="G228" s="285">
        <f>G226-G227</f>
        <v>0.4399999999999995</v>
      </c>
      <c r="H228" s="285">
        <f>H226-H227</f>
        <v>0.53999999999999915</v>
      </c>
      <c r="I228" s="281"/>
      <c r="J228" s="281"/>
      <c r="L228" s="92">
        <v>7</v>
      </c>
      <c r="M228" s="284" t="s">
        <v>307</v>
      </c>
      <c r="N228" s="136">
        <v>18.8</v>
      </c>
      <c r="P228" s="262" t="s">
        <v>10</v>
      </c>
      <c r="Q228" s="285">
        <f>Q226-Q227</f>
        <v>1.3999999999999986</v>
      </c>
      <c r="R228" s="285">
        <f>R226-R227</f>
        <v>2.1000000000000014</v>
      </c>
    </row>
    <row r="229" spans="2:18">
      <c r="B229" s="92">
        <v>14</v>
      </c>
      <c r="C229" s="137">
        <v>10.27</v>
      </c>
      <c r="D229" s="136">
        <v>10.41</v>
      </c>
      <c r="E229" s="282"/>
      <c r="F229" s="258"/>
      <c r="G229" s="281"/>
      <c r="H229" s="281"/>
      <c r="I229" s="281"/>
      <c r="J229" s="281"/>
      <c r="L229" s="92">
        <v>14</v>
      </c>
      <c r="M229" s="137">
        <v>19.2</v>
      </c>
      <c r="N229" s="136">
        <v>19.100000000000001</v>
      </c>
      <c r="P229" s="258"/>
      <c r="Q229" s="281"/>
      <c r="R229" s="281"/>
    </row>
    <row r="230" spans="2:18">
      <c r="B230" s="92">
        <v>15</v>
      </c>
      <c r="C230" s="284" t="s">
        <v>307</v>
      </c>
      <c r="D230" s="283" t="s">
        <v>307</v>
      </c>
      <c r="E230" s="282"/>
      <c r="F230" s="258"/>
      <c r="G230" s="281"/>
      <c r="H230" s="281"/>
      <c r="I230" s="281"/>
      <c r="J230" s="281"/>
      <c r="L230" s="92">
        <v>15</v>
      </c>
      <c r="M230" s="284" t="s">
        <v>307</v>
      </c>
      <c r="N230" s="283" t="s">
        <v>307</v>
      </c>
      <c r="P230" s="258"/>
      <c r="Q230" s="281"/>
      <c r="R230" s="281"/>
    </row>
    <row r="231" spans="2:18" ht="13.5" thickBot="1">
      <c r="B231" s="92">
        <v>29</v>
      </c>
      <c r="C231" s="137">
        <v>10.49</v>
      </c>
      <c r="D231" s="136">
        <v>10.6</v>
      </c>
      <c r="E231" s="282"/>
      <c r="F231" s="258"/>
      <c r="G231" s="281"/>
      <c r="H231" s="281"/>
      <c r="I231" s="281"/>
      <c r="J231" s="281"/>
      <c r="L231" s="92">
        <v>29</v>
      </c>
      <c r="M231" s="137">
        <v>17.8</v>
      </c>
      <c r="N231" s="136">
        <v>17.899999999999999</v>
      </c>
      <c r="P231" s="258"/>
      <c r="Q231" s="281"/>
      <c r="R231" s="281"/>
    </row>
    <row r="232" spans="2:18" ht="13.5" thickBot="1">
      <c r="B232" s="248" t="s">
        <v>0</v>
      </c>
      <c r="C232" s="256">
        <f>COUNTIF(C226:C231,"&gt;0")</f>
        <v>3</v>
      </c>
      <c r="D232" s="255">
        <f>COUNTIF(D226:D231,"&gt;0")</f>
        <v>4</v>
      </c>
      <c r="E232" s="280"/>
      <c r="L232" s="248" t="s">
        <v>0</v>
      </c>
      <c r="M232" s="256">
        <f>COUNTIF(M226:M231,"&gt;0")</f>
        <v>3</v>
      </c>
      <c r="N232" s="255">
        <f>COUNTIF(N226:N231,"&gt;0")</f>
        <v>4</v>
      </c>
    </row>
    <row r="233" spans="2:18">
      <c r="B233" s="117" t="s">
        <v>1</v>
      </c>
      <c r="C233" s="134">
        <f>AVERAGE(C226:C231)</f>
        <v>10.270000000000001</v>
      </c>
      <c r="D233" s="146">
        <f>AVERAGE(D226:D231)</f>
        <v>10.365</v>
      </c>
      <c r="E233" s="101"/>
      <c r="L233" s="117" t="s">
        <v>1</v>
      </c>
      <c r="M233" s="134">
        <f>AVERAGE(M226:M231)</f>
        <v>18.733333333333334</v>
      </c>
      <c r="N233" s="146">
        <f>AVERAGE(N226:N231)</f>
        <v>18.95</v>
      </c>
    </row>
    <row r="234" spans="2:18">
      <c r="B234" s="85" t="s">
        <v>2</v>
      </c>
      <c r="C234" s="84">
        <f>STDEV(C226:C231)</f>
        <v>0.21999999999999975</v>
      </c>
      <c r="D234" s="136">
        <f>STDEV(D226:D231)</f>
        <v>0.22427661492005774</v>
      </c>
      <c r="E234" s="101"/>
      <c r="L234" s="85" t="s">
        <v>2</v>
      </c>
      <c r="M234" s="84">
        <f>STDEV(M226:M231)</f>
        <v>0.80829037686547522</v>
      </c>
      <c r="N234" s="136">
        <f>STDEV(N226:N231)</f>
        <v>0.86602540378443937</v>
      </c>
    </row>
    <row r="235" spans="2:18" ht="13.5" thickBot="1">
      <c r="B235" s="82" t="s">
        <v>3</v>
      </c>
      <c r="C235" s="235">
        <f>CONFIDENCE(0.05,C234,C232)</f>
        <v>0.24894886149675743</v>
      </c>
      <c r="D235" s="234">
        <f>CONFIDENCE(0.05,D234,D232)</f>
        <v>0.2197870439089358</v>
      </c>
      <c r="E235" s="279"/>
      <c r="L235" s="82" t="s">
        <v>3</v>
      </c>
      <c r="M235" s="254">
        <f>CONFIDENCE(0.05,M234,M232)</f>
        <v>0.91464985945202415</v>
      </c>
      <c r="N235" s="278">
        <f>CONFIDENCE(0.05,N234,N232)</f>
        <v>0.84868930055712932</v>
      </c>
    </row>
  </sheetData>
  <mergeCells count="144">
    <mergeCell ref="B181:B182"/>
    <mergeCell ref="C181:D181"/>
    <mergeCell ref="L181:L182"/>
    <mergeCell ref="M181:N181"/>
    <mergeCell ref="B180:C180"/>
    <mergeCell ref="L180:M180"/>
    <mergeCell ref="Q178:R178"/>
    <mergeCell ref="L116:L117"/>
    <mergeCell ref="M116:N116"/>
    <mergeCell ref="Q159:R159"/>
    <mergeCell ref="B161:C161"/>
    <mergeCell ref="L161:M161"/>
    <mergeCell ref="B159:C160"/>
    <mergeCell ref="D159:D160"/>
    <mergeCell ref="G159:H159"/>
    <mergeCell ref="L159:M160"/>
    <mergeCell ref="B94:B95"/>
    <mergeCell ref="C94:D94"/>
    <mergeCell ref="L94:L95"/>
    <mergeCell ref="M94:N94"/>
    <mergeCell ref="B91:C92"/>
    <mergeCell ref="D91:D92"/>
    <mergeCell ref="G91:H91"/>
    <mergeCell ref="B178:C179"/>
    <mergeCell ref="D178:D179"/>
    <mergeCell ref="G178:H178"/>
    <mergeCell ref="L178:M179"/>
    <mergeCell ref="B162:B163"/>
    <mergeCell ref="C162:D162"/>
    <mergeCell ref="L162:L163"/>
    <mergeCell ref="M162:N162"/>
    <mergeCell ref="N178:N179"/>
    <mergeCell ref="N159:N160"/>
    <mergeCell ref="Q113:R113"/>
    <mergeCell ref="B115:C115"/>
    <mergeCell ref="L115:M115"/>
    <mergeCell ref="B113:C114"/>
    <mergeCell ref="D113:D114"/>
    <mergeCell ref="G113:H113"/>
    <mergeCell ref="L113:M114"/>
    <mergeCell ref="N113:N114"/>
    <mergeCell ref="B116:B117"/>
    <mergeCell ref="L21:M21"/>
    <mergeCell ref="B19:C20"/>
    <mergeCell ref="D19:D20"/>
    <mergeCell ref="G19:H19"/>
    <mergeCell ref="B72:C72"/>
    <mergeCell ref="L72:M72"/>
    <mergeCell ref="B70:C71"/>
    <mergeCell ref="D70:D71"/>
    <mergeCell ref="G70:H70"/>
    <mergeCell ref="L70:M71"/>
    <mergeCell ref="Q33:R33"/>
    <mergeCell ref="B35:C35"/>
    <mergeCell ref="L35:M35"/>
    <mergeCell ref="B33:C34"/>
    <mergeCell ref="D33:D34"/>
    <mergeCell ref="G33:H33"/>
    <mergeCell ref="C5:D5"/>
    <mergeCell ref="D2:D3"/>
    <mergeCell ref="L22:L23"/>
    <mergeCell ref="M22:N22"/>
    <mergeCell ref="L19:M20"/>
    <mergeCell ref="N19:N20"/>
    <mergeCell ref="Q2:R2"/>
    <mergeCell ref="L4:M4"/>
    <mergeCell ref="L5:L6"/>
    <mergeCell ref="B2:C3"/>
    <mergeCell ref="B4:C4"/>
    <mergeCell ref="B5:B6"/>
    <mergeCell ref="L2:M3"/>
    <mergeCell ref="M5:N5"/>
    <mergeCell ref="N2:N3"/>
    <mergeCell ref="G2:H2"/>
    <mergeCell ref="Q19:R19"/>
    <mergeCell ref="B21:C21"/>
    <mergeCell ref="L33:M34"/>
    <mergeCell ref="N33:N34"/>
    <mergeCell ref="B50:B51"/>
    <mergeCell ref="C50:D50"/>
    <mergeCell ref="B22:B23"/>
    <mergeCell ref="C22:D22"/>
    <mergeCell ref="B36:B37"/>
    <mergeCell ref="C36:D36"/>
    <mergeCell ref="L36:L37"/>
    <mergeCell ref="Q221:R221"/>
    <mergeCell ref="N198:N199"/>
    <mergeCell ref="Q198:R198"/>
    <mergeCell ref="B200:C200"/>
    <mergeCell ref="L200:M200"/>
    <mergeCell ref="B198:C199"/>
    <mergeCell ref="D198:D199"/>
    <mergeCell ref="M36:N36"/>
    <mergeCell ref="L50:L51"/>
    <mergeCell ref="M50:N50"/>
    <mergeCell ref="L140:M141"/>
    <mergeCell ref="N140:N141"/>
    <mergeCell ref="C73:D73"/>
    <mergeCell ref="L73:L74"/>
    <mergeCell ref="M73:N73"/>
    <mergeCell ref="L91:M92"/>
    <mergeCell ref="N91:N92"/>
    <mergeCell ref="Q140:R140"/>
    <mergeCell ref="B142:C142"/>
    <mergeCell ref="L142:M142"/>
    <mergeCell ref="B143:B144"/>
    <mergeCell ref="C143:D143"/>
    <mergeCell ref="L143:L144"/>
    <mergeCell ref="M143:N143"/>
    <mergeCell ref="G198:H198"/>
    <mergeCell ref="L198:M199"/>
    <mergeCell ref="B201:B202"/>
    <mergeCell ref="C201:D201"/>
    <mergeCell ref="L201:L202"/>
    <mergeCell ref="M201:N201"/>
    <mergeCell ref="C116:D116"/>
    <mergeCell ref="N47:N48"/>
    <mergeCell ref="Q70:R70"/>
    <mergeCell ref="B140:C141"/>
    <mergeCell ref="D140:D141"/>
    <mergeCell ref="G140:H140"/>
    <mergeCell ref="Q47:R47"/>
    <mergeCell ref="B49:C49"/>
    <mergeCell ref="L49:M49"/>
    <mergeCell ref="B47:C48"/>
    <mergeCell ref="D47:D48"/>
    <mergeCell ref="G47:H47"/>
    <mergeCell ref="L47:M48"/>
    <mergeCell ref="B73:B74"/>
    <mergeCell ref="N70:N71"/>
    <mergeCell ref="Q91:R91"/>
    <mergeCell ref="B93:C93"/>
    <mergeCell ref="L93:M93"/>
    <mergeCell ref="B221:C222"/>
    <mergeCell ref="D221:D222"/>
    <mergeCell ref="G221:H221"/>
    <mergeCell ref="L221:M222"/>
    <mergeCell ref="N221:N222"/>
    <mergeCell ref="B223:C223"/>
    <mergeCell ref="L223:M223"/>
    <mergeCell ref="B224:B225"/>
    <mergeCell ref="C224:D224"/>
    <mergeCell ref="L224:L225"/>
    <mergeCell ref="M224:N22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6"/>
  <sheetViews>
    <sheetView topLeftCell="A223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2851562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345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12</v>
      </c>
      <c r="C4" s="348"/>
      <c r="D4" s="288" t="s">
        <v>292</v>
      </c>
      <c r="E4" s="289"/>
      <c r="F4" s="263" t="s">
        <v>1</v>
      </c>
      <c r="G4" s="286">
        <f t="shared" ref="G4:H6" si="0">C15</f>
        <v>18.600000000000001</v>
      </c>
      <c r="H4" s="286" t="e">
        <f t="shared" si="0"/>
        <v>#DIV/0!</v>
      </c>
      <c r="I4" s="286"/>
      <c r="J4" s="286"/>
      <c r="L4" s="492" t="s">
        <v>333</v>
      </c>
      <c r="M4" s="433"/>
      <c r="N4" s="288" t="s">
        <v>292</v>
      </c>
      <c r="P4" s="263" t="s">
        <v>1</v>
      </c>
      <c r="Q4" s="286">
        <f t="shared" ref="Q4:R6" si="1">M15</f>
        <v>14.6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305">
        <v>18.600000000000001</v>
      </c>
      <c r="D7" s="306" t="s">
        <v>307</v>
      </c>
      <c r="E7" s="282"/>
      <c r="F7" s="258" t="s">
        <v>8</v>
      </c>
      <c r="G7" s="281">
        <f>MAX(C7:C13)</f>
        <v>18.600000000000001</v>
      </c>
      <c r="H7" s="281">
        <f>MAX(D7:D13)</f>
        <v>0</v>
      </c>
      <c r="I7" s="281"/>
      <c r="J7" s="281"/>
      <c r="L7" s="194">
        <v>5</v>
      </c>
      <c r="M7" s="305">
        <v>14.6</v>
      </c>
      <c r="N7" s="306" t="s">
        <v>307</v>
      </c>
      <c r="P7" s="258" t="s">
        <v>8</v>
      </c>
      <c r="Q7" s="281">
        <f>MAX(M7:M13)</f>
        <v>14.6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18.600000000000001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14.6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4" t="s">
        <v>307</v>
      </c>
      <c r="D13" s="303" t="s">
        <v>307</v>
      </c>
      <c r="E13" s="282"/>
      <c r="L13" s="92">
        <v>26</v>
      </c>
      <c r="M13" s="304" t="s">
        <v>307</v>
      </c>
      <c r="N13" s="303" t="s">
        <v>307</v>
      </c>
    </row>
    <row r="14" spans="2:18" ht="13.5" thickBot="1">
      <c r="B14" s="248" t="s">
        <v>0</v>
      </c>
      <c r="C14" s="273">
        <f>COUNTIF(C7:C13,"&gt;0")</f>
        <v>1</v>
      </c>
      <c r="D14" s="273">
        <f>COUNTIF(D7:D13,"&gt;0")</f>
        <v>0</v>
      </c>
      <c r="E14" s="280"/>
      <c r="L14" s="248" t="s">
        <v>0</v>
      </c>
      <c r="M14" s="274">
        <f>COUNTIF(M7:M13,"&gt;0")</f>
        <v>1</v>
      </c>
      <c r="N14" s="296">
        <f>COUNTIF(N7:N13,"&gt;0")</f>
        <v>0</v>
      </c>
    </row>
    <row r="15" spans="2:18">
      <c r="B15" s="117" t="s">
        <v>1</v>
      </c>
      <c r="C15" s="87">
        <f>AVERAGE(C7:C13)</f>
        <v>18.600000000000001</v>
      </c>
      <c r="D15" s="294" t="e">
        <f>AVERAGE(D7:D13)</f>
        <v>#DIV/0!</v>
      </c>
      <c r="E15" s="101"/>
      <c r="L15" s="117" t="s">
        <v>1</v>
      </c>
      <c r="M15" s="87">
        <f>AVERAGE(M7:M13)</f>
        <v>14.6</v>
      </c>
      <c r="N15" s="294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9" spans="2:18" ht="13.5" thickBot="1">
      <c r="H19" s="293"/>
      <c r="I19" s="252"/>
      <c r="J19" s="252"/>
    </row>
    <row r="20" spans="2:18" ht="13.5" thickBot="1">
      <c r="B20" s="347"/>
      <c r="C20" s="348"/>
      <c r="D20" s="405" t="s">
        <v>15</v>
      </c>
      <c r="E20" s="291"/>
      <c r="F20" s="268"/>
      <c r="G20" s="490" t="s">
        <v>344</v>
      </c>
      <c r="H20" s="491"/>
      <c r="I20" s="292"/>
      <c r="J20" s="292"/>
      <c r="L20" s="347"/>
      <c r="M20" s="348"/>
      <c r="N20" s="405" t="s">
        <v>15</v>
      </c>
      <c r="P20" s="268"/>
      <c r="Q20" s="493" t="s">
        <v>329</v>
      </c>
      <c r="R20" s="493"/>
    </row>
    <row r="21" spans="2:18" ht="13.5" thickBot="1">
      <c r="B21" s="349"/>
      <c r="C21" s="350"/>
      <c r="D21" s="407"/>
      <c r="E21" s="291"/>
      <c r="F21" s="267"/>
      <c r="G21" s="266">
        <v>1</v>
      </c>
      <c r="H21" s="265">
        <v>2</v>
      </c>
      <c r="I21" s="290"/>
      <c r="J21" s="290"/>
      <c r="L21" s="349"/>
      <c r="M21" s="350"/>
      <c r="N21" s="407"/>
      <c r="P21" s="267"/>
      <c r="Q21" s="266">
        <v>1</v>
      </c>
      <c r="R21" s="265">
        <v>2</v>
      </c>
    </row>
    <row r="22" spans="2:18" ht="13.5" customHeight="1" thickBot="1">
      <c r="B22" s="347" t="s">
        <v>12</v>
      </c>
      <c r="C22" s="348"/>
      <c r="D22" s="288" t="s">
        <v>291</v>
      </c>
      <c r="E22" s="289"/>
      <c r="F22" s="263" t="s">
        <v>1</v>
      </c>
      <c r="G22" s="286">
        <f t="shared" ref="G22:H24" si="2">C29</f>
        <v>-103.15</v>
      </c>
      <c r="H22" s="286" t="e">
        <f t="shared" si="2"/>
        <v>#DIV/0!</v>
      </c>
      <c r="I22" s="286"/>
      <c r="J22" s="286"/>
      <c r="L22" s="492" t="s">
        <v>333</v>
      </c>
      <c r="M22" s="433"/>
      <c r="N22" s="288" t="s">
        <v>291</v>
      </c>
      <c r="P22" s="263" t="s">
        <v>1</v>
      </c>
      <c r="Q22" s="286">
        <f t="shared" ref="Q22:R24" si="3">M29</f>
        <v>16.100000000000001</v>
      </c>
      <c r="R22" s="286" t="e">
        <f t="shared" si="3"/>
        <v>#DIV/0!</v>
      </c>
    </row>
    <row r="23" spans="2:18">
      <c r="B23" s="483" t="s">
        <v>6</v>
      </c>
      <c r="C23" s="485" t="s">
        <v>293</v>
      </c>
      <c r="D23" s="486"/>
      <c r="E23" s="287"/>
      <c r="F23" s="258" t="s">
        <v>7</v>
      </c>
      <c r="G23" s="286">
        <f t="shared" si="2"/>
        <v>14.919953083036017</v>
      </c>
      <c r="H23" s="286" t="e">
        <f t="shared" si="2"/>
        <v>#DIV/0!</v>
      </c>
      <c r="I23" s="286"/>
      <c r="J23" s="286"/>
      <c r="L23" s="483" t="s">
        <v>6</v>
      </c>
      <c r="M23" s="485" t="s">
        <v>293</v>
      </c>
      <c r="N23" s="486"/>
      <c r="P23" s="258" t="s">
        <v>7</v>
      </c>
      <c r="Q23" s="286">
        <f t="shared" si="3"/>
        <v>0.141421356237309</v>
      </c>
      <c r="R23" s="286" t="e">
        <f t="shared" si="3"/>
        <v>#DIV/0!</v>
      </c>
    </row>
    <row r="24" spans="2:18" ht="13.5" thickBot="1">
      <c r="B24" s="484"/>
      <c r="C24" s="107">
        <v>1</v>
      </c>
      <c r="D24" s="106">
        <v>2</v>
      </c>
      <c r="E24" s="280"/>
      <c r="F24" s="258" t="s">
        <v>3</v>
      </c>
      <c r="G24" s="286" t="e">
        <f t="shared" si="2"/>
        <v>#NUM!</v>
      </c>
      <c r="H24" s="286" t="e">
        <f t="shared" si="2"/>
        <v>#DIV/0!</v>
      </c>
      <c r="I24" s="286"/>
      <c r="J24" s="286"/>
      <c r="L24" s="484"/>
      <c r="M24" s="107">
        <v>1</v>
      </c>
      <c r="N24" s="106">
        <v>2</v>
      </c>
      <c r="P24" s="258" t="s">
        <v>3</v>
      </c>
      <c r="Q24" s="286">
        <f t="shared" si="3"/>
        <v>0.19599639845400466</v>
      </c>
      <c r="R24" s="286" t="e">
        <f t="shared" si="3"/>
        <v>#DIV/0!</v>
      </c>
    </row>
    <row r="25" spans="2:18">
      <c r="B25" s="194">
        <v>7</v>
      </c>
      <c r="C25" s="305">
        <v>-113.7</v>
      </c>
      <c r="D25" s="306" t="s">
        <v>307</v>
      </c>
      <c r="E25" s="282"/>
      <c r="F25" s="258" t="s">
        <v>8</v>
      </c>
      <c r="G25" s="281">
        <f>MAX(C25:C27)</f>
        <v>-92.6</v>
      </c>
      <c r="H25" s="281">
        <f>MAX(D25:D27)</f>
        <v>0</v>
      </c>
      <c r="I25" s="281"/>
      <c r="J25" s="281"/>
      <c r="L25" s="194">
        <v>7</v>
      </c>
      <c r="M25" s="305">
        <v>16.2</v>
      </c>
      <c r="N25" s="306" t="s">
        <v>307</v>
      </c>
      <c r="P25" s="258" t="s">
        <v>8</v>
      </c>
      <c r="Q25" s="281">
        <f>MAX(M25:M27)</f>
        <v>16.2</v>
      </c>
      <c r="R25" s="281">
        <f>MAX(N25:N27)</f>
        <v>0</v>
      </c>
    </row>
    <row r="26" spans="2:18">
      <c r="B26" s="92">
        <v>13</v>
      </c>
      <c r="C26" s="300">
        <v>-92.6</v>
      </c>
      <c r="D26" s="283" t="s">
        <v>307</v>
      </c>
      <c r="E26" s="282"/>
      <c r="F26" s="258" t="s">
        <v>9</v>
      </c>
      <c r="G26" s="281">
        <f>MIN(C25:C27)</f>
        <v>-113.7</v>
      </c>
      <c r="H26" s="281">
        <f>MIN(D25:D27)</f>
        <v>0</v>
      </c>
      <c r="I26" s="281"/>
      <c r="J26" s="281"/>
      <c r="L26" s="92">
        <v>13</v>
      </c>
      <c r="M26" s="300">
        <v>16</v>
      </c>
      <c r="N26" s="283" t="s">
        <v>307</v>
      </c>
      <c r="P26" s="258" t="s">
        <v>9</v>
      </c>
      <c r="Q26" s="281">
        <f>MIN(M25:M27)</f>
        <v>16</v>
      </c>
      <c r="R26" s="281">
        <f>MIN(N25:N27)</f>
        <v>0</v>
      </c>
    </row>
    <row r="27" spans="2:18" ht="13.5" thickBot="1">
      <c r="B27" s="92">
        <v>17</v>
      </c>
      <c r="C27" s="304" t="s">
        <v>307</v>
      </c>
      <c r="D27" s="303" t="s">
        <v>307</v>
      </c>
      <c r="E27" s="282"/>
      <c r="F27" s="262" t="s">
        <v>10</v>
      </c>
      <c r="G27" s="285">
        <f>G25-G26</f>
        <v>21.100000000000009</v>
      </c>
      <c r="H27" s="285">
        <f>H25-H26</f>
        <v>0</v>
      </c>
      <c r="I27" s="281"/>
      <c r="J27" s="281"/>
      <c r="L27" s="92">
        <v>17</v>
      </c>
      <c r="M27" s="304" t="s">
        <v>307</v>
      </c>
      <c r="N27" s="303" t="s">
        <v>307</v>
      </c>
      <c r="P27" s="262" t="s">
        <v>10</v>
      </c>
      <c r="Q27" s="285">
        <f>Q25-Q26</f>
        <v>0.19999999999999929</v>
      </c>
      <c r="R27" s="285">
        <f>R25-R26</f>
        <v>0</v>
      </c>
    </row>
    <row r="28" spans="2:18" ht="13.5" thickBot="1">
      <c r="B28" s="248" t="s">
        <v>0</v>
      </c>
      <c r="C28" s="274">
        <f>COUNTIF(C25:C27,"&gt;0")</f>
        <v>0</v>
      </c>
      <c r="D28" s="296">
        <f>COUNTIF(D25:D27,"&gt;0")</f>
        <v>0</v>
      </c>
      <c r="E28" s="280"/>
      <c r="L28" s="248" t="s">
        <v>0</v>
      </c>
      <c r="M28" s="274">
        <f>COUNTIF(M25:M27,"&gt;0")</f>
        <v>2</v>
      </c>
      <c r="N28" s="296">
        <f>COUNTIF(N25:N27,"&gt;0")</f>
        <v>0</v>
      </c>
    </row>
    <row r="29" spans="2:18">
      <c r="B29" s="117" t="s">
        <v>1</v>
      </c>
      <c r="C29" s="134">
        <f>AVERAGE(C25:C27)</f>
        <v>-103.15</v>
      </c>
      <c r="D29" s="146" t="e">
        <f>AVERAGE(D25:D27)</f>
        <v>#DIV/0!</v>
      </c>
      <c r="E29" s="101"/>
      <c r="L29" s="117" t="s">
        <v>1</v>
      </c>
      <c r="M29" s="134">
        <f>AVERAGE(M25:M27)</f>
        <v>16.100000000000001</v>
      </c>
      <c r="N29" s="146" t="e">
        <f>AVERAGE(N25:N27)</f>
        <v>#DIV/0!</v>
      </c>
    </row>
    <row r="30" spans="2:18">
      <c r="B30" s="85" t="s">
        <v>2</v>
      </c>
      <c r="C30" s="84">
        <f>STDEV(C25:C27)</f>
        <v>14.919953083036017</v>
      </c>
      <c r="D30" s="136" t="e">
        <f>STDEV(D25:D27)</f>
        <v>#DIV/0!</v>
      </c>
      <c r="E30" s="101"/>
      <c r="L30" s="85" t="s">
        <v>2</v>
      </c>
      <c r="M30" s="84">
        <f>STDEV(M25:M27)</f>
        <v>0.141421356237309</v>
      </c>
      <c r="N30" s="136" t="e">
        <f>STDEV(N25:N27)</f>
        <v>#DIV/0!</v>
      </c>
    </row>
    <row r="31" spans="2:18" ht="13.5" thickBot="1">
      <c r="B31" s="82" t="s">
        <v>3</v>
      </c>
      <c r="C31" s="235" t="e">
        <f>CONFIDENCE(0.05,C30,C28)</f>
        <v>#NUM!</v>
      </c>
      <c r="D31" s="234" t="e">
        <f>CONFIDENCE(0.05,D30,D28)</f>
        <v>#DIV/0!</v>
      </c>
      <c r="E31" s="279"/>
      <c r="L31" s="82" t="s">
        <v>3</v>
      </c>
      <c r="M31" s="254">
        <f>CONFIDENCE(0.05,M30,M28)</f>
        <v>0.19599639845400466</v>
      </c>
      <c r="N31" s="278" t="e">
        <f>CONFIDENCE(0.05,N30,N28)</f>
        <v>#DIV/0!</v>
      </c>
    </row>
    <row r="33" spans="2:18" ht="13.5" thickBot="1">
      <c r="H33" s="293"/>
      <c r="I33" s="252"/>
      <c r="J33" s="252"/>
    </row>
    <row r="34" spans="2:18" ht="13.5" thickBot="1">
      <c r="B34" s="347"/>
      <c r="C34" s="348"/>
      <c r="D34" s="405" t="s">
        <v>15</v>
      </c>
      <c r="E34" s="291"/>
      <c r="F34" s="268"/>
      <c r="G34" s="490" t="s">
        <v>343</v>
      </c>
      <c r="H34" s="491"/>
      <c r="I34" s="292"/>
      <c r="J34" s="292"/>
      <c r="L34" s="347"/>
      <c r="M34" s="348"/>
      <c r="N34" s="405" t="s">
        <v>15</v>
      </c>
      <c r="P34" s="268"/>
      <c r="Q34" s="493" t="s">
        <v>327</v>
      </c>
      <c r="R34" s="493"/>
    </row>
    <row r="35" spans="2:18" ht="13.5" thickBot="1">
      <c r="B35" s="349"/>
      <c r="C35" s="350"/>
      <c r="D35" s="407"/>
      <c r="E35" s="291"/>
      <c r="F35" s="267"/>
      <c r="G35" s="266">
        <v>1</v>
      </c>
      <c r="H35" s="265">
        <v>2</v>
      </c>
      <c r="I35" s="290"/>
      <c r="J35" s="290"/>
      <c r="L35" s="349"/>
      <c r="M35" s="350"/>
      <c r="N35" s="407"/>
      <c r="P35" s="267"/>
      <c r="Q35" s="266">
        <v>1</v>
      </c>
      <c r="R35" s="265">
        <v>2</v>
      </c>
    </row>
    <row r="36" spans="2:18" ht="13.5" thickBot="1">
      <c r="B36" s="347" t="s">
        <v>12</v>
      </c>
      <c r="C36" s="348"/>
      <c r="D36" s="288" t="s">
        <v>290</v>
      </c>
      <c r="E36" s="289"/>
      <c r="F36" s="263" t="s">
        <v>1</v>
      </c>
      <c r="G36" s="286">
        <f>C43</f>
        <v>-47.45</v>
      </c>
      <c r="H36" s="286">
        <f>D43</f>
        <v>-41.85</v>
      </c>
      <c r="I36" s="286"/>
      <c r="J36" s="286"/>
      <c r="L36" s="492" t="s">
        <v>333</v>
      </c>
      <c r="M36" s="433"/>
      <c r="N36" s="288" t="s">
        <v>290</v>
      </c>
      <c r="P36" s="263" t="s">
        <v>1</v>
      </c>
      <c r="Q36" s="286">
        <f t="shared" ref="Q36:R38" si="4">M43</f>
        <v>17.75</v>
      </c>
      <c r="R36" s="286">
        <f t="shared" si="4"/>
        <v>19.55</v>
      </c>
    </row>
    <row r="37" spans="2:18">
      <c r="B37" s="483" t="s">
        <v>6</v>
      </c>
      <c r="C37" s="485" t="s">
        <v>293</v>
      </c>
      <c r="D37" s="486"/>
      <c r="E37" s="287"/>
      <c r="F37" s="258" t="s">
        <v>7</v>
      </c>
      <c r="G37" s="286">
        <f>C44</f>
        <v>3.7476659402887051</v>
      </c>
      <c r="H37" s="286">
        <f>D44</f>
        <v>13.647160876900363</v>
      </c>
      <c r="I37" s="286"/>
      <c r="J37" s="286"/>
      <c r="L37" s="483" t="s">
        <v>6</v>
      </c>
      <c r="M37" s="485" t="s">
        <v>293</v>
      </c>
      <c r="N37" s="486"/>
      <c r="P37" s="258" t="s">
        <v>7</v>
      </c>
      <c r="Q37" s="286">
        <f t="shared" si="4"/>
        <v>1.9091883092036803</v>
      </c>
      <c r="R37" s="286">
        <f t="shared" si="4"/>
        <v>2.1920310216782983</v>
      </c>
    </row>
    <row r="38" spans="2:18" ht="13.5" thickBot="1">
      <c r="B38" s="484"/>
      <c r="C38" s="129">
        <v>1</v>
      </c>
      <c r="D38" s="128">
        <v>2</v>
      </c>
      <c r="E38" s="280"/>
      <c r="F38" s="258" t="s">
        <v>3</v>
      </c>
      <c r="G38" s="286"/>
      <c r="H38" s="286"/>
      <c r="I38" s="286"/>
      <c r="J38" s="286"/>
      <c r="L38" s="484"/>
      <c r="M38" s="129">
        <v>1</v>
      </c>
      <c r="N38" s="128">
        <v>2</v>
      </c>
      <c r="P38" s="258" t="s">
        <v>3</v>
      </c>
      <c r="Q38" s="286">
        <f t="shared" si="4"/>
        <v>2.645951379129075</v>
      </c>
      <c r="R38" s="286">
        <f t="shared" si="4"/>
        <v>3.0379441760370844</v>
      </c>
    </row>
    <row r="39" spans="2:18">
      <c r="B39" s="194">
        <v>10</v>
      </c>
      <c r="C39" s="305">
        <v>-44.8</v>
      </c>
      <c r="D39" s="294">
        <v>-32.200000000000003</v>
      </c>
      <c r="E39" s="282"/>
      <c r="F39" s="258" t="s">
        <v>8</v>
      </c>
      <c r="G39" s="281">
        <f>MAX(C39:C41)</f>
        <v>-44.8</v>
      </c>
      <c r="H39" s="281">
        <f>MAX(D39:D41)</f>
        <v>-32.200000000000003</v>
      </c>
      <c r="I39" s="281"/>
      <c r="J39" s="281"/>
      <c r="L39" s="194">
        <v>10</v>
      </c>
      <c r="M39" s="305">
        <v>19.100000000000001</v>
      </c>
      <c r="N39" s="294">
        <v>21.1</v>
      </c>
      <c r="P39" s="258" t="s">
        <v>8</v>
      </c>
      <c r="Q39" s="281">
        <f>MAX(M39:M41)</f>
        <v>19.100000000000001</v>
      </c>
      <c r="R39" s="281">
        <f>MAX(N39:N41)</f>
        <v>21.1</v>
      </c>
    </row>
    <row r="40" spans="2:18">
      <c r="B40" s="92">
        <v>30</v>
      </c>
      <c r="C40" s="300">
        <v>-50.1</v>
      </c>
      <c r="D40" s="136">
        <v>-51.5</v>
      </c>
      <c r="E40" s="282"/>
      <c r="F40" s="258" t="s">
        <v>9</v>
      </c>
      <c r="G40" s="281">
        <f>MIN(C39:C41)</f>
        <v>-50.1</v>
      </c>
      <c r="H40" s="281">
        <f>MIN(D39:D41)</f>
        <v>-51.5</v>
      </c>
      <c r="I40" s="281"/>
      <c r="J40" s="281"/>
      <c r="L40" s="92">
        <v>30</v>
      </c>
      <c r="M40" s="300">
        <v>16.399999999999999</v>
      </c>
      <c r="N40" s="136">
        <v>18</v>
      </c>
      <c r="P40" s="258" t="s">
        <v>9</v>
      </c>
      <c r="Q40" s="281">
        <f>MIN(M39:M41)</f>
        <v>16.399999999999999</v>
      </c>
      <c r="R40" s="281">
        <f>MIN(N39:N41)</f>
        <v>18</v>
      </c>
    </row>
    <row r="41" spans="2:18" ht="13.5" thickBot="1">
      <c r="B41" s="92">
        <v>31</v>
      </c>
      <c r="C41" s="304" t="s">
        <v>307</v>
      </c>
      <c r="D41" s="303" t="s">
        <v>307</v>
      </c>
      <c r="E41" s="282"/>
      <c r="F41" s="262" t="s">
        <v>10</v>
      </c>
      <c r="G41" s="285">
        <f>G39-G40</f>
        <v>5.3000000000000043</v>
      </c>
      <c r="H41" s="285">
        <f>H39-H40</f>
        <v>19.299999999999997</v>
      </c>
      <c r="I41" s="281"/>
      <c r="J41" s="281"/>
      <c r="L41" s="92">
        <v>31</v>
      </c>
      <c r="M41" s="304" t="s">
        <v>307</v>
      </c>
      <c r="N41" s="303" t="s">
        <v>307</v>
      </c>
      <c r="P41" s="262" t="s">
        <v>10</v>
      </c>
      <c r="Q41" s="285">
        <f>Q39-Q40</f>
        <v>2.7000000000000028</v>
      </c>
      <c r="R41" s="285">
        <f>R39-R40</f>
        <v>3.1000000000000014</v>
      </c>
    </row>
    <row r="42" spans="2:18" ht="13.5" thickBot="1">
      <c r="B42" s="248" t="s">
        <v>0</v>
      </c>
      <c r="C42" s="256">
        <f>COUNTIF(C39:C41,"&gt;0")</f>
        <v>0</v>
      </c>
      <c r="D42" s="255">
        <f>COUNTIF(D39:D41,"&gt;0")</f>
        <v>0</v>
      </c>
      <c r="E42" s="280"/>
      <c r="L42" s="248" t="s">
        <v>0</v>
      </c>
      <c r="M42" s="274">
        <f>COUNTIF(M39:M41,"&gt;0")</f>
        <v>2</v>
      </c>
      <c r="N42" s="296">
        <f>COUNTIF(N39:N41,"&gt;0")</f>
        <v>2</v>
      </c>
    </row>
    <row r="43" spans="2:18">
      <c r="B43" s="117" t="s">
        <v>1</v>
      </c>
      <c r="C43" s="134">
        <f>AVERAGE(C39:C41)</f>
        <v>-47.45</v>
      </c>
      <c r="D43" s="146">
        <f>AVERAGE(D39:D41)</f>
        <v>-41.85</v>
      </c>
      <c r="E43" s="101"/>
      <c r="L43" s="117" t="s">
        <v>1</v>
      </c>
      <c r="M43" s="134">
        <f>AVERAGE(M39:M41)</f>
        <v>17.75</v>
      </c>
      <c r="N43" s="146">
        <f>AVERAGE(N39:N41)</f>
        <v>19.55</v>
      </c>
    </row>
    <row r="44" spans="2:18">
      <c r="B44" s="85" t="s">
        <v>2</v>
      </c>
      <c r="C44" s="84">
        <f>STDEV(C39:C41)</f>
        <v>3.7476659402887051</v>
      </c>
      <c r="D44" s="136">
        <f>STDEV(D39:D41)</f>
        <v>13.647160876900363</v>
      </c>
      <c r="E44" s="101"/>
      <c r="L44" s="85" t="s">
        <v>2</v>
      </c>
      <c r="M44" s="84">
        <f>STDEV(M39:M41)</f>
        <v>1.9091883092036803</v>
      </c>
      <c r="N44" s="136">
        <f>STDEV(N39:N41)</f>
        <v>2.1920310216782983</v>
      </c>
    </row>
    <row r="45" spans="2:18" ht="13.5" thickBot="1">
      <c r="B45" s="82" t="s">
        <v>3</v>
      </c>
      <c r="C45" s="235" t="e">
        <f>CONFIDENCE(0.05,C44,C42)</f>
        <v>#NUM!</v>
      </c>
      <c r="D45" s="234" t="e">
        <f>CONFIDENCE(0.05,D44,D42)</f>
        <v>#NUM!</v>
      </c>
      <c r="E45" s="279"/>
      <c r="L45" s="82" t="s">
        <v>3</v>
      </c>
      <c r="M45" s="254">
        <f>CONFIDENCE(0.05,M44,M42)</f>
        <v>2.645951379129075</v>
      </c>
      <c r="N45" s="278">
        <f>CONFIDENCE(0.05,N44,N42)</f>
        <v>3.0379441760370844</v>
      </c>
    </row>
    <row r="47" spans="2:18" ht="13.5" thickBot="1">
      <c r="H47" s="293"/>
      <c r="I47" s="252"/>
      <c r="J47" s="252"/>
    </row>
    <row r="48" spans="2:18" ht="13.5" thickBot="1">
      <c r="B48" s="347"/>
      <c r="C48" s="348"/>
      <c r="D48" s="405" t="s">
        <v>15</v>
      </c>
      <c r="E48" s="291"/>
      <c r="F48" s="268"/>
      <c r="G48" s="490" t="s">
        <v>342</v>
      </c>
      <c r="H48" s="491"/>
      <c r="I48" s="292"/>
      <c r="J48" s="292"/>
      <c r="L48" s="347"/>
      <c r="M48" s="348"/>
      <c r="N48" s="405" t="s">
        <v>15</v>
      </c>
      <c r="P48" s="268"/>
      <c r="Q48" s="493" t="s">
        <v>325</v>
      </c>
      <c r="R48" s="493"/>
    </row>
    <row r="49" spans="2:18" ht="13.5" thickBot="1">
      <c r="B49" s="349"/>
      <c r="C49" s="350"/>
      <c r="D49" s="407"/>
      <c r="E49" s="291"/>
      <c r="F49" s="267"/>
      <c r="G49" s="266">
        <v>1</v>
      </c>
      <c r="H49" s="265">
        <v>2</v>
      </c>
      <c r="I49" s="290"/>
      <c r="J49" s="290"/>
      <c r="L49" s="349"/>
      <c r="M49" s="350"/>
      <c r="N49" s="407"/>
      <c r="P49" s="267"/>
      <c r="Q49" s="266">
        <v>1</v>
      </c>
      <c r="R49" s="265">
        <v>2</v>
      </c>
    </row>
    <row r="50" spans="2:18" ht="13.5" thickBot="1">
      <c r="B50" s="347" t="s">
        <v>12</v>
      </c>
      <c r="C50" s="348"/>
      <c r="D50" s="288" t="s">
        <v>289</v>
      </c>
      <c r="E50" s="289"/>
      <c r="F50" s="263" t="s">
        <v>1</v>
      </c>
      <c r="G50" s="286">
        <f>C66</f>
        <v>-42.4</v>
      </c>
      <c r="H50" s="286">
        <f>D66</f>
        <v>-48.483333333333327</v>
      </c>
      <c r="I50" s="286"/>
      <c r="J50" s="286"/>
      <c r="L50" s="492" t="s">
        <v>333</v>
      </c>
      <c r="M50" s="433"/>
      <c r="N50" s="288" t="s">
        <v>289</v>
      </c>
      <c r="P50" s="263" t="s">
        <v>1</v>
      </c>
      <c r="Q50" s="286">
        <f t="shared" ref="Q50:R52" si="5">M66</f>
        <v>16.885714285714283</v>
      </c>
      <c r="R50" s="286">
        <f t="shared" si="5"/>
        <v>17.916666666666668</v>
      </c>
    </row>
    <row r="51" spans="2:18">
      <c r="B51" s="483" t="s">
        <v>6</v>
      </c>
      <c r="C51" s="485" t="s">
        <v>293</v>
      </c>
      <c r="D51" s="486"/>
      <c r="E51" s="287"/>
      <c r="F51" s="258" t="s">
        <v>7</v>
      </c>
      <c r="G51" s="286">
        <f>C67</f>
        <v>12.290511245129988</v>
      </c>
      <c r="H51" s="286">
        <f>D67</f>
        <v>15.30077340093198</v>
      </c>
      <c r="I51" s="286"/>
      <c r="J51" s="286"/>
      <c r="L51" s="483" t="s">
        <v>6</v>
      </c>
      <c r="M51" s="485" t="s">
        <v>293</v>
      </c>
      <c r="N51" s="486"/>
      <c r="P51" s="258" t="s">
        <v>7</v>
      </c>
      <c r="Q51" s="286">
        <f t="shared" si="5"/>
        <v>0.75592894601845484</v>
      </c>
      <c r="R51" s="286">
        <f t="shared" si="5"/>
        <v>0.71390942469382468</v>
      </c>
    </row>
    <row r="52" spans="2:18" ht="13.5" thickBot="1">
      <c r="B52" s="484"/>
      <c r="C52" s="107">
        <v>1</v>
      </c>
      <c r="D52" s="106">
        <v>2</v>
      </c>
      <c r="E52" s="280"/>
      <c r="F52" s="258" t="s">
        <v>3</v>
      </c>
      <c r="G52" s="286"/>
      <c r="H52" s="286"/>
      <c r="I52" s="286"/>
      <c r="J52" s="286"/>
      <c r="L52" s="484"/>
      <c r="M52" s="107">
        <v>1</v>
      </c>
      <c r="N52" s="106">
        <v>2</v>
      </c>
      <c r="P52" s="258" t="s">
        <v>3</v>
      </c>
      <c r="Q52" s="286">
        <f t="shared" si="5"/>
        <v>0.55998970986858709</v>
      </c>
      <c r="R52" s="286">
        <f t="shared" si="5"/>
        <v>0.57123601547878067</v>
      </c>
    </row>
    <row r="53" spans="2:18">
      <c r="B53" s="92">
        <v>3</v>
      </c>
      <c r="C53" s="307" t="s">
        <v>307</v>
      </c>
      <c r="D53" s="306" t="s">
        <v>307</v>
      </c>
      <c r="E53" s="282"/>
      <c r="F53" s="258" t="s">
        <v>8</v>
      </c>
      <c r="G53" s="281">
        <f>MAX(C53:C64)</f>
        <v>-25.6</v>
      </c>
      <c r="H53" s="281">
        <f>MAX(D53:D64)</f>
        <v>-23.3</v>
      </c>
      <c r="I53" s="281"/>
      <c r="J53" s="281"/>
      <c r="L53" s="92">
        <v>3</v>
      </c>
      <c r="M53" s="307" t="s">
        <v>307</v>
      </c>
      <c r="N53" s="306" t="s">
        <v>307</v>
      </c>
      <c r="P53" s="258" t="s">
        <v>8</v>
      </c>
      <c r="Q53" s="281">
        <f>MAX(M53:M64)</f>
        <v>17.3</v>
      </c>
      <c r="R53" s="281">
        <f>MAX(N53:N64)</f>
        <v>19.100000000000001</v>
      </c>
    </row>
    <row r="54" spans="2:18">
      <c r="B54" s="92">
        <v>5</v>
      </c>
      <c r="C54" s="300">
        <v>-25.6</v>
      </c>
      <c r="D54" s="136">
        <v>-23.3</v>
      </c>
      <c r="E54" s="282"/>
      <c r="F54" s="258" t="s">
        <v>9</v>
      </c>
      <c r="G54" s="281">
        <f>MIN(C53:C64)</f>
        <v>-62.4</v>
      </c>
      <c r="H54" s="281">
        <f>MIN(D53:D64)</f>
        <v>-64.900000000000006</v>
      </c>
      <c r="I54" s="281"/>
      <c r="J54" s="281"/>
      <c r="L54" s="92">
        <v>5</v>
      </c>
      <c r="M54" s="300">
        <v>17.3</v>
      </c>
      <c r="N54" s="136">
        <v>18.5</v>
      </c>
      <c r="P54" s="258" t="s">
        <v>9</v>
      </c>
      <c r="Q54" s="281">
        <f>MIN(M53:M64)</f>
        <v>15.2</v>
      </c>
      <c r="R54" s="281">
        <f>MIN(N53:N64)</f>
        <v>17.399999999999999</v>
      </c>
    </row>
    <row r="55" spans="2:18" ht="13.5" thickBot="1">
      <c r="B55" s="92">
        <v>6</v>
      </c>
      <c r="C55" s="300">
        <v>-43.1</v>
      </c>
      <c r="D55" s="136">
        <v>-40.1</v>
      </c>
      <c r="E55" s="282"/>
      <c r="F55" s="262" t="s">
        <v>10</v>
      </c>
      <c r="G55" s="285">
        <f>G53-G54</f>
        <v>36.799999999999997</v>
      </c>
      <c r="H55" s="285">
        <f>H53-H54</f>
        <v>41.600000000000009</v>
      </c>
      <c r="I55" s="281"/>
      <c r="J55" s="281"/>
      <c r="L55" s="92">
        <v>6</v>
      </c>
      <c r="M55" s="300">
        <v>17.2</v>
      </c>
      <c r="N55" s="136">
        <v>19.100000000000001</v>
      </c>
      <c r="P55" s="262" t="s">
        <v>10</v>
      </c>
      <c r="Q55" s="285">
        <f>Q53-Q54</f>
        <v>2.1000000000000014</v>
      </c>
      <c r="R55" s="285">
        <f>R53-R54</f>
        <v>1.7000000000000028</v>
      </c>
    </row>
    <row r="56" spans="2:18">
      <c r="B56" s="92">
        <v>7</v>
      </c>
      <c r="C56" s="300">
        <v>-31.2</v>
      </c>
      <c r="D56" s="283" t="s">
        <v>307</v>
      </c>
      <c r="E56" s="282"/>
      <c r="F56" s="258"/>
      <c r="G56" s="281"/>
      <c r="H56" s="281"/>
      <c r="I56" s="281"/>
      <c r="J56" s="281"/>
      <c r="L56" s="92">
        <v>7</v>
      </c>
      <c r="M56" s="300">
        <v>17.100000000000001</v>
      </c>
      <c r="N56" s="283" t="s">
        <v>307</v>
      </c>
      <c r="P56" s="258"/>
      <c r="Q56" s="281"/>
      <c r="R56" s="281"/>
    </row>
    <row r="57" spans="2:18">
      <c r="B57" s="92">
        <v>10</v>
      </c>
      <c r="C57" s="300">
        <v>-39.200000000000003</v>
      </c>
      <c r="D57" s="283" t="s">
        <v>307</v>
      </c>
      <c r="E57" s="282"/>
      <c r="F57" s="258"/>
      <c r="G57" s="281"/>
      <c r="H57" s="281"/>
      <c r="I57" s="281"/>
      <c r="J57" s="281"/>
      <c r="L57" s="92">
        <v>10</v>
      </c>
      <c r="M57" s="300">
        <v>15.2</v>
      </c>
      <c r="N57" s="283" t="s">
        <v>307</v>
      </c>
      <c r="P57" s="258"/>
      <c r="Q57" s="281"/>
      <c r="R57" s="281"/>
    </row>
    <row r="58" spans="2:18">
      <c r="B58" s="92">
        <v>11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11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13</v>
      </c>
      <c r="C59" s="284" t="s">
        <v>307</v>
      </c>
      <c r="D59" s="283" t="s">
        <v>307</v>
      </c>
      <c r="E59" s="282"/>
      <c r="F59" s="258"/>
      <c r="G59" s="281"/>
      <c r="H59" s="281"/>
      <c r="I59" s="281"/>
      <c r="J59" s="281"/>
      <c r="L59" s="92">
        <v>13</v>
      </c>
      <c r="M59" s="284" t="s">
        <v>307</v>
      </c>
      <c r="N59" s="283" t="s">
        <v>307</v>
      </c>
      <c r="P59" s="258"/>
      <c r="Q59" s="281"/>
      <c r="R59" s="281"/>
    </row>
    <row r="60" spans="2:18">
      <c r="B60" s="92">
        <v>19</v>
      </c>
      <c r="C60" s="300">
        <v>-51.7</v>
      </c>
      <c r="D60" s="136">
        <v>-46.1</v>
      </c>
      <c r="E60" s="282"/>
      <c r="F60" s="258"/>
      <c r="G60" s="281"/>
      <c r="H60" s="281"/>
      <c r="I60" s="281"/>
      <c r="J60" s="281"/>
      <c r="L60" s="92">
        <v>19</v>
      </c>
      <c r="M60" s="300">
        <v>17.2</v>
      </c>
      <c r="N60" s="136">
        <v>17.399999999999999</v>
      </c>
      <c r="P60" s="258"/>
      <c r="Q60" s="281"/>
      <c r="R60" s="281"/>
    </row>
    <row r="61" spans="2:18">
      <c r="B61" s="92">
        <v>20</v>
      </c>
      <c r="C61" s="300">
        <v>-43.6</v>
      </c>
      <c r="D61" s="136">
        <v>-58.5</v>
      </c>
      <c r="E61" s="282"/>
      <c r="F61" s="258"/>
      <c r="G61" s="281"/>
      <c r="H61" s="281"/>
      <c r="I61" s="281"/>
      <c r="J61" s="281"/>
      <c r="L61" s="92">
        <v>20</v>
      </c>
      <c r="M61" s="300">
        <v>17.3</v>
      </c>
      <c r="N61" s="136">
        <v>17.600000000000001</v>
      </c>
      <c r="P61" s="258"/>
      <c r="Q61" s="281"/>
      <c r="R61" s="281"/>
    </row>
    <row r="62" spans="2:18">
      <c r="B62" s="92">
        <v>21</v>
      </c>
      <c r="C62" s="300">
        <v>-62.4</v>
      </c>
      <c r="D62" s="136">
        <v>-64.900000000000006</v>
      </c>
      <c r="E62" s="282"/>
      <c r="F62" s="258"/>
      <c r="G62" s="281"/>
      <c r="H62" s="281"/>
      <c r="I62" s="281"/>
      <c r="J62" s="281"/>
      <c r="L62" s="92">
        <v>21</v>
      </c>
      <c r="M62" s="300">
        <v>16.899999999999999</v>
      </c>
      <c r="N62" s="136">
        <v>17.5</v>
      </c>
      <c r="P62" s="258"/>
      <c r="Q62" s="281"/>
      <c r="R62" s="281"/>
    </row>
    <row r="63" spans="2:18">
      <c r="B63" s="92">
        <v>24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24</v>
      </c>
      <c r="M63" s="284" t="s">
        <v>307</v>
      </c>
      <c r="N63" s="283" t="s">
        <v>307</v>
      </c>
      <c r="P63" s="258"/>
      <c r="Q63" s="281"/>
      <c r="R63" s="281"/>
    </row>
    <row r="64" spans="2:18" ht="13.5" thickBot="1">
      <c r="B64" s="92">
        <v>28</v>
      </c>
      <c r="C64" s="304" t="s">
        <v>307</v>
      </c>
      <c r="D64" s="234">
        <v>-58</v>
      </c>
      <c r="E64" s="282"/>
      <c r="L64" s="92">
        <v>28</v>
      </c>
      <c r="M64" s="304" t="s">
        <v>307</v>
      </c>
      <c r="N64" s="234">
        <v>17.399999999999999</v>
      </c>
    </row>
    <row r="65" spans="2:18" ht="13.5" thickBot="1">
      <c r="B65" s="248" t="s">
        <v>0</v>
      </c>
      <c r="C65" s="274">
        <f>COUNTIF(C53:C64,"&gt;0")</f>
        <v>0</v>
      </c>
      <c r="D65" s="296">
        <f>COUNTIF(D53:D64,"&gt;0")</f>
        <v>0</v>
      </c>
      <c r="E65" s="280"/>
      <c r="L65" s="248" t="s">
        <v>0</v>
      </c>
      <c r="M65" s="274">
        <f>COUNTIF(M53:M64,"&gt;0")</f>
        <v>7</v>
      </c>
      <c r="N65" s="296">
        <f>COUNTIF(N53:N64,"&gt;0")</f>
        <v>6</v>
      </c>
    </row>
    <row r="66" spans="2:18">
      <c r="B66" s="117" t="s">
        <v>1</v>
      </c>
      <c r="C66" s="134">
        <f>AVERAGE(C53:C64)</f>
        <v>-42.4</v>
      </c>
      <c r="D66" s="146">
        <f>AVERAGE(D53:D64)</f>
        <v>-48.483333333333327</v>
      </c>
      <c r="E66" s="101"/>
      <c r="L66" s="117" t="s">
        <v>1</v>
      </c>
      <c r="M66" s="134">
        <f>AVERAGE(M53:M64)</f>
        <v>16.885714285714283</v>
      </c>
      <c r="N66" s="146">
        <f>AVERAGE(N53:N64)</f>
        <v>17.916666666666668</v>
      </c>
    </row>
    <row r="67" spans="2:18">
      <c r="B67" s="85" t="s">
        <v>2</v>
      </c>
      <c r="C67" s="84">
        <f>STDEV(C53:C64)</f>
        <v>12.290511245129988</v>
      </c>
      <c r="D67" s="136">
        <f>STDEV(D53:D64)</f>
        <v>15.30077340093198</v>
      </c>
      <c r="E67" s="101"/>
      <c r="L67" s="85" t="s">
        <v>2</v>
      </c>
      <c r="M67" s="84">
        <f>STDEV(M53:M64)</f>
        <v>0.75592894601845484</v>
      </c>
      <c r="N67" s="136">
        <f>STDEV(N53:N64)</f>
        <v>0.71390942469382468</v>
      </c>
    </row>
    <row r="68" spans="2:18" ht="13.5" thickBot="1">
      <c r="B68" s="82" t="s">
        <v>3</v>
      </c>
      <c r="C68" s="235" t="e">
        <f>CONFIDENCE(0.05,C67,C65)</f>
        <v>#NUM!</v>
      </c>
      <c r="D68" s="234" t="e">
        <f>CONFIDENCE(0.05,D67,D65)</f>
        <v>#NUM!</v>
      </c>
      <c r="E68" s="279"/>
      <c r="L68" s="82" t="s">
        <v>3</v>
      </c>
      <c r="M68" s="254">
        <f>CONFIDENCE(0.05,M67,M65)</f>
        <v>0.55998970986858709</v>
      </c>
      <c r="N68" s="278">
        <f>CONFIDENCE(0.05,N67,N65)</f>
        <v>0.57123601547878067</v>
      </c>
    </row>
    <row r="70" spans="2:18" ht="13.5" thickBot="1">
      <c r="H70" s="293"/>
      <c r="I70" s="252"/>
      <c r="J70" s="252"/>
    </row>
    <row r="71" spans="2:18" ht="13.5" thickBot="1">
      <c r="B71" s="347"/>
      <c r="C71" s="348"/>
      <c r="D71" s="405" t="s">
        <v>15</v>
      </c>
      <c r="E71" s="291"/>
      <c r="F71" s="268"/>
      <c r="G71" s="490" t="s">
        <v>341</v>
      </c>
      <c r="H71" s="491"/>
      <c r="I71" s="292"/>
      <c r="J71" s="292"/>
      <c r="L71" s="347"/>
      <c r="M71" s="348"/>
      <c r="N71" s="405" t="s">
        <v>15</v>
      </c>
      <c r="P71" s="268"/>
      <c r="Q71" s="493" t="s">
        <v>323</v>
      </c>
      <c r="R71" s="493"/>
    </row>
    <row r="72" spans="2:18" ht="13.5" thickBot="1">
      <c r="B72" s="349"/>
      <c r="C72" s="350"/>
      <c r="D72" s="407"/>
      <c r="E72" s="291"/>
      <c r="F72" s="267"/>
      <c r="G72" s="266">
        <v>1</v>
      </c>
      <c r="H72" s="265">
        <v>2</v>
      </c>
      <c r="I72" s="290"/>
      <c r="J72" s="290"/>
      <c r="L72" s="349"/>
      <c r="M72" s="350"/>
      <c r="N72" s="407"/>
      <c r="P72" s="267"/>
      <c r="Q72" s="266">
        <v>1</v>
      </c>
      <c r="R72" s="265">
        <v>2</v>
      </c>
    </row>
    <row r="73" spans="2:18" ht="13.5" thickBot="1">
      <c r="B73" s="347" t="s">
        <v>12</v>
      </c>
      <c r="C73" s="348"/>
      <c r="D73" s="288" t="s">
        <v>288</v>
      </c>
      <c r="E73" s="289"/>
      <c r="F73" s="263" t="s">
        <v>1</v>
      </c>
      <c r="G73" s="286">
        <f>C87</f>
        <v>-74.8</v>
      </c>
      <c r="H73" s="286">
        <f>D87</f>
        <v>-64.739999999999995</v>
      </c>
      <c r="I73" s="286"/>
      <c r="J73" s="286"/>
      <c r="L73" s="492" t="s">
        <v>333</v>
      </c>
      <c r="M73" s="433"/>
      <c r="N73" s="288" t="s">
        <v>288</v>
      </c>
      <c r="P73" s="263" t="s">
        <v>1</v>
      </c>
      <c r="Q73" s="286">
        <f t="shared" ref="Q73:R75" si="6">M87</f>
        <v>17.866666666666664</v>
      </c>
      <c r="R73" s="286">
        <f t="shared" si="6"/>
        <v>9.3999999999999986</v>
      </c>
    </row>
    <row r="74" spans="2:18">
      <c r="B74" s="483" t="s">
        <v>6</v>
      </c>
      <c r="C74" s="485" t="s">
        <v>293</v>
      </c>
      <c r="D74" s="486"/>
      <c r="E74" s="287"/>
      <c r="F74" s="258" t="s">
        <v>7</v>
      </c>
      <c r="G74" s="286">
        <f>C88</f>
        <v>15.384407690905761</v>
      </c>
      <c r="H74" s="286">
        <f>D88</f>
        <v>29.217255175666331</v>
      </c>
      <c r="I74" s="286"/>
      <c r="J74" s="286"/>
      <c r="L74" s="483" t="s">
        <v>6</v>
      </c>
      <c r="M74" s="485" t="s">
        <v>293</v>
      </c>
      <c r="N74" s="486"/>
      <c r="P74" s="258" t="s">
        <v>7</v>
      </c>
      <c r="Q74" s="286">
        <f t="shared" si="6"/>
        <v>1.1503622617824936</v>
      </c>
      <c r="R74" s="286">
        <f t="shared" si="6"/>
        <v>22.384257861273845</v>
      </c>
    </row>
    <row r="75" spans="2:18" ht="13.5" thickBot="1">
      <c r="B75" s="484"/>
      <c r="C75" s="107">
        <v>1</v>
      </c>
      <c r="D75" s="106">
        <v>2</v>
      </c>
      <c r="E75" s="280"/>
      <c r="F75" s="258" t="s">
        <v>3</v>
      </c>
      <c r="G75" s="286"/>
      <c r="H75" s="286"/>
      <c r="I75" s="286"/>
      <c r="J75" s="286"/>
      <c r="L75" s="484"/>
      <c r="M75" s="107">
        <v>1</v>
      </c>
      <c r="N75" s="106">
        <v>2</v>
      </c>
      <c r="P75" s="258" t="s">
        <v>3</v>
      </c>
      <c r="Q75" s="286">
        <f t="shared" si="6"/>
        <v>1.301733524452668</v>
      </c>
      <c r="R75" s="286">
        <f t="shared" si="6"/>
        <v>21.936169614377153</v>
      </c>
    </row>
    <row r="76" spans="2:18">
      <c r="B76" s="92">
        <v>4</v>
      </c>
      <c r="C76" s="305">
        <v>-69.2</v>
      </c>
      <c r="D76" s="294">
        <v>-56</v>
      </c>
      <c r="E76" s="282"/>
      <c r="F76" s="258" t="s">
        <v>8</v>
      </c>
      <c r="G76" s="281">
        <f>MAX(C76:C85)</f>
        <v>-63</v>
      </c>
      <c r="H76" s="281">
        <f>MAX(D76:D85)</f>
        <v>-27.4</v>
      </c>
      <c r="I76" s="281"/>
      <c r="J76" s="281"/>
      <c r="L76" s="92">
        <v>4</v>
      </c>
      <c r="M76" s="305">
        <v>17.899999999999999</v>
      </c>
      <c r="N76" s="294">
        <v>19</v>
      </c>
      <c r="P76" s="258" t="s">
        <v>8</v>
      </c>
      <c r="Q76" s="281">
        <f>MAX(M76:M85)</f>
        <v>19</v>
      </c>
      <c r="R76" s="281">
        <f>MAX(N76:N85)</f>
        <v>20.399999999999999</v>
      </c>
    </row>
    <row r="77" spans="2:18">
      <c r="B77" s="92">
        <v>5</v>
      </c>
      <c r="C77" s="300">
        <v>-92.2</v>
      </c>
      <c r="D77" s="136">
        <v>-87.8</v>
      </c>
      <c r="E77" s="282"/>
      <c r="F77" s="258" t="s">
        <v>9</v>
      </c>
      <c r="G77" s="281">
        <f>MIN(C76:C85)</f>
        <v>-92.2</v>
      </c>
      <c r="H77" s="281">
        <f>MIN(D76:D85)</f>
        <v>-100.2</v>
      </c>
      <c r="I77" s="281"/>
      <c r="J77" s="281"/>
      <c r="L77" s="92">
        <v>5</v>
      </c>
      <c r="M77" s="300">
        <v>16.7</v>
      </c>
      <c r="N77" s="136">
        <v>17.899999999999999</v>
      </c>
      <c r="P77" s="258" t="s">
        <v>9</v>
      </c>
      <c r="Q77" s="281">
        <f>MIN(M76:M85)</f>
        <v>16.7</v>
      </c>
      <c r="R77" s="281">
        <f>MIN(N76:N85)</f>
        <v>-30.6</v>
      </c>
    </row>
    <row r="78" spans="2:18" ht="13.5" thickBot="1">
      <c r="B78" s="92">
        <v>8</v>
      </c>
      <c r="C78" s="284" t="s">
        <v>307</v>
      </c>
      <c r="D78" s="136">
        <v>-100.2</v>
      </c>
      <c r="E78" s="282"/>
      <c r="F78" s="262" t="s">
        <v>10</v>
      </c>
      <c r="G78" s="285">
        <f>G76-G77</f>
        <v>29.200000000000003</v>
      </c>
      <c r="H78" s="285">
        <f>H76-H77</f>
        <v>72.800000000000011</v>
      </c>
      <c r="I78" s="281"/>
      <c r="J78" s="281"/>
      <c r="L78" s="92">
        <v>8</v>
      </c>
      <c r="M78" s="284" t="s">
        <v>307</v>
      </c>
      <c r="N78" s="136">
        <v>20.399999999999999</v>
      </c>
      <c r="P78" s="262" t="s">
        <v>10</v>
      </c>
      <c r="Q78" s="285">
        <f>Q76-Q77</f>
        <v>2.3000000000000007</v>
      </c>
      <c r="R78" s="285">
        <f>R76-R77</f>
        <v>51</v>
      </c>
    </row>
    <row r="79" spans="2:18">
      <c r="B79" s="92">
        <v>11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11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16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16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17</v>
      </c>
      <c r="C81" s="284" t="s">
        <v>307</v>
      </c>
      <c r="D81" s="283" t="s">
        <v>307</v>
      </c>
      <c r="E81" s="282"/>
      <c r="F81" s="258"/>
      <c r="G81" s="281"/>
      <c r="H81" s="281"/>
      <c r="I81" s="281"/>
      <c r="J81" s="281"/>
      <c r="L81" s="92">
        <v>17</v>
      </c>
      <c r="M81" s="284" t="s">
        <v>307</v>
      </c>
      <c r="N81" s="283" t="s">
        <v>307</v>
      </c>
      <c r="P81" s="258"/>
      <c r="Q81" s="281"/>
      <c r="R81" s="281"/>
    </row>
    <row r="82" spans="2:18">
      <c r="B82" s="92">
        <v>19</v>
      </c>
      <c r="C82" s="300">
        <v>-63</v>
      </c>
      <c r="D82" s="136">
        <v>-52.3</v>
      </c>
      <c r="E82" s="282"/>
      <c r="F82" s="258"/>
      <c r="G82" s="281"/>
      <c r="H82" s="281"/>
      <c r="I82" s="281"/>
      <c r="J82" s="281"/>
      <c r="L82" s="92">
        <v>19</v>
      </c>
      <c r="M82" s="300">
        <v>19</v>
      </c>
      <c r="N82" s="136">
        <v>20.3</v>
      </c>
      <c r="P82" s="258"/>
      <c r="Q82" s="281"/>
      <c r="R82" s="281"/>
    </row>
    <row r="83" spans="2:18">
      <c r="B83" s="92">
        <v>29</v>
      </c>
      <c r="C83" s="284" t="s">
        <v>307</v>
      </c>
      <c r="D83" s="136">
        <v>-27.4</v>
      </c>
      <c r="E83" s="282"/>
      <c r="F83" s="258"/>
      <c r="G83" s="281"/>
      <c r="H83" s="281"/>
      <c r="I83" s="281"/>
      <c r="J83" s="281"/>
      <c r="L83" s="92">
        <v>29</v>
      </c>
      <c r="M83" s="284" t="s">
        <v>307</v>
      </c>
      <c r="N83" s="136">
        <v>-30.6</v>
      </c>
      <c r="P83" s="258"/>
      <c r="Q83" s="281"/>
      <c r="R83" s="281"/>
    </row>
    <row r="84" spans="2:18">
      <c r="B84" s="92">
        <v>30</v>
      </c>
      <c r="C84" s="284" t="s">
        <v>307</v>
      </c>
      <c r="D84" s="283" t="s">
        <v>307</v>
      </c>
      <c r="E84" s="282"/>
      <c r="L84" s="92">
        <v>30</v>
      </c>
      <c r="M84" s="284" t="s">
        <v>307</v>
      </c>
      <c r="N84" s="283" t="s">
        <v>307</v>
      </c>
    </row>
    <row r="85" spans="2:18" ht="13.5" thickBot="1">
      <c r="B85" s="92">
        <v>31</v>
      </c>
      <c r="C85" s="304" t="s">
        <v>307</v>
      </c>
      <c r="D85" s="303" t="s">
        <v>307</v>
      </c>
      <c r="E85" s="282"/>
      <c r="L85" s="92">
        <v>31</v>
      </c>
      <c r="M85" s="304" t="s">
        <v>307</v>
      </c>
      <c r="N85" s="303" t="s">
        <v>307</v>
      </c>
    </row>
    <row r="86" spans="2:18" ht="13.5" thickBot="1">
      <c r="B86" s="248" t="s">
        <v>0</v>
      </c>
      <c r="C86" s="274">
        <f>COUNTIF(C76:C85,"&gt;0")</f>
        <v>0</v>
      </c>
      <c r="D86" s="296">
        <f>COUNTIF(D76:D85,"&gt;0")</f>
        <v>0</v>
      </c>
      <c r="E86" s="280"/>
      <c r="L86" s="248" t="s">
        <v>0</v>
      </c>
      <c r="M86" s="274">
        <f>COUNTIF(M76:M85,"&gt;0")</f>
        <v>3</v>
      </c>
      <c r="N86" s="296">
        <f>COUNTIF(N76:N85,"&gt;0")</f>
        <v>4</v>
      </c>
    </row>
    <row r="87" spans="2:18">
      <c r="B87" s="117" t="s">
        <v>1</v>
      </c>
      <c r="C87" s="134">
        <f>AVERAGE(C76:C85)</f>
        <v>-74.8</v>
      </c>
      <c r="D87" s="146">
        <f>AVERAGE(D76:D85)</f>
        <v>-64.739999999999995</v>
      </c>
      <c r="E87" s="101"/>
      <c r="L87" s="117" t="s">
        <v>1</v>
      </c>
      <c r="M87" s="134">
        <f>AVERAGE(M76:M85)</f>
        <v>17.866666666666664</v>
      </c>
      <c r="N87" s="146">
        <f>AVERAGE(N76:N85)</f>
        <v>9.3999999999999986</v>
      </c>
    </row>
    <row r="88" spans="2:18">
      <c r="B88" s="85" t="s">
        <v>2</v>
      </c>
      <c r="C88" s="84">
        <f>STDEV(C76:C85)</f>
        <v>15.384407690905761</v>
      </c>
      <c r="D88" s="136">
        <f>STDEV(D76:D85)</f>
        <v>29.217255175666331</v>
      </c>
      <c r="E88" s="101"/>
      <c r="L88" s="85" t="s">
        <v>2</v>
      </c>
      <c r="M88" s="84">
        <f>STDEV(M76:M85)</f>
        <v>1.1503622617824936</v>
      </c>
      <c r="N88" s="136">
        <f>STDEV(N76:N85)</f>
        <v>22.384257861273845</v>
      </c>
    </row>
    <row r="89" spans="2:18" ht="13.5" thickBot="1">
      <c r="B89" s="82" t="s">
        <v>3</v>
      </c>
      <c r="C89" s="235" t="e">
        <f>CONFIDENCE(0.05,C88,C86)</f>
        <v>#NUM!</v>
      </c>
      <c r="D89" s="234" t="e">
        <f>CONFIDENCE(0.05,D88,D86)</f>
        <v>#NUM!</v>
      </c>
      <c r="E89" s="279"/>
      <c r="L89" s="82" t="s">
        <v>3</v>
      </c>
      <c r="M89" s="254">
        <f>CONFIDENCE(0.05,M88,M86)</f>
        <v>1.301733524452668</v>
      </c>
      <c r="N89" s="278">
        <f>CONFIDENCE(0.05,N88,N86)</f>
        <v>21.936169614377153</v>
      </c>
    </row>
    <row r="91" spans="2:18" ht="13.5" thickBot="1">
      <c r="H91" s="293"/>
      <c r="I91" s="252"/>
      <c r="J91" s="252"/>
    </row>
    <row r="92" spans="2:18" ht="13.5" thickBot="1">
      <c r="B92" s="347"/>
      <c r="C92" s="348"/>
      <c r="D92" s="405" t="s">
        <v>15</v>
      </c>
      <c r="E92" s="291"/>
      <c r="F92" s="268"/>
      <c r="G92" s="490" t="s">
        <v>340</v>
      </c>
      <c r="H92" s="491"/>
      <c r="I92" s="292"/>
      <c r="J92" s="292"/>
      <c r="L92" s="347"/>
      <c r="M92" s="348"/>
      <c r="N92" s="405" t="s">
        <v>15</v>
      </c>
      <c r="P92" s="268"/>
      <c r="Q92" s="493" t="s">
        <v>321</v>
      </c>
      <c r="R92" s="493"/>
    </row>
    <row r="93" spans="2:18" ht="13.5" thickBot="1">
      <c r="B93" s="349"/>
      <c r="C93" s="350"/>
      <c r="D93" s="407"/>
      <c r="E93" s="291"/>
      <c r="F93" s="267"/>
      <c r="G93" s="266">
        <v>1</v>
      </c>
      <c r="H93" s="265">
        <v>2</v>
      </c>
      <c r="I93" s="290"/>
      <c r="J93" s="290"/>
      <c r="L93" s="349"/>
      <c r="M93" s="350"/>
      <c r="N93" s="407"/>
      <c r="P93" s="267"/>
      <c r="Q93" s="266">
        <v>1</v>
      </c>
      <c r="R93" s="265">
        <v>2</v>
      </c>
    </row>
    <row r="94" spans="2:18" ht="13.5" thickBot="1">
      <c r="B94" s="347" t="s">
        <v>12</v>
      </c>
      <c r="C94" s="348"/>
      <c r="D94" s="288" t="s">
        <v>287</v>
      </c>
      <c r="E94" s="289"/>
      <c r="F94" s="263" t="s">
        <v>1</v>
      </c>
      <c r="G94" s="286">
        <f t="shared" ref="G94:H96" si="7">C109</f>
        <v>-23.740000000000002</v>
      </c>
      <c r="H94" s="286">
        <f t="shared" si="7"/>
        <v>-19.8</v>
      </c>
      <c r="I94" s="286"/>
      <c r="J94" s="286"/>
      <c r="L94" s="492" t="s">
        <v>333</v>
      </c>
      <c r="M94" s="433"/>
      <c r="N94" s="288" t="s">
        <v>287</v>
      </c>
      <c r="P94" s="263" t="s">
        <v>1</v>
      </c>
      <c r="Q94" s="286">
        <f t="shared" ref="Q94:R96" si="8">M109</f>
        <v>20.9</v>
      </c>
      <c r="R94" s="286">
        <f t="shared" si="8"/>
        <v>22.8</v>
      </c>
    </row>
    <row r="95" spans="2:18">
      <c r="B95" s="483" t="s">
        <v>6</v>
      </c>
      <c r="C95" s="485" t="s">
        <v>293</v>
      </c>
      <c r="D95" s="486"/>
      <c r="E95" s="287"/>
      <c r="F95" s="258" t="s">
        <v>7</v>
      </c>
      <c r="G95" s="286">
        <f t="shared" si="7"/>
        <v>22.610241042501073</v>
      </c>
      <c r="H95" s="286">
        <f t="shared" si="7"/>
        <v>29.394132067472242</v>
      </c>
      <c r="I95" s="286"/>
      <c r="J95" s="286"/>
      <c r="L95" s="483" t="s">
        <v>6</v>
      </c>
      <c r="M95" s="485" t="s">
        <v>293</v>
      </c>
      <c r="N95" s="486"/>
      <c r="P95" s="258" t="s">
        <v>7</v>
      </c>
      <c r="Q95" s="286">
        <f t="shared" si="8"/>
        <v>1.9352002480363633</v>
      </c>
      <c r="R95" s="286">
        <f t="shared" si="8"/>
        <v>2.727636339397181</v>
      </c>
    </row>
    <row r="96" spans="2:18" ht="13.5" thickBot="1">
      <c r="B96" s="484"/>
      <c r="C96" s="129">
        <v>1</v>
      </c>
      <c r="D96" s="128">
        <v>2</v>
      </c>
      <c r="E96" s="280"/>
      <c r="F96" s="258" t="s">
        <v>3</v>
      </c>
      <c r="G96" s="286">
        <f t="shared" si="7"/>
        <v>44.315258125071459</v>
      </c>
      <c r="H96" s="286">
        <f t="shared" si="7"/>
        <v>57.61144020905946</v>
      </c>
      <c r="I96" s="286"/>
      <c r="J96" s="286"/>
      <c r="L96" s="484"/>
      <c r="M96" s="129">
        <v>1</v>
      </c>
      <c r="N96" s="128">
        <v>2</v>
      </c>
      <c r="P96" s="258" t="s">
        <v>3</v>
      </c>
      <c r="Q96" s="286">
        <f t="shared" si="8"/>
        <v>1.6962466379332635</v>
      </c>
      <c r="R96" s="286">
        <f t="shared" si="8"/>
        <v>2.3908347339774232</v>
      </c>
    </row>
    <row r="97" spans="2:18">
      <c r="B97" s="92">
        <v>2</v>
      </c>
      <c r="C97" s="302" t="s">
        <v>307</v>
      </c>
      <c r="D97" s="301" t="s">
        <v>307</v>
      </c>
      <c r="E97" s="282"/>
      <c r="F97" s="258" t="s">
        <v>8</v>
      </c>
      <c r="G97" s="281">
        <f>MAX(C97:C107)</f>
        <v>7.4</v>
      </c>
      <c r="H97" s="281">
        <f>MAX(D97:D107)</f>
        <v>17.100000000000001</v>
      </c>
      <c r="I97" s="281"/>
      <c r="J97" s="281"/>
      <c r="L97" s="92">
        <v>2</v>
      </c>
      <c r="M97" s="302" t="s">
        <v>307</v>
      </c>
      <c r="N97" s="301" t="s">
        <v>307</v>
      </c>
      <c r="P97" s="258" t="s">
        <v>8</v>
      </c>
      <c r="Q97" s="281">
        <f>MAX(M97:M107)</f>
        <v>24.1</v>
      </c>
      <c r="R97" s="281">
        <f>MAX(N97:N107)</f>
        <v>26.5</v>
      </c>
    </row>
    <row r="98" spans="2:18">
      <c r="B98" s="92">
        <v>6</v>
      </c>
      <c r="C98" s="284" t="s">
        <v>307</v>
      </c>
      <c r="D98" s="283" t="s">
        <v>307</v>
      </c>
      <c r="E98" s="282"/>
      <c r="F98" s="258" t="s">
        <v>9</v>
      </c>
      <c r="G98" s="281">
        <f>MIN(C97:C107)</f>
        <v>-50.1</v>
      </c>
      <c r="H98" s="281">
        <f>MIN(D97:D107)</f>
        <v>-54.4</v>
      </c>
      <c r="I98" s="281"/>
      <c r="J98" s="281"/>
      <c r="L98" s="92">
        <v>6</v>
      </c>
      <c r="M98" s="284" t="s">
        <v>307</v>
      </c>
      <c r="N98" s="283" t="s">
        <v>307</v>
      </c>
      <c r="P98" s="258" t="s">
        <v>9</v>
      </c>
      <c r="Q98" s="281">
        <f>MIN(M97:M107)</f>
        <v>19.399999999999999</v>
      </c>
      <c r="R98" s="281">
        <f>MIN(N97:N107)</f>
        <v>19.8</v>
      </c>
    </row>
    <row r="99" spans="2:18" ht="13.5" thickBot="1">
      <c r="B99" s="92">
        <v>7</v>
      </c>
      <c r="C99" s="284" t="s">
        <v>307</v>
      </c>
      <c r="D99" s="283" t="s">
        <v>307</v>
      </c>
      <c r="E99" s="282"/>
      <c r="F99" s="262" t="s">
        <v>10</v>
      </c>
      <c r="G99" s="285">
        <f>G97-G98</f>
        <v>57.5</v>
      </c>
      <c r="H99" s="285">
        <f>H97-H98</f>
        <v>71.5</v>
      </c>
      <c r="I99" s="281"/>
      <c r="J99" s="281"/>
      <c r="L99" s="92">
        <v>7</v>
      </c>
      <c r="M99" s="284" t="s">
        <v>307</v>
      </c>
      <c r="N99" s="283" t="s">
        <v>307</v>
      </c>
      <c r="P99" s="262" t="s">
        <v>10</v>
      </c>
      <c r="Q99" s="285">
        <f>Q97-Q98</f>
        <v>4.7000000000000028</v>
      </c>
      <c r="R99" s="285">
        <f>R97-R98</f>
        <v>6.6999999999999993</v>
      </c>
    </row>
    <row r="100" spans="2:18">
      <c r="B100" s="92">
        <v>8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8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14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14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22</v>
      </c>
      <c r="C102" s="284" t="s">
        <v>307</v>
      </c>
      <c r="D102" s="283" t="s">
        <v>307</v>
      </c>
      <c r="E102" s="282"/>
      <c r="F102" s="258"/>
      <c r="G102" s="281"/>
      <c r="H102" s="281"/>
      <c r="I102" s="281"/>
      <c r="J102" s="281"/>
      <c r="L102" s="92">
        <v>22</v>
      </c>
      <c r="M102" s="284" t="s">
        <v>307</v>
      </c>
      <c r="N102" s="283" t="s">
        <v>307</v>
      </c>
      <c r="P102" s="258"/>
      <c r="Q102" s="281"/>
      <c r="R102" s="281"/>
    </row>
    <row r="103" spans="2:18">
      <c r="B103" s="92">
        <v>23</v>
      </c>
      <c r="C103" s="137">
        <v>-50.1</v>
      </c>
      <c r="D103" s="136">
        <v>-45</v>
      </c>
      <c r="E103" s="282"/>
      <c r="F103" s="299"/>
      <c r="G103" s="298"/>
      <c r="H103" s="298"/>
      <c r="I103" s="298"/>
      <c r="J103" s="298"/>
      <c r="K103" s="297"/>
      <c r="L103" s="92">
        <v>23</v>
      </c>
      <c r="M103" s="137">
        <v>19.600000000000001</v>
      </c>
      <c r="N103" s="136">
        <v>26.5</v>
      </c>
      <c r="P103" s="258"/>
      <c r="Q103" s="281"/>
      <c r="R103" s="281"/>
    </row>
    <row r="104" spans="2:18">
      <c r="B104" s="92">
        <v>26</v>
      </c>
      <c r="C104" s="137">
        <v>-15.4</v>
      </c>
      <c r="D104" s="136">
        <v>-8.5</v>
      </c>
      <c r="E104" s="282"/>
      <c r="F104" s="299"/>
      <c r="G104" s="298"/>
      <c r="H104" s="298"/>
      <c r="I104" s="298"/>
      <c r="J104" s="298"/>
      <c r="K104" s="297"/>
      <c r="L104" s="92">
        <v>26</v>
      </c>
      <c r="M104" s="137">
        <v>21.3</v>
      </c>
      <c r="N104" s="136">
        <v>23.1</v>
      </c>
      <c r="P104" s="258"/>
      <c r="Q104" s="281"/>
      <c r="R104" s="281"/>
    </row>
    <row r="105" spans="2:18">
      <c r="B105" s="92">
        <v>27</v>
      </c>
      <c r="C105" s="137">
        <v>7.4</v>
      </c>
      <c r="D105" s="136">
        <v>17.100000000000001</v>
      </c>
      <c r="E105" s="282"/>
      <c r="F105" s="299"/>
      <c r="G105" s="298"/>
      <c r="H105" s="298"/>
      <c r="I105" s="298"/>
      <c r="J105" s="298"/>
      <c r="K105" s="297"/>
      <c r="L105" s="92">
        <v>27</v>
      </c>
      <c r="M105" s="137">
        <v>24.1</v>
      </c>
      <c r="N105" s="136">
        <v>24.1</v>
      </c>
      <c r="P105" s="258"/>
      <c r="Q105" s="281"/>
      <c r="R105" s="281"/>
    </row>
    <row r="106" spans="2:18">
      <c r="B106" s="92">
        <v>28</v>
      </c>
      <c r="C106" s="300">
        <v>-40.9</v>
      </c>
      <c r="D106" s="136">
        <v>-54.4</v>
      </c>
      <c r="E106" s="282"/>
      <c r="F106" s="299"/>
      <c r="G106" s="298"/>
      <c r="H106" s="298"/>
      <c r="I106" s="298"/>
      <c r="J106" s="298"/>
      <c r="K106" s="297"/>
      <c r="L106" s="92">
        <v>28</v>
      </c>
      <c r="M106" s="300">
        <v>19.399999999999999</v>
      </c>
      <c r="N106" s="136">
        <v>19.8</v>
      </c>
      <c r="P106" s="258"/>
      <c r="Q106" s="281"/>
      <c r="R106" s="281"/>
    </row>
    <row r="107" spans="2:18" ht="13.5" thickBot="1">
      <c r="B107" s="92">
        <v>29</v>
      </c>
      <c r="C107" s="137">
        <v>-19.7</v>
      </c>
      <c r="D107" s="136">
        <v>-8.1999999999999993</v>
      </c>
      <c r="E107" s="282"/>
      <c r="F107" s="299"/>
      <c r="G107" s="298"/>
      <c r="H107" s="298"/>
      <c r="I107" s="298"/>
      <c r="J107" s="298"/>
      <c r="K107" s="297"/>
      <c r="L107" s="92">
        <v>29</v>
      </c>
      <c r="M107" s="137">
        <v>20.100000000000001</v>
      </c>
      <c r="N107" s="136">
        <v>20.5</v>
      </c>
      <c r="P107" s="258"/>
      <c r="Q107" s="281"/>
      <c r="R107" s="281"/>
    </row>
    <row r="108" spans="2:18" ht="13.5" thickBot="1">
      <c r="B108" s="248" t="s">
        <v>0</v>
      </c>
      <c r="C108" s="256">
        <f>COUNTIF(C97:C107,"&gt;0")</f>
        <v>1</v>
      </c>
      <c r="D108" s="255">
        <f>COUNTIF(D97:D107,"&gt;0")</f>
        <v>1</v>
      </c>
      <c r="E108" s="280"/>
      <c r="L108" s="248" t="s">
        <v>0</v>
      </c>
      <c r="M108" s="256">
        <f>COUNTIF(M97:M107,"&gt;0")</f>
        <v>5</v>
      </c>
      <c r="N108" s="255">
        <f>COUNTIF(N97:N107,"&gt;0")</f>
        <v>5</v>
      </c>
    </row>
    <row r="109" spans="2:18">
      <c r="B109" s="117" t="s">
        <v>1</v>
      </c>
      <c r="C109" s="134">
        <f>AVERAGE(C97:C107)</f>
        <v>-23.740000000000002</v>
      </c>
      <c r="D109" s="146">
        <f>AVERAGE(D97:D107)</f>
        <v>-19.8</v>
      </c>
      <c r="E109" s="101"/>
      <c r="L109" s="117" t="s">
        <v>1</v>
      </c>
      <c r="M109" s="134">
        <f>AVERAGE(M97:M107)</f>
        <v>20.9</v>
      </c>
      <c r="N109" s="146">
        <f>AVERAGE(N97:N107)</f>
        <v>22.8</v>
      </c>
    </row>
    <row r="110" spans="2:18">
      <c r="B110" s="85" t="s">
        <v>2</v>
      </c>
      <c r="C110" s="84">
        <f>STDEV(C97:C107)</f>
        <v>22.610241042501073</v>
      </c>
      <c r="D110" s="136">
        <f>STDEV(D97:D107)</f>
        <v>29.394132067472242</v>
      </c>
      <c r="E110" s="101"/>
      <c r="L110" s="85" t="s">
        <v>2</v>
      </c>
      <c r="M110" s="84">
        <f>STDEV(M97:M107)</f>
        <v>1.9352002480363633</v>
      </c>
      <c r="N110" s="136">
        <f>STDEV(N97:N107)</f>
        <v>2.727636339397181</v>
      </c>
    </row>
    <row r="111" spans="2:18" ht="13.5" thickBot="1">
      <c r="B111" s="82" t="s">
        <v>3</v>
      </c>
      <c r="C111" s="235">
        <f>CONFIDENCE(0.05,C110,C108)</f>
        <v>44.315258125071459</v>
      </c>
      <c r="D111" s="234">
        <f>CONFIDENCE(0.05,D110,D108)</f>
        <v>57.61144020905946</v>
      </c>
      <c r="E111" s="279"/>
      <c r="L111" s="82" t="s">
        <v>3</v>
      </c>
      <c r="M111" s="254">
        <f>CONFIDENCE(0.05,M110,M108)</f>
        <v>1.6962466379332635</v>
      </c>
      <c r="N111" s="278">
        <f>CONFIDENCE(0.05,N110,N108)</f>
        <v>2.3908347339774232</v>
      </c>
    </row>
    <row r="113" spans="2:18" ht="13.5" thickBot="1">
      <c r="H113" s="293"/>
      <c r="I113" s="252"/>
      <c r="J113" s="252"/>
    </row>
    <row r="114" spans="2:18" ht="13.5" thickBot="1">
      <c r="B114" s="347"/>
      <c r="C114" s="348"/>
      <c r="D114" s="405" t="s">
        <v>15</v>
      </c>
      <c r="E114" s="291"/>
      <c r="F114" s="268"/>
      <c r="G114" s="490" t="s">
        <v>339</v>
      </c>
      <c r="H114" s="491"/>
      <c r="I114" s="292"/>
      <c r="J114" s="292"/>
      <c r="L114" s="347"/>
      <c r="M114" s="348"/>
      <c r="N114" s="405" t="s">
        <v>15</v>
      </c>
      <c r="P114" s="268"/>
      <c r="Q114" s="493" t="s">
        <v>319</v>
      </c>
      <c r="R114" s="493"/>
    </row>
    <row r="115" spans="2:18" ht="13.5" thickBot="1">
      <c r="B115" s="349"/>
      <c r="C115" s="350"/>
      <c r="D115" s="407"/>
      <c r="E115" s="291"/>
      <c r="F115" s="267"/>
      <c r="G115" s="266">
        <v>1</v>
      </c>
      <c r="H115" s="265">
        <v>2</v>
      </c>
      <c r="I115" s="290"/>
      <c r="J115" s="290"/>
      <c r="L115" s="349"/>
      <c r="M115" s="350"/>
      <c r="N115" s="407"/>
      <c r="P115" s="267"/>
      <c r="Q115" s="266">
        <v>1</v>
      </c>
      <c r="R115" s="265">
        <v>2</v>
      </c>
    </row>
    <row r="116" spans="2:18" ht="13.5" thickBot="1">
      <c r="B116" s="347" t="s">
        <v>12</v>
      </c>
      <c r="C116" s="348"/>
      <c r="D116" s="288" t="s">
        <v>286</v>
      </c>
      <c r="E116" s="289"/>
      <c r="F116" s="263" t="s">
        <v>1</v>
      </c>
      <c r="G116" s="286">
        <f t="shared" ref="G116:H118" si="9">C136</f>
        <v>-42.75333333333333</v>
      </c>
      <c r="H116" s="286">
        <f t="shared" si="9"/>
        <v>-52.035714285714278</v>
      </c>
      <c r="I116" s="286"/>
      <c r="J116" s="286"/>
      <c r="L116" s="492" t="s">
        <v>333</v>
      </c>
      <c r="M116" s="433"/>
      <c r="N116" s="288" t="s">
        <v>286</v>
      </c>
      <c r="P116" s="263" t="s">
        <v>1</v>
      </c>
      <c r="Q116" s="286">
        <f t="shared" ref="Q116:R118" si="10">M136</f>
        <v>22.546666666666663</v>
      </c>
      <c r="R116" s="286">
        <f t="shared" si="10"/>
        <v>25.057142857142853</v>
      </c>
    </row>
    <row r="117" spans="2:18">
      <c r="B117" s="483" t="s">
        <v>6</v>
      </c>
      <c r="C117" s="485" t="s">
        <v>293</v>
      </c>
      <c r="D117" s="486"/>
      <c r="E117" s="287"/>
      <c r="F117" s="258" t="s">
        <v>7</v>
      </c>
      <c r="G117" s="286">
        <f t="shared" si="9"/>
        <v>18.940616473096977</v>
      </c>
      <c r="H117" s="286">
        <f t="shared" si="9"/>
        <v>14.879082226807146</v>
      </c>
      <c r="I117" s="286"/>
      <c r="J117" s="286"/>
      <c r="L117" s="483" t="s">
        <v>6</v>
      </c>
      <c r="M117" s="485" t="s">
        <v>293</v>
      </c>
      <c r="N117" s="486"/>
      <c r="P117" s="258" t="s">
        <v>7</v>
      </c>
      <c r="Q117" s="286">
        <f t="shared" si="10"/>
        <v>1.3891758433724375</v>
      </c>
      <c r="R117" s="286">
        <f t="shared" si="10"/>
        <v>1.8475406878893343</v>
      </c>
    </row>
    <row r="118" spans="2:18" ht="13.5" thickBot="1">
      <c r="B118" s="484"/>
      <c r="C118" s="129">
        <v>1</v>
      </c>
      <c r="D118" s="128">
        <v>2</v>
      </c>
      <c r="E118" s="280"/>
      <c r="F118" s="258" t="s">
        <v>3</v>
      </c>
      <c r="G118" s="286" t="e">
        <f t="shared" si="9"/>
        <v>#NUM!</v>
      </c>
      <c r="H118" s="286" t="e">
        <f t="shared" si="9"/>
        <v>#NUM!</v>
      </c>
      <c r="I118" s="286"/>
      <c r="J118" s="286"/>
      <c r="L118" s="484"/>
      <c r="M118" s="129">
        <v>1</v>
      </c>
      <c r="N118" s="128">
        <v>2</v>
      </c>
      <c r="P118" s="258" t="s">
        <v>3</v>
      </c>
      <c r="Q118" s="286">
        <f t="shared" si="10"/>
        <v>0.7030070562707802</v>
      </c>
      <c r="R118" s="286">
        <f t="shared" si="10"/>
        <v>0.96778321313849014</v>
      </c>
    </row>
    <row r="119" spans="2:18">
      <c r="B119" s="92">
        <v>3</v>
      </c>
      <c r="C119" s="147">
        <v>-11.8</v>
      </c>
      <c r="D119" s="283" t="s">
        <v>307</v>
      </c>
      <c r="E119" s="282"/>
      <c r="F119" s="258" t="s">
        <v>8</v>
      </c>
      <c r="G119" s="281">
        <f>MAX(C119:C134)</f>
        <v>-11.8</v>
      </c>
      <c r="H119" s="281">
        <f>MAX(D119:D134)</f>
        <v>-21.4</v>
      </c>
      <c r="I119" s="281"/>
      <c r="J119" s="281"/>
      <c r="L119" s="92">
        <v>3</v>
      </c>
      <c r="M119" s="147">
        <v>20.5</v>
      </c>
      <c r="N119" s="283" t="s">
        <v>307</v>
      </c>
      <c r="P119" s="258" t="s">
        <v>8</v>
      </c>
      <c r="Q119" s="281">
        <f>MAX(M119:M134)</f>
        <v>26.4</v>
      </c>
      <c r="R119" s="281">
        <f>MAX(N119:N134)</f>
        <v>27.6</v>
      </c>
    </row>
    <row r="120" spans="2:18">
      <c r="B120" s="92">
        <v>4</v>
      </c>
      <c r="C120" s="137">
        <v>-22.4</v>
      </c>
      <c r="D120" s="136">
        <v>-21.4</v>
      </c>
      <c r="E120" s="282"/>
      <c r="F120" s="258" t="s">
        <v>9</v>
      </c>
      <c r="G120" s="281">
        <f>MIN(C119:C134)</f>
        <v>-70.099999999999994</v>
      </c>
      <c r="H120" s="281">
        <f>MIN(D119:D134)</f>
        <v>-69.599999999999994</v>
      </c>
      <c r="I120" s="281"/>
      <c r="J120" s="281"/>
      <c r="L120" s="92">
        <v>4</v>
      </c>
      <c r="M120" s="137">
        <v>26.4</v>
      </c>
      <c r="N120" s="136">
        <v>27.6</v>
      </c>
      <c r="P120" s="258" t="s">
        <v>9</v>
      </c>
      <c r="Q120" s="281">
        <f>MIN(M119:M134)</f>
        <v>20.5</v>
      </c>
      <c r="R120" s="281">
        <f>MIN(N119:N134)</f>
        <v>22.2</v>
      </c>
    </row>
    <row r="121" spans="2:18" ht="13.5" thickBot="1">
      <c r="B121" s="92">
        <v>5</v>
      </c>
      <c r="C121" s="137">
        <v>-27.9</v>
      </c>
      <c r="D121" s="136">
        <v>-37.6</v>
      </c>
      <c r="E121" s="282"/>
      <c r="F121" s="262" t="s">
        <v>10</v>
      </c>
      <c r="G121" s="285">
        <f>G119-G120</f>
        <v>58.3</v>
      </c>
      <c r="H121" s="285">
        <f>H119-H120</f>
        <v>48.199999999999996</v>
      </c>
      <c r="I121" s="281"/>
      <c r="J121" s="281"/>
      <c r="L121" s="92">
        <v>5</v>
      </c>
      <c r="M121" s="137">
        <v>23.1</v>
      </c>
      <c r="N121" s="136">
        <v>27.4</v>
      </c>
      <c r="P121" s="262" t="s">
        <v>10</v>
      </c>
      <c r="Q121" s="285">
        <f>Q119-Q120</f>
        <v>5.8999999999999986</v>
      </c>
      <c r="R121" s="285">
        <f>R119-R120</f>
        <v>5.4000000000000021</v>
      </c>
    </row>
    <row r="122" spans="2:18">
      <c r="B122" s="92">
        <v>6</v>
      </c>
      <c r="C122" s="284" t="s">
        <v>307</v>
      </c>
      <c r="D122" s="283" t="s">
        <v>307</v>
      </c>
      <c r="E122" s="282"/>
      <c r="F122" s="258"/>
      <c r="G122" s="281"/>
      <c r="H122" s="281"/>
      <c r="I122" s="281"/>
      <c r="J122" s="281"/>
      <c r="L122" s="92">
        <v>6</v>
      </c>
      <c r="M122" s="284" t="s">
        <v>307</v>
      </c>
      <c r="N122" s="283" t="s">
        <v>307</v>
      </c>
      <c r="P122" s="258"/>
      <c r="Q122" s="281"/>
      <c r="R122" s="281"/>
    </row>
    <row r="123" spans="2:18">
      <c r="B123" s="92">
        <v>11</v>
      </c>
      <c r="C123" s="137">
        <v>-57.6</v>
      </c>
      <c r="D123" s="136">
        <v>-67.3</v>
      </c>
      <c r="E123" s="282"/>
      <c r="F123" s="258"/>
      <c r="G123" s="281"/>
      <c r="H123" s="281"/>
      <c r="I123" s="281"/>
      <c r="J123" s="281"/>
      <c r="L123" s="92">
        <v>11</v>
      </c>
      <c r="M123" s="137">
        <v>22.5</v>
      </c>
      <c r="N123" s="136">
        <v>24.4</v>
      </c>
      <c r="P123" s="258"/>
      <c r="Q123" s="281"/>
      <c r="R123" s="281"/>
    </row>
    <row r="124" spans="2:18">
      <c r="B124" s="92">
        <v>12</v>
      </c>
      <c r="C124" s="137">
        <v>-70.099999999999994</v>
      </c>
      <c r="D124" s="136">
        <v>-69.599999999999994</v>
      </c>
      <c r="E124" s="282"/>
      <c r="F124" s="258"/>
      <c r="G124" s="281"/>
      <c r="H124" s="281"/>
      <c r="I124" s="281"/>
      <c r="J124" s="281"/>
      <c r="L124" s="92">
        <v>12</v>
      </c>
      <c r="M124" s="137">
        <v>23.3</v>
      </c>
      <c r="N124" s="136">
        <v>25.1</v>
      </c>
      <c r="P124" s="258"/>
      <c r="Q124" s="281"/>
      <c r="R124" s="281"/>
    </row>
    <row r="125" spans="2:18">
      <c r="B125" s="92">
        <v>13</v>
      </c>
      <c r="C125" s="137">
        <v>-51.5</v>
      </c>
      <c r="D125" s="136">
        <v>-50.1</v>
      </c>
      <c r="E125" s="282"/>
      <c r="F125" s="258"/>
      <c r="G125" s="281"/>
      <c r="H125" s="281"/>
      <c r="I125" s="281"/>
      <c r="J125" s="281"/>
      <c r="L125" s="92">
        <v>13</v>
      </c>
      <c r="M125" s="137">
        <v>22.3</v>
      </c>
      <c r="N125" s="136">
        <v>23</v>
      </c>
      <c r="P125" s="258"/>
      <c r="Q125" s="281"/>
      <c r="R125" s="281"/>
    </row>
    <row r="126" spans="2:18">
      <c r="B126" s="92">
        <v>14</v>
      </c>
      <c r="C126" s="137">
        <v>-56.1</v>
      </c>
      <c r="D126" s="136">
        <v>-65.2</v>
      </c>
      <c r="E126" s="282"/>
      <c r="F126" s="258"/>
      <c r="G126" s="281"/>
      <c r="H126" s="281"/>
      <c r="I126" s="281"/>
      <c r="J126" s="281"/>
      <c r="L126" s="92">
        <v>14</v>
      </c>
      <c r="M126" s="137">
        <v>21</v>
      </c>
      <c r="N126" s="136">
        <v>22.2</v>
      </c>
      <c r="P126" s="258"/>
      <c r="Q126" s="281"/>
      <c r="R126" s="281"/>
    </row>
    <row r="127" spans="2:18">
      <c r="B127" s="92">
        <v>17</v>
      </c>
      <c r="C127" s="137">
        <v>-55.6</v>
      </c>
      <c r="D127" s="136">
        <v>-60.4</v>
      </c>
      <c r="E127" s="282"/>
      <c r="F127" s="258"/>
      <c r="G127" s="281"/>
      <c r="H127" s="281"/>
      <c r="I127" s="281"/>
      <c r="J127" s="281"/>
      <c r="L127" s="92">
        <v>17</v>
      </c>
      <c r="M127" s="137">
        <v>21.6</v>
      </c>
      <c r="N127" s="136">
        <v>23.3</v>
      </c>
      <c r="P127" s="258"/>
      <c r="Q127" s="281"/>
      <c r="R127" s="281"/>
    </row>
    <row r="128" spans="2:18">
      <c r="B128" s="92">
        <v>18</v>
      </c>
      <c r="C128" s="137">
        <v>-62.2</v>
      </c>
      <c r="D128" s="136">
        <v>-61.6</v>
      </c>
      <c r="E128" s="282"/>
      <c r="F128" s="258"/>
      <c r="G128" s="281"/>
      <c r="H128" s="281"/>
      <c r="I128" s="281"/>
      <c r="J128" s="281"/>
      <c r="L128" s="92">
        <v>18</v>
      </c>
      <c r="M128" s="137">
        <v>21.7</v>
      </c>
      <c r="N128" s="136">
        <v>22.9</v>
      </c>
      <c r="P128" s="258"/>
      <c r="Q128" s="281"/>
      <c r="R128" s="281"/>
    </row>
    <row r="129" spans="2:18">
      <c r="B129" s="92">
        <v>19</v>
      </c>
      <c r="C129" s="137">
        <v>-38</v>
      </c>
      <c r="D129" s="136">
        <v>-56.3</v>
      </c>
      <c r="E129" s="282"/>
      <c r="F129" s="258"/>
      <c r="G129" s="281"/>
      <c r="H129" s="281"/>
      <c r="I129" s="281"/>
      <c r="J129" s="281"/>
      <c r="L129" s="92">
        <v>19</v>
      </c>
      <c r="M129" s="137">
        <v>24</v>
      </c>
      <c r="N129" s="136">
        <v>26.3</v>
      </c>
      <c r="P129" s="258"/>
      <c r="Q129" s="281"/>
      <c r="R129" s="281"/>
    </row>
    <row r="130" spans="2:18">
      <c r="B130" s="92">
        <v>21</v>
      </c>
      <c r="C130" s="137">
        <v>-65.5</v>
      </c>
      <c r="D130" s="136">
        <v>-62.2</v>
      </c>
      <c r="E130" s="282"/>
      <c r="F130" s="258"/>
      <c r="G130" s="281"/>
      <c r="H130" s="281"/>
      <c r="I130" s="281"/>
      <c r="J130" s="281"/>
      <c r="L130" s="92">
        <v>21</v>
      </c>
      <c r="M130" s="137">
        <v>22.2</v>
      </c>
      <c r="N130" s="136">
        <v>27.2</v>
      </c>
      <c r="P130" s="258"/>
      <c r="Q130" s="281"/>
      <c r="R130" s="281"/>
    </row>
    <row r="131" spans="2:18">
      <c r="B131" s="92">
        <v>24</v>
      </c>
      <c r="C131" s="137">
        <v>-38</v>
      </c>
      <c r="D131" s="136">
        <v>-60.8</v>
      </c>
      <c r="E131" s="282"/>
      <c r="F131" s="258"/>
      <c r="G131" s="281"/>
      <c r="H131" s="281"/>
      <c r="I131" s="281"/>
      <c r="J131" s="281"/>
      <c r="L131" s="92">
        <v>24</v>
      </c>
      <c r="M131" s="137">
        <v>22.4</v>
      </c>
      <c r="N131" s="136">
        <v>26.5</v>
      </c>
      <c r="P131" s="258"/>
      <c r="Q131" s="281"/>
      <c r="R131" s="281"/>
    </row>
    <row r="132" spans="2:18">
      <c r="B132" s="92">
        <v>25</v>
      </c>
      <c r="C132" s="137">
        <v>-45.8</v>
      </c>
      <c r="D132" s="136">
        <v>-47.3</v>
      </c>
      <c r="E132" s="282"/>
      <c r="F132" s="258"/>
      <c r="G132" s="281"/>
      <c r="H132" s="281"/>
      <c r="I132" s="281"/>
      <c r="J132" s="281"/>
      <c r="L132" s="92">
        <v>25</v>
      </c>
      <c r="M132" s="137">
        <v>22.4</v>
      </c>
      <c r="N132" s="136">
        <v>26.5</v>
      </c>
      <c r="P132" s="258"/>
      <c r="Q132" s="281"/>
      <c r="R132" s="281"/>
    </row>
    <row r="133" spans="2:18">
      <c r="B133" s="92">
        <v>26</v>
      </c>
      <c r="C133" s="137">
        <v>-20</v>
      </c>
      <c r="D133" s="136">
        <v>-32.799999999999997</v>
      </c>
      <c r="E133" s="282"/>
      <c r="F133" s="258"/>
      <c r="G133" s="281"/>
      <c r="H133" s="281"/>
      <c r="I133" s="281"/>
      <c r="J133" s="281"/>
      <c r="L133" s="92">
        <v>26</v>
      </c>
      <c r="M133" s="137">
        <v>23</v>
      </c>
      <c r="N133" s="136">
        <v>24.4</v>
      </c>
      <c r="P133" s="258"/>
      <c r="Q133" s="281"/>
      <c r="R133" s="281"/>
    </row>
    <row r="134" spans="2:18" ht="13.5" thickBot="1">
      <c r="B134" s="92">
        <v>28</v>
      </c>
      <c r="C134" s="137">
        <v>-18.8</v>
      </c>
      <c r="D134" s="136">
        <v>-35.9</v>
      </c>
      <c r="E134" s="282"/>
      <c r="F134" s="258"/>
      <c r="G134" s="281"/>
      <c r="H134" s="281"/>
      <c r="I134" s="281"/>
      <c r="J134" s="281"/>
      <c r="L134" s="92">
        <v>28</v>
      </c>
      <c r="M134" s="137">
        <v>21.8</v>
      </c>
      <c r="N134" s="136">
        <v>24</v>
      </c>
      <c r="P134" s="258"/>
      <c r="Q134" s="281"/>
      <c r="R134" s="281"/>
    </row>
    <row r="135" spans="2:18" ht="13.5" thickBot="1">
      <c r="B135" s="248" t="s">
        <v>0</v>
      </c>
      <c r="C135" s="256">
        <f>COUNTIF(C119:C134,"&gt;0")</f>
        <v>0</v>
      </c>
      <c r="D135" s="255">
        <f>COUNTIF(D119:D134,"&gt;0")</f>
        <v>0</v>
      </c>
      <c r="E135" s="280"/>
      <c r="L135" s="248" t="s">
        <v>0</v>
      </c>
      <c r="M135" s="256">
        <f>COUNTIF(M119:M134,"&gt;0")</f>
        <v>15</v>
      </c>
      <c r="N135" s="255">
        <f>COUNTIF(N119:N134,"&gt;0")</f>
        <v>14</v>
      </c>
    </row>
    <row r="136" spans="2:18">
      <c r="B136" s="117" t="s">
        <v>1</v>
      </c>
      <c r="C136" s="134">
        <f>AVERAGE(C119:C134)</f>
        <v>-42.75333333333333</v>
      </c>
      <c r="D136" s="146">
        <f>AVERAGE(D119:D134)</f>
        <v>-52.035714285714278</v>
      </c>
      <c r="E136" s="101"/>
      <c r="L136" s="117" t="s">
        <v>1</v>
      </c>
      <c r="M136" s="134">
        <f>AVERAGE(M119:M134)</f>
        <v>22.546666666666663</v>
      </c>
      <c r="N136" s="146">
        <f>AVERAGE(N119:N134)</f>
        <v>25.057142857142853</v>
      </c>
    </row>
    <row r="137" spans="2:18">
      <c r="B137" s="85" t="s">
        <v>2</v>
      </c>
      <c r="C137" s="84">
        <f>STDEV(C119:C134)</f>
        <v>18.940616473096977</v>
      </c>
      <c r="D137" s="136">
        <f>STDEV(D119:D134)</f>
        <v>14.879082226807146</v>
      </c>
      <c r="E137" s="101"/>
      <c r="L137" s="85" t="s">
        <v>2</v>
      </c>
      <c r="M137" s="84">
        <f>STDEV(M119:M134)</f>
        <v>1.3891758433724375</v>
      </c>
      <c r="N137" s="136">
        <f>STDEV(N119:N134)</f>
        <v>1.8475406878893343</v>
      </c>
    </row>
    <row r="138" spans="2:18" ht="13.5" thickBot="1">
      <c r="B138" s="82" t="s">
        <v>3</v>
      </c>
      <c r="C138" s="235" t="e">
        <f>CONFIDENCE(0.05,C137,C135)</f>
        <v>#NUM!</v>
      </c>
      <c r="D138" s="234" t="e">
        <f>CONFIDENCE(0.05,D137,D135)</f>
        <v>#NUM!</v>
      </c>
      <c r="E138" s="279"/>
      <c r="L138" s="82" t="s">
        <v>3</v>
      </c>
      <c r="M138" s="254">
        <f>CONFIDENCE(0.05,M137,M135)</f>
        <v>0.7030070562707802</v>
      </c>
      <c r="N138" s="278">
        <f>CONFIDENCE(0.05,N137,N135)</f>
        <v>0.96778321313849014</v>
      </c>
    </row>
    <row r="140" spans="2:18" ht="13.5" thickBot="1">
      <c r="H140" s="293"/>
      <c r="I140" s="252"/>
      <c r="J140" s="252"/>
    </row>
    <row r="141" spans="2:18" ht="13.5" thickBot="1">
      <c r="B141" s="347"/>
      <c r="C141" s="348"/>
      <c r="D141" s="405" t="s">
        <v>15</v>
      </c>
      <c r="E141" s="291"/>
      <c r="F141" s="268"/>
      <c r="G141" s="490" t="s">
        <v>338</v>
      </c>
      <c r="H141" s="491"/>
      <c r="I141" s="292"/>
      <c r="J141" s="292"/>
      <c r="L141" s="347"/>
      <c r="M141" s="348"/>
      <c r="N141" s="405" t="s">
        <v>15</v>
      </c>
      <c r="P141" s="268"/>
      <c r="Q141" s="493" t="s">
        <v>317</v>
      </c>
      <c r="R141" s="493"/>
    </row>
    <row r="142" spans="2:18" ht="13.5" thickBot="1">
      <c r="B142" s="349"/>
      <c r="C142" s="350"/>
      <c r="D142" s="407"/>
      <c r="E142" s="291"/>
      <c r="F142" s="267"/>
      <c r="G142" s="266">
        <v>1</v>
      </c>
      <c r="H142" s="265">
        <v>2</v>
      </c>
      <c r="I142" s="290"/>
      <c r="J142" s="290"/>
      <c r="L142" s="349"/>
      <c r="M142" s="350"/>
      <c r="N142" s="407"/>
      <c r="P142" s="267"/>
      <c r="Q142" s="266">
        <v>1</v>
      </c>
      <c r="R142" s="265">
        <v>2</v>
      </c>
    </row>
    <row r="143" spans="2:18" ht="13.5" thickBot="1">
      <c r="B143" s="347" t="s">
        <v>12</v>
      </c>
      <c r="C143" s="348"/>
      <c r="D143" s="288" t="s">
        <v>285</v>
      </c>
      <c r="E143" s="289"/>
      <c r="F143" s="263" t="s">
        <v>1</v>
      </c>
      <c r="G143" s="286">
        <f t="shared" ref="G143:H145" si="11">C155</f>
        <v>-59.285714285714285</v>
      </c>
      <c r="H143" s="286">
        <f t="shared" si="11"/>
        <v>-61.828571428571429</v>
      </c>
      <c r="I143" s="286"/>
      <c r="J143" s="286"/>
      <c r="L143" s="492" t="s">
        <v>333</v>
      </c>
      <c r="M143" s="433"/>
      <c r="N143" s="288" t="s">
        <v>285</v>
      </c>
      <c r="P143" s="263" t="s">
        <v>1</v>
      </c>
      <c r="Q143" s="286">
        <f t="shared" ref="Q143:R145" si="12">M155</f>
        <v>22.728571428571428</v>
      </c>
      <c r="R143" s="286">
        <f t="shared" si="12"/>
        <v>24.500000000000004</v>
      </c>
    </row>
    <row r="144" spans="2:18">
      <c r="B144" s="483" t="s">
        <v>6</v>
      </c>
      <c r="C144" s="485" t="s">
        <v>293</v>
      </c>
      <c r="D144" s="486"/>
      <c r="E144" s="287"/>
      <c r="F144" s="258" t="s">
        <v>7</v>
      </c>
      <c r="G144" s="286">
        <f t="shared" si="11"/>
        <v>20.777586366998825</v>
      </c>
      <c r="H144" s="286">
        <f t="shared" si="11"/>
        <v>19.966781937818162</v>
      </c>
      <c r="I144" s="286"/>
      <c r="J144" s="286"/>
      <c r="L144" s="483" t="s">
        <v>6</v>
      </c>
      <c r="M144" s="485" t="s">
        <v>293</v>
      </c>
      <c r="N144" s="486"/>
      <c r="P144" s="258" t="s">
        <v>7</v>
      </c>
      <c r="Q144" s="286">
        <f t="shared" si="12"/>
        <v>0.35923198500080578</v>
      </c>
      <c r="R144" s="286">
        <f t="shared" si="12"/>
        <v>1.4189197769195172</v>
      </c>
    </row>
    <row r="145" spans="2:18" ht="13.5" thickBot="1">
      <c r="B145" s="484"/>
      <c r="C145" s="129">
        <v>1</v>
      </c>
      <c r="D145" s="128">
        <v>2</v>
      </c>
      <c r="E145" s="280"/>
      <c r="F145" s="258" t="s">
        <v>3</v>
      </c>
      <c r="G145" s="286" t="e">
        <f t="shared" si="11"/>
        <v>#NUM!</v>
      </c>
      <c r="H145" s="286" t="e">
        <f t="shared" si="11"/>
        <v>#NUM!</v>
      </c>
      <c r="I145" s="286"/>
      <c r="J145" s="286"/>
      <c r="L145" s="484"/>
      <c r="M145" s="129">
        <v>1</v>
      </c>
      <c r="N145" s="128">
        <v>2</v>
      </c>
      <c r="P145" s="258" t="s">
        <v>3</v>
      </c>
      <c r="Q145" s="286">
        <f t="shared" si="12"/>
        <v>0.26611788861331243</v>
      </c>
      <c r="R145" s="286">
        <f t="shared" si="12"/>
        <v>1.0511311656857258</v>
      </c>
    </row>
    <row r="146" spans="2:18">
      <c r="B146" s="92">
        <v>1</v>
      </c>
      <c r="C146" s="147">
        <v>-20.8</v>
      </c>
      <c r="D146" s="136">
        <v>-26.7</v>
      </c>
      <c r="E146" s="282"/>
      <c r="F146" s="258" t="s">
        <v>8</v>
      </c>
      <c r="G146" s="281">
        <f>MAX(C146:C153)</f>
        <v>-20.8</v>
      </c>
      <c r="H146" s="281">
        <f>MAX(D146:D153)</f>
        <v>-26.7</v>
      </c>
      <c r="I146" s="281"/>
      <c r="J146" s="281"/>
      <c r="L146" s="92">
        <v>1</v>
      </c>
      <c r="M146" s="147">
        <v>22.9</v>
      </c>
      <c r="N146" s="136">
        <v>25.8</v>
      </c>
      <c r="P146" s="258" t="s">
        <v>8</v>
      </c>
      <c r="Q146" s="281">
        <f>MAX(M146:M153)</f>
        <v>23.2</v>
      </c>
      <c r="R146" s="281">
        <f>MAX(N146:N153)</f>
        <v>26.7</v>
      </c>
    </row>
    <row r="147" spans="2:18">
      <c r="B147" s="92">
        <v>2</v>
      </c>
      <c r="C147" s="137">
        <v>-74.400000000000006</v>
      </c>
      <c r="D147" s="136">
        <v>-78.5</v>
      </c>
      <c r="E147" s="282"/>
      <c r="F147" s="258" t="s">
        <v>9</v>
      </c>
      <c r="G147" s="281">
        <f>MIN(C146:C153)</f>
        <v>-86.6</v>
      </c>
      <c r="H147" s="281">
        <f>MIN(D146:D153)</f>
        <v>-88.2</v>
      </c>
      <c r="I147" s="281"/>
      <c r="J147" s="281"/>
      <c r="L147" s="92">
        <v>2</v>
      </c>
      <c r="M147" s="137">
        <v>22.2</v>
      </c>
      <c r="N147" s="136">
        <v>25.2</v>
      </c>
      <c r="P147" s="258" t="s">
        <v>9</v>
      </c>
      <c r="Q147" s="281">
        <f>MIN(M146:M153)</f>
        <v>22.2</v>
      </c>
      <c r="R147" s="281">
        <f>MIN(N146:N153)</f>
        <v>22.8</v>
      </c>
    </row>
    <row r="148" spans="2:18" ht="13.5" thickBot="1">
      <c r="B148" s="92">
        <v>7</v>
      </c>
      <c r="C148" s="137">
        <v>-86.6</v>
      </c>
      <c r="D148" s="136">
        <v>-88.2</v>
      </c>
      <c r="E148" s="282"/>
      <c r="F148" s="262" t="s">
        <v>10</v>
      </c>
      <c r="G148" s="285">
        <f>G146-G147</f>
        <v>65.8</v>
      </c>
      <c r="H148" s="285">
        <f>H146-H147</f>
        <v>61.5</v>
      </c>
      <c r="I148" s="281"/>
      <c r="J148" s="281"/>
      <c r="L148" s="92">
        <v>7</v>
      </c>
      <c r="M148" s="137">
        <v>22.5</v>
      </c>
      <c r="N148" s="136">
        <v>26.7</v>
      </c>
      <c r="P148" s="262" t="s">
        <v>10</v>
      </c>
      <c r="Q148" s="285">
        <f>Q146-Q147</f>
        <v>1</v>
      </c>
      <c r="R148" s="285">
        <f>R146-R147</f>
        <v>3.8999999999999986</v>
      </c>
    </row>
    <row r="149" spans="2:18">
      <c r="B149" s="92">
        <v>17</v>
      </c>
      <c r="C149" s="137">
        <v>-67.599999999999994</v>
      </c>
      <c r="D149" s="136">
        <v>-71</v>
      </c>
      <c r="E149" s="282"/>
      <c r="F149" s="258"/>
      <c r="G149" s="281"/>
      <c r="H149" s="281"/>
      <c r="I149" s="281"/>
      <c r="J149" s="281"/>
      <c r="L149" s="92">
        <v>17</v>
      </c>
      <c r="M149" s="137">
        <v>22.7</v>
      </c>
      <c r="N149" s="136">
        <v>23.6</v>
      </c>
      <c r="P149" s="258"/>
      <c r="Q149" s="281"/>
      <c r="R149" s="281"/>
    </row>
    <row r="150" spans="2:18">
      <c r="B150" s="92">
        <v>18</v>
      </c>
      <c r="C150" s="284" t="s">
        <v>307</v>
      </c>
      <c r="D150" s="283" t="s">
        <v>307</v>
      </c>
      <c r="E150" s="282"/>
      <c r="F150" s="258"/>
      <c r="G150" s="281"/>
      <c r="H150" s="281"/>
      <c r="I150" s="281"/>
      <c r="J150" s="281"/>
      <c r="L150" s="92">
        <v>18</v>
      </c>
      <c r="M150" s="284" t="s">
        <v>307</v>
      </c>
      <c r="N150" s="283" t="s">
        <v>307</v>
      </c>
      <c r="P150" s="258"/>
      <c r="Q150" s="281"/>
      <c r="R150" s="281"/>
    </row>
    <row r="151" spans="2:18">
      <c r="B151" s="92">
        <v>28</v>
      </c>
      <c r="C151" s="137">
        <v>-58.4</v>
      </c>
      <c r="D151" s="136">
        <v>-54.7</v>
      </c>
      <c r="E151" s="282"/>
      <c r="F151" s="258"/>
      <c r="G151" s="281"/>
      <c r="H151" s="281"/>
      <c r="I151" s="281"/>
      <c r="J151" s="281"/>
      <c r="L151" s="92">
        <v>28</v>
      </c>
      <c r="M151" s="137">
        <v>23.1</v>
      </c>
      <c r="N151" s="136">
        <v>23.9</v>
      </c>
      <c r="P151" s="258"/>
      <c r="Q151" s="281"/>
      <c r="R151" s="281"/>
    </row>
    <row r="152" spans="2:18">
      <c r="B152" s="92">
        <v>29</v>
      </c>
      <c r="C152" s="137">
        <v>-53.7</v>
      </c>
      <c r="D152" s="136">
        <v>-56.6</v>
      </c>
      <c r="E152" s="282"/>
      <c r="F152" s="258"/>
      <c r="G152" s="281"/>
      <c r="H152" s="281"/>
      <c r="I152" s="281"/>
      <c r="J152" s="281"/>
      <c r="L152" s="92">
        <v>29</v>
      </c>
      <c r="M152" s="137">
        <v>22.5</v>
      </c>
      <c r="N152" s="136">
        <v>22.8</v>
      </c>
      <c r="P152" s="258"/>
      <c r="Q152" s="281"/>
      <c r="R152" s="281"/>
    </row>
    <row r="153" spans="2:18" ht="13.5" thickBot="1">
      <c r="B153" s="92">
        <v>31</v>
      </c>
      <c r="C153" s="137">
        <v>-53.5</v>
      </c>
      <c r="D153" s="136">
        <v>-57.1</v>
      </c>
      <c r="E153" s="282"/>
      <c r="F153" s="258"/>
      <c r="G153" s="281"/>
      <c r="H153" s="281"/>
      <c r="I153" s="281"/>
      <c r="J153" s="281"/>
      <c r="L153" s="92">
        <v>31</v>
      </c>
      <c r="M153" s="137">
        <v>23.2</v>
      </c>
      <c r="N153" s="136">
        <v>23.5</v>
      </c>
      <c r="P153" s="258"/>
      <c r="Q153" s="281"/>
      <c r="R153" s="281"/>
    </row>
    <row r="154" spans="2:18" ht="13.5" thickBot="1">
      <c r="B154" s="248" t="s">
        <v>0</v>
      </c>
      <c r="C154" s="256">
        <f>COUNTIF(C146:C153,"&gt;0")</f>
        <v>0</v>
      </c>
      <c r="D154" s="255">
        <f>COUNTIF(D146:D153,"&gt;0")</f>
        <v>0</v>
      </c>
      <c r="E154" s="280"/>
      <c r="L154" s="248" t="s">
        <v>0</v>
      </c>
      <c r="M154" s="256">
        <f>COUNTIF(M146:M153,"&gt;0")</f>
        <v>7</v>
      </c>
      <c r="N154" s="255">
        <f>COUNTIF(N146:N153,"&gt;0")</f>
        <v>7</v>
      </c>
    </row>
    <row r="155" spans="2:18">
      <c r="B155" s="117" t="s">
        <v>1</v>
      </c>
      <c r="C155" s="134">
        <f>AVERAGE(C146:C153)</f>
        <v>-59.285714285714285</v>
      </c>
      <c r="D155" s="146">
        <f>AVERAGE(D146:D153)</f>
        <v>-61.828571428571429</v>
      </c>
      <c r="E155" s="101"/>
      <c r="L155" s="117" t="s">
        <v>1</v>
      </c>
      <c r="M155" s="134">
        <f>AVERAGE(M146:M153)</f>
        <v>22.728571428571428</v>
      </c>
      <c r="N155" s="146">
        <f>AVERAGE(N146:N153)</f>
        <v>24.500000000000004</v>
      </c>
    </row>
    <row r="156" spans="2:18">
      <c r="B156" s="85" t="s">
        <v>2</v>
      </c>
      <c r="C156" s="84">
        <f>STDEV(C146:C153)</f>
        <v>20.777586366998825</v>
      </c>
      <c r="D156" s="136">
        <f>STDEV(D146:D153)</f>
        <v>19.966781937818162</v>
      </c>
      <c r="E156" s="101"/>
      <c r="L156" s="85" t="s">
        <v>2</v>
      </c>
      <c r="M156" s="84">
        <f>STDEV(M146:M153)</f>
        <v>0.35923198500080578</v>
      </c>
      <c r="N156" s="136">
        <f>STDEV(N146:N153)</f>
        <v>1.4189197769195172</v>
      </c>
    </row>
    <row r="157" spans="2:18" ht="13.5" thickBot="1">
      <c r="B157" s="82" t="s">
        <v>3</v>
      </c>
      <c r="C157" s="235" t="e">
        <f>CONFIDENCE(0.05,C156,C154)</f>
        <v>#NUM!</v>
      </c>
      <c r="D157" s="234" t="e">
        <f>CONFIDENCE(0.05,D156,D154)</f>
        <v>#NUM!</v>
      </c>
      <c r="E157" s="279"/>
      <c r="L157" s="82" t="s">
        <v>3</v>
      </c>
      <c r="M157" s="254">
        <f>CONFIDENCE(0.05,M156,M154)</f>
        <v>0.26611788861331243</v>
      </c>
      <c r="N157" s="278">
        <f>CONFIDENCE(0.05,N156,N154)</f>
        <v>1.0511311656857258</v>
      </c>
    </row>
    <row r="159" spans="2:18" ht="13.5" thickBot="1">
      <c r="H159" s="293"/>
      <c r="I159" s="252"/>
      <c r="J159" s="252"/>
    </row>
    <row r="160" spans="2:18" ht="13.5" thickBot="1">
      <c r="B160" s="347"/>
      <c r="C160" s="348"/>
      <c r="D160" s="405" t="s">
        <v>15</v>
      </c>
      <c r="E160" s="291"/>
      <c r="F160" s="268"/>
      <c r="G160" s="490" t="s">
        <v>337</v>
      </c>
      <c r="H160" s="491"/>
      <c r="I160" s="292"/>
      <c r="J160" s="292"/>
      <c r="L160" s="347"/>
      <c r="M160" s="348"/>
      <c r="N160" s="405" t="s">
        <v>15</v>
      </c>
      <c r="P160" s="268"/>
      <c r="Q160" s="493" t="s">
        <v>315</v>
      </c>
      <c r="R160" s="493"/>
    </row>
    <row r="161" spans="2:18" ht="13.5" thickBot="1">
      <c r="B161" s="349"/>
      <c r="C161" s="350"/>
      <c r="D161" s="407"/>
      <c r="E161" s="291"/>
      <c r="F161" s="267"/>
      <c r="G161" s="266">
        <v>1</v>
      </c>
      <c r="H161" s="265">
        <v>2</v>
      </c>
      <c r="I161" s="290"/>
      <c r="J161" s="290"/>
      <c r="L161" s="349"/>
      <c r="M161" s="350"/>
      <c r="N161" s="407"/>
      <c r="P161" s="267"/>
      <c r="Q161" s="266">
        <v>1</v>
      </c>
      <c r="R161" s="265">
        <v>2</v>
      </c>
    </row>
    <row r="162" spans="2:18" ht="13.5" customHeight="1" thickBot="1">
      <c r="B162" s="347" t="s">
        <v>12</v>
      </c>
      <c r="C162" s="348"/>
      <c r="D162" s="288" t="s">
        <v>284</v>
      </c>
      <c r="E162" s="289"/>
      <c r="F162" s="263" t="s">
        <v>1</v>
      </c>
      <c r="G162" s="286">
        <f t="shared" ref="G162:H164" si="13">C174</f>
        <v>-81.225000000000009</v>
      </c>
      <c r="H162" s="286">
        <f t="shared" si="13"/>
        <v>-82.474999999999994</v>
      </c>
      <c r="I162" s="286"/>
      <c r="J162" s="286"/>
      <c r="L162" s="492" t="s">
        <v>333</v>
      </c>
      <c r="M162" s="433"/>
      <c r="N162" s="288" t="s">
        <v>284</v>
      </c>
      <c r="P162" s="263" t="s">
        <v>1</v>
      </c>
      <c r="Q162" s="286">
        <f t="shared" ref="Q162:R164" si="14">M174</f>
        <v>23.675000000000001</v>
      </c>
      <c r="R162" s="286">
        <f t="shared" si="14"/>
        <v>25.737499999999997</v>
      </c>
    </row>
    <row r="163" spans="2:18">
      <c r="B163" s="483" t="s">
        <v>6</v>
      </c>
      <c r="C163" s="485" t="s">
        <v>293</v>
      </c>
      <c r="D163" s="486"/>
      <c r="E163" s="287"/>
      <c r="F163" s="258" t="s">
        <v>7</v>
      </c>
      <c r="G163" s="286">
        <f t="shared" si="13"/>
        <v>16.859990679543241</v>
      </c>
      <c r="H163" s="286">
        <f t="shared" si="13"/>
        <v>17.775886556150862</v>
      </c>
      <c r="I163" s="286"/>
      <c r="J163" s="286"/>
      <c r="L163" s="483" t="s">
        <v>6</v>
      </c>
      <c r="M163" s="485" t="s">
        <v>293</v>
      </c>
      <c r="N163" s="486"/>
      <c r="P163" s="258" t="s">
        <v>7</v>
      </c>
      <c r="Q163" s="286">
        <f t="shared" si="14"/>
        <v>1.4230249470757708</v>
      </c>
      <c r="R163" s="286">
        <f t="shared" si="14"/>
        <v>2.8142177294181763</v>
      </c>
    </row>
    <row r="164" spans="2:18" ht="13.5" thickBot="1">
      <c r="B164" s="484"/>
      <c r="C164" s="129">
        <v>1</v>
      </c>
      <c r="D164" s="128">
        <v>2</v>
      </c>
      <c r="E164" s="280"/>
      <c r="F164" s="258" t="s">
        <v>3</v>
      </c>
      <c r="G164" s="286">
        <f t="shared" si="13"/>
        <v>11.683162780639448</v>
      </c>
      <c r="H164" s="286">
        <f t="shared" si="13"/>
        <v>12.317834579687748</v>
      </c>
      <c r="I164" s="286"/>
      <c r="J164" s="286"/>
      <c r="L164" s="484"/>
      <c r="M164" s="129">
        <v>1</v>
      </c>
      <c r="N164" s="128">
        <v>2</v>
      </c>
      <c r="P164" s="258" t="s">
        <v>3</v>
      </c>
      <c r="Q164" s="286">
        <f t="shared" si="14"/>
        <v>0.98608785814865396</v>
      </c>
      <c r="R164" s="286">
        <f t="shared" si="14"/>
        <v>1.950117556876658</v>
      </c>
    </row>
    <row r="165" spans="2:18">
      <c r="B165" s="92">
        <v>1</v>
      </c>
      <c r="C165" s="147">
        <v>-56.9</v>
      </c>
      <c r="D165" s="136">
        <v>-57.2</v>
      </c>
      <c r="E165" s="282"/>
      <c r="F165" s="258" t="s">
        <v>8</v>
      </c>
      <c r="G165" s="281">
        <f>MAX(C165:C172)</f>
        <v>-52.9</v>
      </c>
      <c r="H165" s="281">
        <f>MAX(D165:D172)</f>
        <v>-53.3</v>
      </c>
      <c r="I165" s="281"/>
      <c r="J165" s="281"/>
      <c r="L165" s="92">
        <v>1</v>
      </c>
      <c r="M165" s="147">
        <v>22.8</v>
      </c>
      <c r="N165" s="136">
        <v>23.8</v>
      </c>
      <c r="P165" s="258" t="s">
        <v>8</v>
      </c>
      <c r="Q165" s="281">
        <f>MAX(M165:M172)</f>
        <v>26</v>
      </c>
      <c r="R165" s="281">
        <f>MAX(N165:N172)</f>
        <v>29.2</v>
      </c>
    </row>
    <row r="166" spans="2:18">
      <c r="B166" s="92">
        <v>5</v>
      </c>
      <c r="C166" s="137">
        <v>-93</v>
      </c>
      <c r="D166" s="136">
        <v>-93.9</v>
      </c>
      <c r="E166" s="282"/>
      <c r="F166" s="258" t="s">
        <v>9</v>
      </c>
      <c r="G166" s="281">
        <f>MIN(C165:C172)</f>
        <v>-98.6</v>
      </c>
      <c r="H166" s="281">
        <f>MIN(D165:D172)</f>
        <v>-102.8</v>
      </c>
      <c r="I166" s="281"/>
      <c r="J166" s="281"/>
      <c r="L166" s="92">
        <v>5</v>
      </c>
      <c r="M166" s="137">
        <v>23.9</v>
      </c>
      <c r="N166" s="136">
        <v>28.3</v>
      </c>
      <c r="P166" s="258" t="s">
        <v>9</v>
      </c>
      <c r="Q166" s="281">
        <f>MIN(M165:M172)</f>
        <v>21.6</v>
      </c>
      <c r="R166" s="281">
        <f>MIN(N165:N172)</f>
        <v>21.9</v>
      </c>
    </row>
    <row r="167" spans="2:18" ht="13.5" thickBot="1">
      <c r="B167" s="92">
        <v>7</v>
      </c>
      <c r="C167" s="137">
        <v>-98.6</v>
      </c>
      <c r="D167" s="136">
        <v>-102.8</v>
      </c>
      <c r="E167" s="282"/>
      <c r="F167" s="262" t="s">
        <v>10</v>
      </c>
      <c r="G167" s="285">
        <f>G165-G166</f>
        <v>45.699999999999996</v>
      </c>
      <c r="H167" s="285">
        <f>H165-H166</f>
        <v>49.5</v>
      </c>
      <c r="I167" s="281"/>
      <c r="J167" s="281"/>
      <c r="L167" s="92">
        <v>7</v>
      </c>
      <c r="M167" s="137">
        <v>24.8</v>
      </c>
      <c r="N167" s="136">
        <v>28</v>
      </c>
      <c r="P167" s="262" t="s">
        <v>10</v>
      </c>
      <c r="Q167" s="285">
        <f>Q165-Q166</f>
        <v>4.3999999999999986</v>
      </c>
      <c r="R167" s="285">
        <f>R165-R166</f>
        <v>7.3000000000000007</v>
      </c>
    </row>
    <row r="168" spans="2:18">
      <c r="B168" s="92">
        <v>8</v>
      </c>
      <c r="C168" s="137">
        <v>-90.3</v>
      </c>
      <c r="D168" s="136">
        <v>-94.1</v>
      </c>
      <c r="E168" s="282"/>
      <c r="F168" s="258"/>
      <c r="G168" s="281"/>
      <c r="H168" s="281"/>
      <c r="I168" s="281"/>
      <c r="J168" s="281"/>
      <c r="L168" s="92">
        <v>8</v>
      </c>
      <c r="M168" s="137">
        <v>23.4</v>
      </c>
      <c r="N168" s="136">
        <v>27.1</v>
      </c>
      <c r="P168" s="258"/>
      <c r="Q168" s="281"/>
      <c r="R168" s="281"/>
    </row>
    <row r="169" spans="2:18">
      <c r="B169" s="92">
        <v>12</v>
      </c>
      <c r="C169" s="137">
        <v>-86.9</v>
      </c>
      <c r="D169" s="136">
        <v>-86.2</v>
      </c>
      <c r="E169" s="282"/>
      <c r="F169" s="258"/>
      <c r="G169" s="281"/>
      <c r="H169" s="281"/>
      <c r="I169" s="281"/>
      <c r="J169" s="281"/>
      <c r="L169" s="92">
        <v>12</v>
      </c>
      <c r="M169" s="137">
        <v>21.6</v>
      </c>
      <c r="N169" s="136">
        <v>21.9</v>
      </c>
      <c r="P169" s="258"/>
      <c r="Q169" s="281"/>
      <c r="R169" s="281"/>
    </row>
    <row r="170" spans="2:18">
      <c r="B170" s="92">
        <v>13</v>
      </c>
      <c r="C170" s="137">
        <v>-84.5</v>
      </c>
      <c r="D170" s="136">
        <v>-85.1</v>
      </c>
      <c r="E170" s="282"/>
      <c r="F170" s="258"/>
      <c r="G170" s="281"/>
      <c r="H170" s="281"/>
      <c r="I170" s="281"/>
      <c r="J170" s="281"/>
      <c r="L170" s="92">
        <v>13</v>
      </c>
      <c r="M170" s="137">
        <v>22.4</v>
      </c>
      <c r="N170" s="136">
        <v>22.4</v>
      </c>
      <c r="P170" s="258"/>
      <c r="Q170" s="281"/>
      <c r="R170" s="281"/>
    </row>
    <row r="171" spans="2:18">
      <c r="B171" s="92">
        <v>15</v>
      </c>
      <c r="C171" s="137">
        <v>-86.7</v>
      </c>
      <c r="D171" s="136">
        <v>-87.2</v>
      </c>
      <c r="E171" s="282"/>
      <c r="F171" s="258"/>
      <c r="G171" s="281"/>
      <c r="H171" s="281"/>
      <c r="I171" s="281"/>
      <c r="J171" s="281"/>
      <c r="L171" s="92">
        <v>15</v>
      </c>
      <c r="M171" s="137">
        <v>24.5</v>
      </c>
      <c r="N171" s="136">
        <v>25.2</v>
      </c>
      <c r="P171" s="258"/>
      <c r="Q171" s="281"/>
      <c r="R171" s="281"/>
    </row>
    <row r="172" spans="2:18" ht="13.5" thickBot="1">
      <c r="B172" s="92">
        <v>27</v>
      </c>
      <c r="C172" s="137">
        <v>-52.9</v>
      </c>
      <c r="D172" s="136">
        <v>-53.3</v>
      </c>
      <c r="E172" s="282"/>
      <c r="F172" s="258"/>
      <c r="G172" s="281"/>
      <c r="H172" s="281"/>
      <c r="I172" s="281"/>
      <c r="J172" s="281"/>
      <c r="L172" s="92">
        <v>27</v>
      </c>
      <c r="M172" s="137">
        <v>26</v>
      </c>
      <c r="N172" s="136">
        <v>29.2</v>
      </c>
      <c r="P172" s="258"/>
      <c r="Q172" s="281"/>
      <c r="R172" s="281"/>
    </row>
    <row r="173" spans="2:18" ht="13.5" thickBot="1">
      <c r="B173" s="248" t="s">
        <v>0</v>
      </c>
      <c r="C173" s="256">
        <v>8</v>
      </c>
      <c r="D173" s="255">
        <v>8</v>
      </c>
      <c r="E173" s="280"/>
      <c r="L173" s="248" t="s">
        <v>0</v>
      </c>
      <c r="M173" s="256">
        <f>COUNTIF(M165:M172,"&gt;0")</f>
        <v>8</v>
      </c>
      <c r="N173" s="255">
        <f>COUNTIF(N165:N172,"&gt;0")</f>
        <v>8</v>
      </c>
    </row>
    <row r="174" spans="2:18">
      <c r="B174" s="117" t="s">
        <v>1</v>
      </c>
      <c r="C174" s="134">
        <f>AVERAGE(C165:C172)</f>
        <v>-81.225000000000009</v>
      </c>
      <c r="D174" s="146">
        <f>AVERAGE(D165:D172)</f>
        <v>-82.474999999999994</v>
      </c>
      <c r="E174" s="101"/>
      <c r="L174" s="117" t="s">
        <v>1</v>
      </c>
      <c r="M174" s="134">
        <f>AVERAGE(M165:M172)</f>
        <v>23.675000000000001</v>
      </c>
      <c r="N174" s="146">
        <f>AVERAGE(N165:N172)</f>
        <v>25.737499999999997</v>
      </c>
    </row>
    <row r="175" spans="2:18">
      <c r="B175" s="85" t="s">
        <v>2</v>
      </c>
      <c r="C175" s="84">
        <f>STDEV(C165:C172)</f>
        <v>16.859990679543241</v>
      </c>
      <c r="D175" s="136">
        <f>STDEV(D165:D172)</f>
        <v>17.775886556150862</v>
      </c>
      <c r="E175" s="101"/>
      <c r="L175" s="85" t="s">
        <v>2</v>
      </c>
      <c r="M175" s="84">
        <f>STDEV(M165:M172)</f>
        <v>1.4230249470757708</v>
      </c>
      <c r="N175" s="136">
        <f>STDEV(N165:N172)</f>
        <v>2.8142177294181763</v>
      </c>
    </row>
    <row r="176" spans="2:18" ht="13.5" thickBot="1">
      <c r="B176" s="82" t="s">
        <v>3</v>
      </c>
      <c r="C176" s="235">
        <f>CONFIDENCE(0.05,C175,C173)</f>
        <v>11.683162780639448</v>
      </c>
      <c r="D176" s="234">
        <f>CONFIDENCE(0.05,D175,D173)</f>
        <v>12.317834579687748</v>
      </c>
      <c r="E176" s="279"/>
      <c r="L176" s="82" t="s">
        <v>3</v>
      </c>
      <c r="M176" s="254">
        <f>CONFIDENCE(0.05,M175,M173)</f>
        <v>0.98608785814865396</v>
      </c>
      <c r="N176" s="278">
        <f>CONFIDENCE(0.05,N175,N173)</f>
        <v>1.950117556876658</v>
      </c>
    </row>
    <row r="178" spans="2:18" ht="13.5" thickBot="1">
      <c r="H178" s="293"/>
      <c r="I178" s="252"/>
      <c r="J178" s="252"/>
    </row>
    <row r="179" spans="2:18" ht="13.5" thickBot="1">
      <c r="B179" s="347"/>
      <c r="C179" s="348"/>
      <c r="D179" s="405" t="s">
        <v>15</v>
      </c>
      <c r="E179" s="291"/>
      <c r="F179" s="268"/>
      <c r="G179" s="490" t="s">
        <v>336</v>
      </c>
      <c r="H179" s="491"/>
      <c r="I179" s="292"/>
      <c r="J179" s="292"/>
      <c r="L179" s="347"/>
      <c r="M179" s="348"/>
      <c r="N179" s="405" t="s">
        <v>15</v>
      </c>
      <c r="P179" s="268"/>
      <c r="Q179" s="493" t="s">
        <v>313</v>
      </c>
      <c r="R179" s="493"/>
    </row>
    <row r="180" spans="2:18" ht="13.5" thickBot="1">
      <c r="B180" s="349"/>
      <c r="C180" s="350"/>
      <c r="D180" s="407"/>
      <c r="E180" s="291"/>
      <c r="F180" s="267"/>
      <c r="G180" s="266">
        <v>1</v>
      </c>
      <c r="H180" s="265">
        <v>2</v>
      </c>
      <c r="I180" s="290"/>
      <c r="J180" s="290"/>
      <c r="L180" s="349"/>
      <c r="M180" s="350"/>
      <c r="N180" s="407"/>
      <c r="P180" s="267"/>
      <c r="Q180" s="266">
        <v>1</v>
      </c>
      <c r="R180" s="265">
        <v>2</v>
      </c>
    </row>
    <row r="181" spans="2:18" ht="13.5" customHeight="1" thickBot="1">
      <c r="B181" s="347" t="s">
        <v>12</v>
      </c>
      <c r="C181" s="348"/>
      <c r="D181" s="288" t="s">
        <v>283</v>
      </c>
      <c r="E181" s="289"/>
      <c r="F181" s="263" t="s">
        <v>1</v>
      </c>
      <c r="G181" s="286">
        <f t="shared" ref="G181:H183" si="15">C194</f>
        <v>-63.385714285714286</v>
      </c>
      <c r="H181" s="286">
        <f t="shared" si="15"/>
        <v>-52.642857142857146</v>
      </c>
      <c r="I181" s="286"/>
      <c r="J181" s="286"/>
      <c r="L181" s="492" t="s">
        <v>333</v>
      </c>
      <c r="M181" s="433"/>
      <c r="N181" s="288" t="s">
        <v>283</v>
      </c>
      <c r="P181" s="263" t="s">
        <v>1</v>
      </c>
      <c r="Q181" s="286">
        <f t="shared" ref="Q181:R183" si="16">M194</f>
        <v>21.3</v>
      </c>
      <c r="R181" s="286">
        <f t="shared" si="16"/>
        <v>24.099999999999998</v>
      </c>
    </row>
    <row r="182" spans="2:18">
      <c r="B182" s="483" t="s">
        <v>6</v>
      </c>
      <c r="C182" s="485" t="s">
        <v>293</v>
      </c>
      <c r="D182" s="486"/>
      <c r="E182" s="287"/>
      <c r="F182" s="258" t="s">
        <v>7</v>
      </c>
      <c r="G182" s="286">
        <f t="shared" si="15"/>
        <v>27.784493791287527</v>
      </c>
      <c r="H182" s="286">
        <f t="shared" si="15"/>
        <v>47.511081414159143</v>
      </c>
      <c r="I182" s="286"/>
      <c r="J182" s="286"/>
      <c r="L182" s="483" t="s">
        <v>6</v>
      </c>
      <c r="M182" s="485" t="s">
        <v>293</v>
      </c>
      <c r="N182" s="486"/>
      <c r="P182" s="258" t="s">
        <v>7</v>
      </c>
      <c r="Q182" s="286">
        <f t="shared" si="16"/>
        <v>2.178684618449092</v>
      </c>
      <c r="R182" s="286">
        <f t="shared" si="16"/>
        <v>4.1964270516714723</v>
      </c>
    </row>
    <row r="183" spans="2:18" ht="13.5" thickBot="1">
      <c r="B183" s="484"/>
      <c r="C183" s="129">
        <v>1</v>
      </c>
      <c r="D183" s="128">
        <v>2</v>
      </c>
      <c r="E183" s="280"/>
      <c r="F183" s="258" t="s">
        <v>3</v>
      </c>
      <c r="G183" s="286">
        <f t="shared" si="15"/>
        <v>19.253318101482627</v>
      </c>
      <c r="H183" s="286">
        <f t="shared" si="15"/>
        <v>32.922894715436016</v>
      </c>
      <c r="I183" s="286"/>
      <c r="J183" s="286"/>
      <c r="L183" s="484"/>
      <c r="M183" s="129">
        <v>1</v>
      </c>
      <c r="N183" s="128">
        <v>2</v>
      </c>
      <c r="P183" s="258" t="s">
        <v>3</v>
      </c>
      <c r="Q183" s="286">
        <f t="shared" si="16"/>
        <v>1.6139624944996811</v>
      </c>
      <c r="R183" s="286">
        <f t="shared" si="16"/>
        <v>3.1086995405158451</v>
      </c>
    </row>
    <row r="184" spans="2:18">
      <c r="B184" s="92">
        <v>2</v>
      </c>
      <c r="C184" s="147">
        <v>-36.799999999999997</v>
      </c>
      <c r="D184" s="310">
        <v>38.700000000000003</v>
      </c>
      <c r="E184" s="282"/>
      <c r="F184" s="258" t="s">
        <v>8</v>
      </c>
      <c r="G184" s="281">
        <f>MAX(C184:C192)</f>
        <v>-36.799999999999997</v>
      </c>
      <c r="H184" s="281">
        <f>MAX(D184:D192)</f>
        <v>38.700000000000003</v>
      </c>
      <c r="I184" s="281"/>
      <c r="J184" s="281"/>
      <c r="L184" s="92">
        <v>2</v>
      </c>
      <c r="M184" s="147">
        <v>24.5</v>
      </c>
      <c r="N184" s="136">
        <v>31.3</v>
      </c>
      <c r="P184" s="258" t="s">
        <v>8</v>
      </c>
      <c r="Q184" s="281">
        <f>MAX(M184:M192)</f>
        <v>24.5</v>
      </c>
      <c r="R184" s="281">
        <f>MAX(N184:N192)</f>
        <v>31.3</v>
      </c>
    </row>
    <row r="185" spans="2:18">
      <c r="B185" s="92">
        <v>6</v>
      </c>
      <c r="C185" s="137">
        <v>-41.5</v>
      </c>
      <c r="D185" s="136">
        <v>-42.5</v>
      </c>
      <c r="E185" s="282"/>
      <c r="F185" s="258" t="s">
        <v>9</v>
      </c>
      <c r="G185" s="281">
        <f>MIN(C184:C192)</f>
        <v>-105.3</v>
      </c>
      <c r="H185" s="281">
        <f>MIN(D184:D192)</f>
        <v>-104.9</v>
      </c>
      <c r="I185" s="281"/>
      <c r="J185" s="281"/>
      <c r="L185" s="92">
        <v>6</v>
      </c>
      <c r="M185" s="137">
        <v>22.8</v>
      </c>
      <c r="N185" s="136">
        <v>27.7</v>
      </c>
      <c r="P185" s="258" t="s">
        <v>9</v>
      </c>
      <c r="Q185" s="281">
        <f>MIN(M184:M192)</f>
        <v>18.100000000000001</v>
      </c>
      <c r="R185" s="281">
        <f>MIN(N184:N192)</f>
        <v>20</v>
      </c>
    </row>
    <row r="186" spans="2:18" ht="13.5" thickBot="1">
      <c r="B186" s="92">
        <v>18</v>
      </c>
      <c r="C186" s="284" t="s">
        <v>307</v>
      </c>
      <c r="D186" s="283" t="s">
        <v>307</v>
      </c>
      <c r="E186" s="282"/>
      <c r="F186" s="262" t="s">
        <v>10</v>
      </c>
      <c r="G186" s="285">
        <f>G184-G185</f>
        <v>68.5</v>
      </c>
      <c r="H186" s="285">
        <f>H184-H185</f>
        <v>143.60000000000002</v>
      </c>
      <c r="I186" s="281"/>
      <c r="J186" s="281"/>
      <c r="L186" s="92">
        <v>18</v>
      </c>
      <c r="M186" s="284" t="s">
        <v>307</v>
      </c>
      <c r="N186" s="283" t="s">
        <v>307</v>
      </c>
      <c r="P186" s="262" t="s">
        <v>10</v>
      </c>
      <c r="Q186" s="285">
        <f>Q184-Q185</f>
        <v>6.3999999999999986</v>
      </c>
      <c r="R186" s="285">
        <f>R184-R185</f>
        <v>11.3</v>
      </c>
    </row>
    <row r="187" spans="2:18">
      <c r="B187" s="92">
        <v>20</v>
      </c>
      <c r="C187" s="284" t="s">
        <v>307</v>
      </c>
      <c r="D187" s="283" t="s">
        <v>307</v>
      </c>
      <c r="E187" s="282"/>
      <c r="F187" s="258"/>
      <c r="G187" s="281"/>
      <c r="H187" s="281"/>
      <c r="I187" s="281"/>
      <c r="J187" s="281"/>
      <c r="L187" s="92">
        <v>20</v>
      </c>
      <c r="M187" s="284" t="s">
        <v>307</v>
      </c>
      <c r="N187" s="283" t="s">
        <v>307</v>
      </c>
      <c r="P187" s="258"/>
      <c r="Q187" s="281"/>
      <c r="R187" s="281"/>
    </row>
    <row r="188" spans="2:18">
      <c r="B188" s="92">
        <v>24</v>
      </c>
      <c r="C188" s="137">
        <v>-40.4</v>
      </c>
      <c r="D188" s="136">
        <v>-39.6</v>
      </c>
      <c r="E188" s="282"/>
      <c r="F188" s="258"/>
      <c r="G188" s="281"/>
      <c r="H188" s="281"/>
      <c r="I188" s="281"/>
      <c r="J188" s="281"/>
      <c r="L188" s="92">
        <v>24</v>
      </c>
      <c r="M188" s="137">
        <v>22.6</v>
      </c>
      <c r="N188" s="136">
        <v>23.9</v>
      </c>
      <c r="P188" s="258"/>
      <c r="Q188" s="281"/>
      <c r="R188" s="281"/>
    </row>
    <row r="189" spans="2:18">
      <c r="B189" s="92">
        <v>25</v>
      </c>
      <c r="C189" s="137">
        <v>-53.7</v>
      </c>
      <c r="D189" s="136">
        <v>-53.8</v>
      </c>
      <c r="E189" s="282"/>
      <c r="F189" s="258"/>
      <c r="G189" s="281"/>
      <c r="H189" s="281"/>
      <c r="I189" s="281"/>
      <c r="J189" s="281"/>
      <c r="L189" s="92">
        <v>25</v>
      </c>
      <c r="M189" s="137">
        <v>19.5</v>
      </c>
      <c r="N189" s="136">
        <v>20.8</v>
      </c>
      <c r="P189" s="258"/>
      <c r="Q189" s="281"/>
      <c r="R189" s="281"/>
    </row>
    <row r="190" spans="2:18">
      <c r="B190" s="92">
        <v>26</v>
      </c>
      <c r="C190" s="137">
        <v>-70.8</v>
      </c>
      <c r="D190" s="136">
        <v>-70.400000000000006</v>
      </c>
      <c r="E190" s="282"/>
      <c r="F190" s="258"/>
      <c r="G190" s="281"/>
      <c r="H190" s="281"/>
      <c r="I190" s="281"/>
      <c r="J190" s="281"/>
      <c r="L190" s="92">
        <v>26</v>
      </c>
      <c r="M190" s="137">
        <v>18.100000000000001</v>
      </c>
      <c r="N190" s="136">
        <v>20</v>
      </c>
      <c r="P190" s="258"/>
      <c r="Q190" s="281"/>
      <c r="R190" s="281"/>
    </row>
    <row r="191" spans="2:18">
      <c r="B191" s="92">
        <v>30</v>
      </c>
      <c r="C191" s="137">
        <v>-105.3</v>
      </c>
      <c r="D191" s="136">
        <v>-104.9</v>
      </c>
      <c r="E191" s="282"/>
      <c r="F191" s="258"/>
      <c r="G191" s="281"/>
      <c r="H191" s="281"/>
      <c r="I191" s="281"/>
      <c r="J191" s="281"/>
      <c r="L191" s="92">
        <v>30</v>
      </c>
      <c r="M191" s="137">
        <v>20.399999999999999</v>
      </c>
      <c r="N191" s="136">
        <v>20.5</v>
      </c>
      <c r="P191" s="258"/>
      <c r="Q191" s="281"/>
      <c r="R191" s="281"/>
    </row>
    <row r="192" spans="2:18" ht="13.5" thickBot="1">
      <c r="B192" s="92">
        <v>31</v>
      </c>
      <c r="C192" s="137">
        <v>-95.2</v>
      </c>
      <c r="D192" s="136">
        <v>-96</v>
      </c>
      <c r="E192" s="282"/>
      <c r="F192" s="258"/>
      <c r="G192" s="281"/>
      <c r="H192" s="281"/>
      <c r="I192" s="281"/>
      <c r="J192" s="281"/>
      <c r="L192" s="92">
        <v>31</v>
      </c>
      <c r="M192" s="137">
        <v>21.2</v>
      </c>
      <c r="N192" s="136">
        <v>24.5</v>
      </c>
      <c r="P192" s="258"/>
      <c r="Q192" s="281"/>
      <c r="R192" s="281"/>
    </row>
    <row r="193" spans="2:18" ht="13.5" thickBot="1">
      <c r="B193" s="248" t="s">
        <v>0</v>
      </c>
      <c r="C193" s="256">
        <v>8</v>
      </c>
      <c r="D193" s="255">
        <v>8</v>
      </c>
      <c r="E193" s="280"/>
      <c r="L193" s="248" t="s">
        <v>0</v>
      </c>
      <c r="M193" s="256">
        <f>COUNTIF(M184:M192,"&gt;0")</f>
        <v>7</v>
      </c>
      <c r="N193" s="255">
        <f>COUNTIF(N184:N192,"&gt;0")</f>
        <v>7</v>
      </c>
    </row>
    <row r="194" spans="2:18">
      <c r="B194" s="117" t="s">
        <v>1</v>
      </c>
      <c r="C194" s="134">
        <f>AVERAGE(C184:C192)</f>
        <v>-63.385714285714286</v>
      </c>
      <c r="D194" s="146">
        <f>AVERAGE(D184:D192)</f>
        <v>-52.642857142857146</v>
      </c>
      <c r="E194" s="101"/>
      <c r="L194" s="117" t="s">
        <v>1</v>
      </c>
      <c r="M194" s="134">
        <f>AVERAGE(M184:M192)</f>
        <v>21.3</v>
      </c>
      <c r="N194" s="146">
        <f>AVERAGE(N184:N192)</f>
        <v>24.099999999999998</v>
      </c>
    </row>
    <row r="195" spans="2:18">
      <c r="B195" s="85" t="s">
        <v>2</v>
      </c>
      <c r="C195" s="84">
        <f>STDEV(C184:C192)</f>
        <v>27.784493791287527</v>
      </c>
      <c r="D195" s="136">
        <f>STDEV(D184:D192)</f>
        <v>47.511081414159143</v>
      </c>
      <c r="E195" s="101"/>
      <c r="L195" s="85" t="s">
        <v>2</v>
      </c>
      <c r="M195" s="84">
        <f>STDEV(M184:M192)</f>
        <v>2.178684618449092</v>
      </c>
      <c r="N195" s="136">
        <f>STDEV(N184:N192)</f>
        <v>4.1964270516714723</v>
      </c>
    </row>
    <row r="196" spans="2:18" ht="13.5" thickBot="1">
      <c r="B196" s="82" t="s">
        <v>3</v>
      </c>
      <c r="C196" s="235">
        <f>CONFIDENCE(0.05,C195,C193)</f>
        <v>19.253318101482627</v>
      </c>
      <c r="D196" s="234">
        <f>CONFIDENCE(0.05,D195,D193)</f>
        <v>32.922894715436016</v>
      </c>
      <c r="E196" s="279"/>
      <c r="L196" s="82" t="s">
        <v>3</v>
      </c>
      <c r="M196" s="254">
        <f>CONFIDENCE(0.05,M195,M193)</f>
        <v>1.6139624944996811</v>
      </c>
      <c r="N196" s="278">
        <f>CONFIDENCE(0.05,N195,N193)</f>
        <v>3.1086995405158451</v>
      </c>
    </row>
    <row r="198" spans="2:18" ht="13.5" thickBot="1">
      <c r="H198" s="293"/>
      <c r="I198" s="252"/>
      <c r="J198" s="252"/>
    </row>
    <row r="199" spans="2:18" ht="13.5" thickBot="1">
      <c r="B199" s="347"/>
      <c r="C199" s="348"/>
      <c r="D199" s="405" t="s">
        <v>15</v>
      </c>
      <c r="E199" s="291"/>
      <c r="F199" s="268"/>
      <c r="G199" s="490" t="s">
        <v>335</v>
      </c>
      <c r="H199" s="491"/>
      <c r="I199" s="292"/>
      <c r="J199" s="292"/>
      <c r="L199" s="347"/>
      <c r="M199" s="348"/>
      <c r="N199" s="405" t="s">
        <v>15</v>
      </c>
      <c r="P199" s="268"/>
      <c r="Q199" s="493" t="s">
        <v>311</v>
      </c>
      <c r="R199" s="493"/>
    </row>
    <row r="200" spans="2:18" ht="13.5" thickBot="1">
      <c r="B200" s="349"/>
      <c r="C200" s="350"/>
      <c r="D200" s="407"/>
      <c r="E200" s="291"/>
      <c r="F200" s="267"/>
      <c r="G200" s="266">
        <v>1</v>
      </c>
      <c r="H200" s="265">
        <v>2</v>
      </c>
      <c r="I200" s="290"/>
      <c r="J200" s="290"/>
      <c r="L200" s="349"/>
      <c r="M200" s="350"/>
      <c r="N200" s="407"/>
      <c r="P200" s="267"/>
      <c r="Q200" s="266">
        <v>1</v>
      </c>
      <c r="R200" s="265">
        <v>2</v>
      </c>
    </row>
    <row r="201" spans="2:18" ht="13.5" customHeight="1" thickBot="1">
      <c r="B201" s="347" t="s">
        <v>12</v>
      </c>
      <c r="C201" s="348"/>
      <c r="D201" s="288" t="s">
        <v>282</v>
      </c>
      <c r="E201" s="289"/>
      <c r="F201" s="263" t="s">
        <v>1</v>
      </c>
      <c r="G201" s="286">
        <f t="shared" ref="G201:H203" si="17">C217</f>
        <v>-133.32</v>
      </c>
      <c r="H201" s="286">
        <f t="shared" si="17"/>
        <v>-135.64000000000001</v>
      </c>
      <c r="I201" s="286"/>
      <c r="J201" s="286"/>
      <c r="L201" s="492" t="s">
        <v>333</v>
      </c>
      <c r="M201" s="433"/>
      <c r="N201" s="288" t="s">
        <v>282</v>
      </c>
      <c r="P201" s="263" t="s">
        <v>1</v>
      </c>
      <c r="Q201" s="286">
        <f t="shared" ref="Q201:R203" si="18">M217</f>
        <v>19.72</v>
      </c>
      <c r="R201" s="286">
        <f t="shared" si="18"/>
        <v>19.7</v>
      </c>
    </row>
    <row r="202" spans="2:18">
      <c r="B202" s="483" t="s">
        <v>6</v>
      </c>
      <c r="C202" s="485" t="s">
        <v>293</v>
      </c>
      <c r="D202" s="486"/>
      <c r="E202" s="287"/>
      <c r="F202" s="258" t="s">
        <v>7</v>
      </c>
      <c r="G202" s="286">
        <f t="shared" si="17"/>
        <v>29.622407059521759</v>
      </c>
      <c r="H202" s="286">
        <f t="shared" si="17"/>
        <v>27.291903561312729</v>
      </c>
      <c r="I202" s="286"/>
      <c r="J202" s="286"/>
      <c r="L202" s="483" t="s">
        <v>6</v>
      </c>
      <c r="M202" s="485" t="s">
        <v>293</v>
      </c>
      <c r="N202" s="486"/>
      <c r="P202" s="258" t="s">
        <v>7</v>
      </c>
      <c r="Q202" s="286">
        <f t="shared" si="18"/>
        <v>1.0497618777608568</v>
      </c>
      <c r="R202" s="286">
        <f t="shared" si="18"/>
        <v>2.0186629238186349</v>
      </c>
    </row>
    <row r="203" spans="2:18" ht="13.5" thickBot="1">
      <c r="B203" s="484"/>
      <c r="C203" s="129">
        <v>1</v>
      </c>
      <c r="D203" s="128">
        <v>2</v>
      </c>
      <c r="E203" s="280"/>
      <c r="F203" s="258" t="s">
        <v>3</v>
      </c>
      <c r="G203" s="286">
        <f t="shared" si="17"/>
        <v>25.964707493805669</v>
      </c>
      <c r="H203" s="286">
        <f t="shared" si="17"/>
        <v>23.921968646732882</v>
      </c>
      <c r="I203" s="286"/>
      <c r="J203" s="286"/>
      <c r="L203" s="484"/>
      <c r="M203" s="129">
        <v>1</v>
      </c>
      <c r="N203" s="128">
        <v>2</v>
      </c>
      <c r="P203" s="258" t="s">
        <v>3</v>
      </c>
      <c r="Q203" s="286">
        <f t="shared" si="18"/>
        <v>0.92013994809538879</v>
      </c>
      <c r="R203" s="286">
        <f t="shared" si="18"/>
        <v>1.7694035545532596</v>
      </c>
    </row>
    <row r="204" spans="2:18">
      <c r="B204" s="92">
        <v>2</v>
      </c>
      <c r="C204" s="147">
        <v>-106.6</v>
      </c>
      <c r="D204" s="136">
        <v>-105.7</v>
      </c>
      <c r="E204" s="282"/>
      <c r="F204" s="258" t="s">
        <v>8</v>
      </c>
      <c r="G204" s="281">
        <f>MAX(C204:C215)</f>
        <v>-98.8</v>
      </c>
      <c r="H204" s="281">
        <f>MAX(D204:D215)</f>
        <v>-105.7</v>
      </c>
      <c r="I204" s="281"/>
      <c r="J204" s="281"/>
      <c r="L204" s="92">
        <v>2</v>
      </c>
      <c r="M204" s="147">
        <v>19.8</v>
      </c>
      <c r="N204" s="136">
        <v>19.5</v>
      </c>
      <c r="P204" s="258" t="s">
        <v>8</v>
      </c>
      <c r="Q204" s="281">
        <f>MAX(M204:M215)</f>
        <v>21.5</v>
      </c>
      <c r="R204" s="281">
        <f>MAX(N204:N215)</f>
        <v>23.2</v>
      </c>
    </row>
    <row r="205" spans="2:18">
      <c r="B205" s="92">
        <v>3</v>
      </c>
      <c r="C205" s="284" t="s">
        <v>307</v>
      </c>
      <c r="D205" s="283" t="s">
        <v>307</v>
      </c>
      <c r="E205" s="282"/>
      <c r="F205" s="258" t="s">
        <v>9</v>
      </c>
      <c r="G205" s="281">
        <f>MIN(C204:C215)</f>
        <v>-165.7</v>
      </c>
      <c r="H205" s="281">
        <f>MIN(D204:D215)</f>
        <v>-165.1</v>
      </c>
      <c r="I205" s="281"/>
      <c r="J205" s="281"/>
      <c r="L205" s="92">
        <v>3</v>
      </c>
      <c r="M205" s="284" t="s">
        <v>307</v>
      </c>
      <c r="N205" s="283" t="s">
        <v>307</v>
      </c>
      <c r="P205" s="258" t="s">
        <v>9</v>
      </c>
      <c r="Q205" s="281">
        <f>MIN(M204:M215)</f>
        <v>18.899999999999999</v>
      </c>
      <c r="R205" s="281">
        <f>MIN(N204:N215)</f>
        <v>18.3</v>
      </c>
    </row>
    <row r="206" spans="2:18" ht="13.5" thickBot="1">
      <c r="B206" s="92">
        <v>8</v>
      </c>
      <c r="C206" s="284" t="s">
        <v>307</v>
      </c>
      <c r="D206" s="283" t="s">
        <v>307</v>
      </c>
      <c r="E206" s="282"/>
      <c r="F206" s="262" t="s">
        <v>10</v>
      </c>
      <c r="G206" s="285">
        <f>G204-G205</f>
        <v>66.899999999999991</v>
      </c>
      <c r="H206" s="285">
        <f>H204-H205</f>
        <v>59.399999999999991</v>
      </c>
      <c r="I206" s="281"/>
      <c r="J206" s="281"/>
      <c r="L206" s="92">
        <v>8</v>
      </c>
      <c r="M206" s="284" t="s">
        <v>307</v>
      </c>
      <c r="N206" s="283" t="s">
        <v>307</v>
      </c>
      <c r="P206" s="262" t="s">
        <v>10</v>
      </c>
      <c r="Q206" s="285">
        <f>Q204-Q205</f>
        <v>2.6000000000000014</v>
      </c>
      <c r="R206" s="285">
        <f>R204-R205</f>
        <v>4.8999999999999986</v>
      </c>
    </row>
    <row r="207" spans="2:18">
      <c r="B207" s="92">
        <v>9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9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10</v>
      </c>
      <c r="C208" s="284" t="s">
        <v>307</v>
      </c>
      <c r="D208" s="283" t="s">
        <v>307</v>
      </c>
      <c r="E208" s="282"/>
      <c r="F208" s="258"/>
      <c r="G208" s="281"/>
      <c r="H208" s="281"/>
      <c r="I208" s="281"/>
      <c r="J208" s="281"/>
      <c r="L208" s="92">
        <v>10</v>
      </c>
      <c r="M208" s="284" t="s">
        <v>307</v>
      </c>
      <c r="N208" s="283" t="s">
        <v>307</v>
      </c>
      <c r="P208" s="258"/>
      <c r="Q208" s="281"/>
      <c r="R208" s="281"/>
    </row>
    <row r="209" spans="2:18">
      <c r="B209" s="92">
        <v>13</v>
      </c>
      <c r="C209" s="137">
        <v>-98.8</v>
      </c>
      <c r="D209" s="136">
        <v>-108.3</v>
      </c>
      <c r="E209" s="282"/>
      <c r="F209" s="258"/>
      <c r="G209" s="281"/>
      <c r="H209" s="281"/>
      <c r="I209" s="281"/>
      <c r="J209" s="281"/>
      <c r="L209" s="92">
        <v>13</v>
      </c>
      <c r="M209" s="137">
        <v>19.100000000000001</v>
      </c>
      <c r="N209" s="136">
        <v>18.3</v>
      </c>
      <c r="P209" s="258"/>
      <c r="Q209" s="281"/>
      <c r="R209" s="281"/>
    </row>
    <row r="210" spans="2:18">
      <c r="B210" s="92">
        <v>16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16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17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17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20</v>
      </c>
      <c r="C212" s="137">
        <v>-139.4</v>
      </c>
      <c r="D212" s="136">
        <v>-143.19999999999999</v>
      </c>
      <c r="E212" s="282"/>
      <c r="F212" s="258"/>
      <c r="G212" s="281"/>
      <c r="H212" s="281"/>
      <c r="I212" s="281"/>
      <c r="J212" s="281"/>
      <c r="L212" s="92">
        <v>20</v>
      </c>
      <c r="M212" s="137">
        <v>21.5</v>
      </c>
      <c r="N212" s="136">
        <v>23.2</v>
      </c>
      <c r="P212" s="258"/>
      <c r="Q212" s="281"/>
      <c r="R212" s="281"/>
    </row>
    <row r="213" spans="2:18">
      <c r="B213" s="92">
        <v>21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92">
        <v>21</v>
      </c>
      <c r="M213" s="284" t="s">
        <v>307</v>
      </c>
      <c r="N213" s="283" t="s">
        <v>307</v>
      </c>
      <c r="P213" s="258"/>
      <c r="Q213" s="281"/>
      <c r="R213" s="281"/>
    </row>
    <row r="214" spans="2:18">
      <c r="B214" s="92">
        <v>27</v>
      </c>
      <c r="C214" s="137">
        <v>-156.1</v>
      </c>
      <c r="D214" s="136">
        <v>-155.9</v>
      </c>
      <c r="E214" s="282"/>
      <c r="F214" s="258"/>
      <c r="G214" s="281"/>
      <c r="H214" s="281"/>
      <c r="I214" s="281"/>
      <c r="J214" s="281"/>
      <c r="L214" s="92">
        <v>27</v>
      </c>
      <c r="M214" s="137">
        <v>19.3</v>
      </c>
      <c r="N214" s="136">
        <v>19.100000000000001</v>
      </c>
      <c r="P214" s="258"/>
      <c r="Q214" s="281"/>
      <c r="R214" s="281"/>
    </row>
    <row r="215" spans="2:18" ht="13.5" thickBot="1">
      <c r="B215" s="92">
        <v>29</v>
      </c>
      <c r="C215" s="137">
        <v>-165.7</v>
      </c>
      <c r="D215" s="136">
        <v>-165.1</v>
      </c>
      <c r="E215" s="282"/>
      <c r="F215" s="258"/>
      <c r="G215" s="281"/>
      <c r="H215" s="281"/>
      <c r="I215" s="281"/>
      <c r="J215" s="281"/>
      <c r="L215" s="92">
        <v>29</v>
      </c>
      <c r="M215" s="137">
        <v>18.899999999999999</v>
      </c>
      <c r="N215" s="136">
        <v>18.399999999999999</v>
      </c>
      <c r="P215" s="258"/>
      <c r="Q215" s="281"/>
      <c r="R215" s="281"/>
    </row>
    <row r="216" spans="2:18" ht="13.5" thickBot="1">
      <c r="B216" s="248" t="s">
        <v>0</v>
      </c>
      <c r="C216" s="256">
        <v>5</v>
      </c>
      <c r="D216" s="255">
        <v>5</v>
      </c>
      <c r="E216" s="280"/>
      <c r="L216" s="248" t="s">
        <v>0</v>
      </c>
      <c r="M216" s="256">
        <f>COUNTIF(M204:M215,"&gt;0")</f>
        <v>5</v>
      </c>
      <c r="N216" s="255">
        <f>COUNTIF(N204:N215,"&gt;0")</f>
        <v>5</v>
      </c>
    </row>
    <row r="217" spans="2:18">
      <c r="B217" s="117" t="s">
        <v>1</v>
      </c>
      <c r="C217" s="134">
        <f>AVERAGE(C204:C215)</f>
        <v>-133.32</v>
      </c>
      <c r="D217" s="146">
        <f>AVERAGE(D204:D215)</f>
        <v>-135.64000000000001</v>
      </c>
      <c r="E217" s="101"/>
      <c r="L217" s="117" t="s">
        <v>1</v>
      </c>
      <c r="M217" s="134">
        <f>AVERAGE(M204:M215)</f>
        <v>19.72</v>
      </c>
      <c r="N217" s="146">
        <f>AVERAGE(N204:N215)</f>
        <v>19.7</v>
      </c>
    </row>
    <row r="218" spans="2:18">
      <c r="B218" s="85" t="s">
        <v>2</v>
      </c>
      <c r="C218" s="84">
        <f>STDEV(C204:C215)</f>
        <v>29.622407059521759</v>
      </c>
      <c r="D218" s="136">
        <f>STDEV(D204:D215)</f>
        <v>27.291903561312729</v>
      </c>
      <c r="E218" s="101"/>
      <c r="L218" s="85" t="s">
        <v>2</v>
      </c>
      <c r="M218" s="84">
        <f>STDEV(M204:M215)</f>
        <v>1.0497618777608568</v>
      </c>
      <c r="N218" s="136">
        <f>STDEV(N204:N215)</f>
        <v>2.0186629238186349</v>
      </c>
    </row>
    <row r="219" spans="2:18" ht="13.5" thickBot="1">
      <c r="B219" s="82" t="s">
        <v>3</v>
      </c>
      <c r="C219" s="235">
        <f>CONFIDENCE(0.05,C218,C216)</f>
        <v>25.964707493805669</v>
      </c>
      <c r="D219" s="234">
        <f>CONFIDENCE(0.05,D218,D216)</f>
        <v>23.921968646732882</v>
      </c>
      <c r="E219" s="279"/>
      <c r="L219" s="82" t="s">
        <v>3</v>
      </c>
      <c r="M219" s="254">
        <f>CONFIDENCE(0.05,M218,M216)</f>
        <v>0.92013994809538879</v>
      </c>
      <c r="N219" s="278">
        <f>CONFIDENCE(0.05,N218,N216)</f>
        <v>1.7694035545532596</v>
      </c>
    </row>
    <row r="221" spans="2:18" ht="13.5" thickBot="1">
      <c r="H221" s="293"/>
      <c r="I221" s="252"/>
      <c r="J221" s="252"/>
    </row>
    <row r="222" spans="2:18" ht="13.5" thickBot="1">
      <c r="B222" s="347"/>
      <c r="C222" s="348"/>
      <c r="D222" s="405" t="s">
        <v>15</v>
      </c>
      <c r="E222" s="291"/>
      <c r="F222" s="268"/>
      <c r="G222" s="490" t="s">
        <v>334</v>
      </c>
      <c r="H222" s="491"/>
      <c r="I222" s="292"/>
      <c r="J222" s="292"/>
      <c r="L222" s="347"/>
      <c r="M222" s="348"/>
      <c r="N222" s="405" t="s">
        <v>15</v>
      </c>
      <c r="P222" s="268"/>
      <c r="Q222" s="493" t="s">
        <v>309</v>
      </c>
      <c r="R222" s="493"/>
    </row>
    <row r="223" spans="2:18" ht="13.5" thickBot="1">
      <c r="B223" s="349"/>
      <c r="C223" s="350"/>
      <c r="D223" s="407"/>
      <c r="E223" s="291"/>
      <c r="F223" s="267"/>
      <c r="G223" s="266">
        <v>1</v>
      </c>
      <c r="H223" s="265">
        <v>2</v>
      </c>
      <c r="I223" s="290"/>
      <c r="J223" s="290"/>
      <c r="L223" s="349"/>
      <c r="M223" s="350"/>
      <c r="N223" s="407"/>
      <c r="P223" s="267"/>
      <c r="Q223" s="266">
        <v>1</v>
      </c>
      <c r="R223" s="265">
        <v>2</v>
      </c>
    </row>
    <row r="224" spans="2:18" ht="13.5" customHeight="1" thickBot="1">
      <c r="B224" s="347" t="s">
        <v>12</v>
      </c>
      <c r="C224" s="348"/>
      <c r="D224" s="288" t="s">
        <v>281</v>
      </c>
      <c r="E224" s="289"/>
      <c r="F224" s="263" t="s">
        <v>1</v>
      </c>
      <c r="G224" s="286">
        <f t="shared" ref="G224:H226" si="19">C234</f>
        <v>-171.36666666666667</v>
      </c>
      <c r="H224" s="286">
        <f t="shared" si="19"/>
        <v>-177.05</v>
      </c>
      <c r="I224" s="286"/>
      <c r="J224" s="286"/>
      <c r="L224" s="492" t="s">
        <v>333</v>
      </c>
      <c r="M224" s="433"/>
      <c r="N224" s="288" t="s">
        <v>281</v>
      </c>
      <c r="P224" s="263" t="s">
        <v>1</v>
      </c>
      <c r="Q224" s="286">
        <f t="shared" ref="Q224:R226" si="20">M234</f>
        <v>18.733333333333334</v>
      </c>
      <c r="R224" s="286">
        <f t="shared" si="20"/>
        <v>18.925000000000001</v>
      </c>
    </row>
    <row r="225" spans="2:18">
      <c r="B225" s="483" t="s">
        <v>6</v>
      </c>
      <c r="C225" s="485" t="s">
        <v>293</v>
      </c>
      <c r="D225" s="486"/>
      <c r="E225" s="287"/>
      <c r="F225" s="258" t="s">
        <v>7</v>
      </c>
      <c r="G225" s="286">
        <f t="shared" si="19"/>
        <v>12.150034293504421</v>
      </c>
      <c r="H225" s="286">
        <f t="shared" si="19"/>
        <v>12.541531007018239</v>
      </c>
      <c r="I225" s="286"/>
      <c r="J225" s="286"/>
      <c r="L225" s="483" t="s">
        <v>6</v>
      </c>
      <c r="M225" s="485" t="s">
        <v>293</v>
      </c>
      <c r="N225" s="486"/>
      <c r="P225" s="258" t="s">
        <v>7</v>
      </c>
      <c r="Q225" s="286">
        <f t="shared" si="20"/>
        <v>0.80829037686547522</v>
      </c>
      <c r="R225" s="286">
        <f t="shared" si="20"/>
        <v>0.82613558209291538</v>
      </c>
    </row>
    <row r="226" spans="2:18" ht="13.5" thickBot="1">
      <c r="B226" s="484"/>
      <c r="C226" s="129">
        <v>1</v>
      </c>
      <c r="D226" s="128">
        <v>2</v>
      </c>
      <c r="E226" s="280"/>
      <c r="F226" s="258" t="s">
        <v>3</v>
      </c>
      <c r="G226" s="286">
        <f t="shared" si="19"/>
        <v>10.649778927035083</v>
      </c>
      <c r="H226" s="286">
        <f t="shared" si="19"/>
        <v>10.992934620991598</v>
      </c>
      <c r="I226" s="286"/>
      <c r="J226" s="286"/>
      <c r="L226" s="484"/>
      <c r="M226" s="129">
        <v>1</v>
      </c>
      <c r="N226" s="128">
        <v>2</v>
      </c>
      <c r="P226" s="258" t="s">
        <v>3</v>
      </c>
      <c r="Q226" s="286">
        <f t="shared" si="20"/>
        <v>0.91464985945202415</v>
      </c>
      <c r="R226" s="286">
        <f t="shared" si="20"/>
        <v>0.80959799362457352</v>
      </c>
    </row>
    <row r="227" spans="2:18">
      <c r="B227" s="92">
        <v>4</v>
      </c>
      <c r="C227" s="284" t="s">
        <v>307</v>
      </c>
      <c r="D227" s="283" t="s">
        <v>307</v>
      </c>
      <c r="E227" s="282"/>
      <c r="F227" s="258" t="s">
        <v>8</v>
      </c>
      <c r="G227" s="281">
        <f>MAX(C227:C232)</f>
        <v>-159.19999999999999</v>
      </c>
      <c r="H227" s="281">
        <f>MAX(D227:D232)</f>
        <v>-159.80000000000001</v>
      </c>
      <c r="I227" s="281"/>
      <c r="J227" s="281"/>
      <c r="L227" s="92">
        <v>4</v>
      </c>
      <c r="M227" s="284" t="s">
        <v>307</v>
      </c>
      <c r="N227" s="283" t="s">
        <v>307</v>
      </c>
      <c r="P227" s="258" t="s">
        <v>8</v>
      </c>
      <c r="Q227" s="281">
        <f>MAX(M227:M232)</f>
        <v>19.2</v>
      </c>
      <c r="R227" s="281">
        <f>MAX(N227:N232)</f>
        <v>19.899999999999999</v>
      </c>
    </row>
    <row r="228" spans="2:18">
      <c r="B228" s="92">
        <v>5</v>
      </c>
      <c r="C228" s="137">
        <v>-159.19999999999999</v>
      </c>
      <c r="D228" s="136">
        <v>-159.80000000000001</v>
      </c>
      <c r="E228" s="282"/>
      <c r="F228" s="258" t="s">
        <v>9</v>
      </c>
      <c r="G228" s="281">
        <f>MIN(C227:C232)</f>
        <v>-183.5</v>
      </c>
      <c r="H228" s="281">
        <f>MIN(D227:D232)</f>
        <v>-189.8</v>
      </c>
      <c r="I228" s="281"/>
      <c r="J228" s="281"/>
      <c r="L228" s="92">
        <v>5</v>
      </c>
      <c r="M228" s="137">
        <v>19.2</v>
      </c>
      <c r="N228" s="136">
        <v>19.899999999999999</v>
      </c>
      <c r="P228" s="258" t="s">
        <v>9</v>
      </c>
      <c r="Q228" s="281">
        <f>MIN(M227:M232)</f>
        <v>17.8</v>
      </c>
      <c r="R228" s="281">
        <f>MIN(N227:N232)</f>
        <v>17.899999999999999</v>
      </c>
    </row>
    <row r="229" spans="2:18" ht="13.5" thickBot="1">
      <c r="B229" s="92">
        <v>7</v>
      </c>
      <c r="C229" s="284" t="s">
        <v>307</v>
      </c>
      <c r="D229" s="136">
        <v>-178.4</v>
      </c>
      <c r="E229" s="282"/>
      <c r="F229" s="262" t="s">
        <v>10</v>
      </c>
      <c r="G229" s="285">
        <f>G227-G228</f>
        <v>24.300000000000011</v>
      </c>
      <c r="H229" s="285">
        <f>H227-H228</f>
        <v>30</v>
      </c>
      <c r="I229" s="281"/>
      <c r="J229" s="281"/>
      <c r="L229" s="92">
        <v>7</v>
      </c>
      <c r="M229" s="284" t="s">
        <v>307</v>
      </c>
      <c r="N229" s="136">
        <v>18.8</v>
      </c>
      <c r="P229" s="262" t="s">
        <v>10</v>
      </c>
      <c r="Q229" s="285">
        <f>Q227-Q228</f>
        <v>1.3999999999999986</v>
      </c>
      <c r="R229" s="285">
        <f>R227-R228</f>
        <v>2</v>
      </c>
    </row>
    <row r="230" spans="2:18">
      <c r="B230" s="92">
        <v>14</v>
      </c>
      <c r="C230" s="137">
        <v>-171.4</v>
      </c>
      <c r="D230" s="136">
        <v>-180.2</v>
      </c>
      <c r="E230" s="282"/>
      <c r="F230" s="258"/>
      <c r="G230" s="281"/>
      <c r="H230" s="281"/>
      <c r="I230" s="281"/>
      <c r="J230" s="281"/>
      <c r="L230" s="92">
        <v>14</v>
      </c>
      <c r="M230" s="137">
        <v>19.2</v>
      </c>
      <c r="N230" s="136">
        <v>19.100000000000001</v>
      </c>
      <c r="P230" s="258"/>
      <c r="Q230" s="281"/>
      <c r="R230" s="281"/>
    </row>
    <row r="231" spans="2:18">
      <c r="B231" s="92">
        <v>15</v>
      </c>
      <c r="C231" s="284" t="s">
        <v>307</v>
      </c>
      <c r="D231" s="283" t="s">
        <v>307</v>
      </c>
      <c r="E231" s="282"/>
      <c r="F231" s="258"/>
      <c r="G231" s="281"/>
      <c r="H231" s="281"/>
      <c r="I231" s="281"/>
      <c r="J231" s="281"/>
      <c r="L231" s="92">
        <v>15</v>
      </c>
      <c r="M231" s="284" t="s">
        <v>307</v>
      </c>
      <c r="N231" s="283" t="s">
        <v>307</v>
      </c>
      <c r="P231" s="258"/>
      <c r="Q231" s="281"/>
      <c r="R231" s="281"/>
    </row>
    <row r="232" spans="2:18" ht="13.5" thickBot="1">
      <c r="B232" s="92">
        <v>29</v>
      </c>
      <c r="C232" s="137">
        <v>-183.5</v>
      </c>
      <c r="D232" s="136">
        <v>-189.8</v>
      </c>
      <c r="E232" s="282"/>
      <c r="F232" s="258"/>
      <c r="G232" s="281"/>
      <c r="H232" s="281"/>
      <c r="I232" s="281"/>
      <c r="J232" s="281"/>
      <c r="L232" s="92">
        <v>29</v>
      </c>
      <c r="M232" s="137">
        <v>17.8</v>
      </c>
      <c r="N232" s="136">
        <v>17.899999999999999</v>
      </c>
      <c r="P232" s="258"/>
      <c r="Q232" s="281"/>
      <c r="R232" s="281"/>
    </row>
    <row r="233" spans="2:18" ht="13.5" thickBot="1">
      <c r="B233" s="248" t="s">
        <v>0</v>
      </c>
      <c r="C233" s="256">
        <v>5</v>
      </c>
      <c r="D233" s="255">
        <v>5</v>
      </c>
      <c r="E233" s="280"/>
      <c r="L233" s="248" t="s">
        <v>0</v>
      </c>
      <c r="M233" s="256">
        <f>COUNTIF(M227:M232,"&gt;0")</f>
        <v>3</v>
      </c>
      <c r="N233" s="255">
        <f>COUNTIF(N227:N232,"&gt;0")</f>
        <v>4</v>
      </c>
    </row>
    <row r="234" spans="2:18">
      <c r="B234" s="117" t="s">
        <v>1</v>
      </c>
      <c r="C234" s="134">
        <f>AVERAGE(C227:C232)</f>
        <v>-171.36666666666667</v>
      </c>
      <c r="D234" s="146">
        <f>AVERAGE(D227:D232)</f>
        <v>-177.05</v>
      </c>
      <c r="E234" s="101"/>
      <c r="L234" s="117" t="s">
        <v>1</v>
      </c>
      <c r="M234" s="134">
        <f>AVERAGE(M227:M232)</f>
        <v>18.733333333333334</v>
      </c>
      <c r="N234" s="146">
        <f>AVERAGE(N227:N232)</f>
        <v>18.925000000000001</v>
      </c>
    </row>
    <row r="235" spans="2:18">
      <c r="B235" s="85" t="s">
        <v>2</v>
      </c>
      <c r="C235" s="84">
        <f>STDEV(C227:C232)</f>
        <v>12.150034293504421</v>
      </c>
      <c r="D235" s="136">
        <f>STDEV(D227:D232)</f>
        <v>12.541531007018239</v>
      </c>
      <c r="E235" s="101"/>
      <c r="L235" s="85" t="s">
        <v>2</v>
      </c>
      <c r="M235" s="84">
        <f>STDEV(M227:M232)</f>
        <v>0.80829037686547522</v>
      </c>
      <c r="N235" s="136">
        <f>STDEV(N227:N232)</f>
        <v>0.82613558209291538</v>
      </c>
    </row>
    <row r="236" spans="2:18" ht="13.5" thickBot="1">
      <c r="B236" s="82" t="s">
        <v>3</v>
      </c>
      <c r="C236" s="235">
        <f>CONFIDENCE(0.05,C235,C233)</f>
        <v>10.649778927035083</v>
      </c>
      <c r="D236" s="234">
        <f>CONFIDENCE(0.05,D235,D233)</f>
        <v>10.992934620991598</v>
      </c>
      <c r="E236" s="279"/>
      <c r="L236" s="82" t="s">
        <v>3</v>
      </c>
      <c r="M236" s="254">
        <f>CONFIDENCE(0.05,M235,M233)</f>
        <v>0.91464985945202415</v>
      </c>
      <c r="N236" s="278">
        <f>CONFIDENCE(0.05,N235,N233)</f>
        <v>0.80959799362457352</v>
      </c>
    </row>
  </sheetData>
  <mergeCells count="144">
    <mergeCell ref="L181:M181"/>
    <mergeCell ref="B179:C180"/>
    <mergeCell ref="D179:D180"/>
    <mergeCell ref="M117:N117"/>
    <mergeCell ref="Q160:R160"/>
    <mergeCell ref="B162:C162"/>
    <mergeCell ref="L162:M162"/>
    <mergeCell ref="B160:C161"/>
    <mergeCell ref="Q114:R114"/>
    <mergeCell ref="B116:C116"/>
    <mergeCell ref="L116:M116"/>
    <mergeCell ref="B114:C115"/>
    <mergeCell ref="D114:D115"/>
    <mergeCell ref="G114:H114"/>
    <mergeCell ref="L114:M115"/>
    <mergeCell ref="N114:N115"/>
    <mergeCell ref="Q179:R179"/>
    <mergeCell ref="B117:B118"/>
    <mergeCell ref="C117:D117"/>
    <mergeCell ref="L117:L118"/>
    <mergeCell ref="L160:M161"/>
    <mergeCell ref="B144:B145"/>
    <mergeCell ref="C144:D144"/>
    <mergeCell ref="L144:L145"/>
    <mergeCell ref="M144:N144"/>
    <mergeCell ref="L92:M93"/>
    <mergeCell ref="N92:N93"/>
    <mergeCell ref="M95:N95"/>
    <mergeCell ref="B92:C93"/>
    <mergeCell ref="D92:D93"/>
    <mergeCell ref="G92:H92"/>
    <mergeCell ref="B74:B75"/>
    <mergeCell ref="Q92:R92"/>
    <mergeCell ref="B94:C94"/>
    <mergeCell ref="L94:M94"/>
    <mergeCell ref="B95:B96"/>
    <mergeCell ref="C95:D95"/>
    <mergeCell ref="L95:L96"/>
    <mergeCell ref="C74:D74"/>
    <mergeCell ref="L74:L75"/>
    <mergeCell ref="M74:N74"/>
    <mergeCell ref="B73:C73"/>
    <mergeCell ref="L73:M73"/>
    <mergeCell ref="L71:M72"/>
    <mergeCell ref="N71:N72"/>
    <mergeCell ref="B50:C50"/>
    <mergeCell ref="L50:M50"/>
    <mergeCell ref="B51:B52"/>
    <mergeCell ref="C51:D51"/>
    <mergeCell ref="L51:L52"/>
    <mergeCell ref="B71:C72"/>
    <mergeCell ref="D71:D72"/>
    <mergeCell ref="G71:H71"/>
    <mergeCell ref="Q71:R71"/>
    <mergeCell ref="B34:C35"/>
    <mergeCell ref="D34:D35"/>
    <mergeCell ref="G34:H34"/>
    <mergeCell ref="L34:M35"/>
    <mergeCell ref="N34:N35"/>
    <mergeCell ref="L36:M36"/>
    <mergeCell ref="B37:B38"/>
    <mergeCell ref="C37:D37"/>
    <mergeCell ref="L37:L38"/>
    <mergeCell ref="M37:N37"/>
    <mergeCell ref="B48:C49"/>
    <mergeCell ref="D48:D49"/>
    <mergeCell ref="G48:H48"/>
    <mergeCell ref="M51:N51"/>
    <mergeCell ref="Q2:R2"/>
    <mergeCell ref="B2:C3"/>
    <mergeCell ref="D2:D3"/>
    <mergeCell ref="G2:H2"/>
    <mergeCell ref="L2:M3"/>
    <mergeCell ref="N2:N3"/>
    <mergeCell ref="C23:D23"/>
    <mergeCell ref="L23:L24"/>
    <mergeCell ref="M23:N23"/>
    <mergeCell ref="B4:C4"/>
    <mergeCell ref="L4:M4"/>
    <mergeCell ref="B5:B6"/>
    <mergeCell ref="C5:D5"/>
    <mergeCell ref="L5:L6"/>
    <mergeCell ref="M5:N5"/>
    <mergeCell ref="B22:C22"/>
    <mergeCell ref="L22:M22"/>
    <mergeCell ref="B23:B24"/>
    <mergeCell ref="Q222:R222"/>
    <mergeCell ref="N199:N200"/>
    <mergeCell ref="Q199:R199"/>
    <mergeCell ref="B222:C223"/>
    <mergeCell ref="D222:D223"/>
    <mergeCell ref="Q141:R141"/>
    <mergeCell ref="D20:D21"/>
    <mergeCell ref="G20:H20"/>
    <mergeCell ref="B143:C143"/>
    <mergeCell ref="L143:M143"/>
    <mergeCell ref="Q20:R20"/>
    <mergeCell ref="B20:C21"/>
    <mergeCell ref="L20:M21"/>
    <mergeCell ref="N20:N21"/>
    <mergeCell ref="Q34:R34"/>
    <mergeCell ref="B141:C142"/>
    <mergeCell ref="D141:D142"/>
    <mergeCell ref="G141:H141"/>
    <mergeCell ref="L141:M142"/>
    <mergeCell ref="N141:N142"/>
    <mergeCell ref="L48:M49"/>
    <mergeCell ref="N48:N49"/>
    <mergeCell ref="Q48:R48"/>
    <mergeCell ref="B36:C36"/>
    <mergeCell ref="N179:N180"/>
    <mergeCell ref="G222:H222"/>
    <mergeCell ref="L222:M223"/>
    <mergeCell ref="N160:N161"/>
    <mergeCell ref="G179:H179"/>
    <mergeCell ref="L179:M180"/>
    <mergeCell ref="B163:B164"/>
    <mergeCell ref="C163:D163"/>
    <mergeCell ref="L163:L164"/>
    <mergeCell ref="M163:N163"/>
    <mergeCell ref="B202:B203"/>
    <mergeCell ref="C202:D202"/>
    <mergeCell ref="L202:L203"/>
    <mergeCell ref="M202:N202"/>
    <mergeCell ref="B201:C201"/>
    <mergeCell ref="L201:M201"/>
    <mergeCell ref="L199:M200"/>
    <mergeCell ref="N222:N223"/>
    <mergeCell ref="B199:C200"/>
    <mergeCell ref="D199:D200"/>
    <mergeCell ref="G199:H199"/>
    <mergeCell ref="D160:D161"/>
    <mergeCell ref="G160:H160"/>
    <mergeCell ref="B181:C181"/>
    <mergeCell ref="B224:C224"/>
    <mergeCell ref="L224:M224"/>
    <mergeCell ref="B225:B226"/>
    <mergeCell ref="C225:D225"/>
    <mergeCell ref="L225:L226"/>
    <mergeCell ref="M225:N225"/>
    <mergeCell ref="B182:B183"/>
    <mergeCell ref="C182:D182"/>
    <mergeCell ref="L182:L183"/>
    <mergeCell ref="M182:N18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6"/>
  <sheetViews>
    <sheetView topLeftCell="A218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71093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359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16</v>
      </c>
      <c r="C4" s="348"/>
      <c r="D4" s="288" t="s">
        <v>292</v>
      </c>
      <c r="E4" s="289"/>
      <c r="F4" s="263" t="s">
        <v>1</v>
      </c>
      <c r="G4" s="286">
        <f t="shared" ref="G4:H6" si="0">C15</f>
        <v>40.4</v>
      </c>
      <c r="H4" s="286" t="e">
        <f t="shared" si="0"/>
        <v>#DIV/0!</v>
      </c>
      <c r="I4" s="286"/>
      <c r="J4" s="286"/>
      <c r="L4" s="492" t="s">
        <v>346</v>
      </c>
      <c r="M4" s="433"/>
      <c r="N4" s="288" t="s">
        <v>292</v>
      </c>
      <c r="P4" s="263" t="s">
        <v>1</v>
      </c>
      <c r="Q4" s="286">
        <f t="shared" ref="Q4:R6" si="1">M15</f>
        <v>14.4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305">
        <v>40.4</v>
      </c>
      <c r="D7" s="306" t="s">
        <v>307</v>
      </c>
      <c r="E7" s="282"/>
      <c r="F7" s="258" t="s">
        <v>8</v>
      </c>
      <c r="G7" s="281">
        <f>MAX(C7:C13)</f>
        <v>40.4</v>
      </c>
      <c r="H7" s="281">
        <f>MAX(D7:D13)</f>
        <v>0</v>
      </c>
      <c r="I7" s="281"/>
      <c r="J7" s="281"/>
      <c r="L7" s="194">
        <v>5</v>
      </c>
      <c r="M7" s="305">
        <v>14.4</v>
      </c>
      <c r="N7" s="306" t="s">
        <v>307</v>
      </c>
      <c r="P7" s="258" t="s">
        <v>8</v>
      </c>
      <c r="Q7" s="281">
        <f>MAX(M7:M13)</f>
        <v>14.4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40.4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14.4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4" t="s">
        <v>307</v>
      </c>
      <c r="D13" s="303" t="s">
        <v>307</v>
      </c>
      <c r="E13" s="282"/>
      <c r="L13" s="92">
        <v>26</v>
      </c>
      <c r="M13" s="304" t="s">
        <v>307</v>
      </c>
      <c r="N13" s="303" t="s">
        <v>307</v>
      </c>
    </row>
    <row r="14" spans="2:18" ht="13.5" thickBot="1">
      <c r="B14" s="248" t="s">
        <v>0</v>
      </c>
      <c r="C14" s="273">
        <f>COUNTIF(C7:C13,"&gt;0")</f>
        <v>1</v>
      </c>
      <c r="D14" s="273">
        <f>COUNTIF(D7:D13,"&gt;0")</f>
        <v>0</v>
      </c>
      <c r="E14" s="280"/>
      <c r="L14" s="248" t="s">
        <v>0</v>
      </c>
      <c r="M14" s="274">
        <f>COUNTIF(M7:M13,"&gt;0")</f>
        <v>1</v>
      </c>
      <c r="N14" s="296">
        <f>COUNTIF(N7:N13,"&gt;0")</f>
        <v>0</v>
      </c>
    </row>
    <row r="15" spans="2:18">
      <c r="B15" s="117" t="s">
        <v>1</v>
      </c>
      <c r="C15" s="87">
        <f>AVERAGE(C7:C13)</f>
        <v>40.4</v>
      </c>
      <c r="D15" s="294" t="e">
        <f>AVERAGE(D7:D13)</f>
        <v>#DIV/0!</v>
      </c>
      <c r="E15" s="101"/>
      <c r="L15" s="117" t="s">
        <v>1</v>
      </c>
      <c r="M15" s="87">
        <f>AVERAGE(M7:M13)</f>
        <v>14.4</v>
      </c>
      <c r="N15" s="294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9" spans="2:18" ht="13.5" thickBot="1">
      <c r="H19" s="293"/>
      <c r="I19" s="252"/>
      <c r="J19" s="252"/>
    </row>
    <row r="20" spans="2:18" ht="13.5" thickBot="1">
      <c r="B20" s="347"/>
      <c r="C20" s="348"/>
      <c r="D20" s="405" t="s">
        <v>15</v>
      </c>
      <c r="E20" s="291"/>
      <c r="F20" s="268"/>
      <c r="G20" s="490" t="s">
        <v>358</v>
      </c>
      <c r="H20" s="491"/>
      <c r="I20" s="292"/>
      <c r="J20" s="292"/>
      <c r="L20" s="347"/>
      <c r="M20" s="348"/>
      <c r="N20" s="405" t="s">
        <v>15</v>
      </c>
      <c r="P20" s="268"/>
      <c r="Q20" s="493" t="s">
        <v>329</v>
      </c>
      <c r="R20" s="493"/>
    </row>
    <row r="21" spans="2:18" ht="13.5" thickBot="1">
      <c r="B21" s="349"/>
      <c r="C21" s="350"/>
      <c r="D21" s="407"/>
      <c r="E21" s="291"/>
      <c r="F21" s="267"/>
      <c r="G21" s="266">
        <v>1</v>
      </c>
      <c r="H21" s="265">
        <v>2</v>
      </c>
      <c r="I21" s="290"/>
      <c r="J21" s="290"/>
      <c r="L21" s="349"/>
      <c r="M21" s="350"/>
      <c r="N21" s="407"/>
      <c r="P21" s="267"/>
      <c r="Q21" s="266">
        <v>1</v>
      </c>
      <c r="R21" s="265">
        <v>2</v>
      </c>
    </row>
    <row r="22" spans="2:18" ht="13.5" customHeight="1" thickBot="1">
      <c r="B22" s="347" t="s">
        <v>16</v>
      </c>
      <c r="C22" s="348"/>
      <c r="D22" s="288" t="s">
        <v>291</v>
      </c>
      <c r="E22" s="289"/>
      <c r="F22" s="263" t="s">
        <v>1</v>
      </c>
      <c r="G22" s="286">
        <f t="shared" ref="G22:H24" si="2">C29</f>
        <v>42.15</v>
      </c>
      <c r="H22" s="286" t="e">
        <f t="shared" si="2"/>
        <v>#DIV/0!</v>
      </c>
      <c r="I22" s="286"/>
      <c r="J22" s="286"/>
      <c r="L22" s="492" t="s">
        <v>346</v>
      </c>
      <c r="M22" s="433"/>
      <c r="N22" s="288" t="s">
        <v>291</v>
      </c>
      <c r="P22" s="263" t="s">
        <v>1</v>
      </c>
      <c r="Q22" s="286">
        <f t="shared" ref="Q22:R24" si="3">M29</f>
        <v>15.85</v>
      </c>
      <c r="R22" s="286" t="e">
        <f t="shared" si="3"/>
        <v>#DIV/0!</v>
      </c>
    </row>
    <row r="23" spans="2:18">
      <c r="B23" s="483" t="s">
        <v>6</v>
      </c>
      <c r="C23" s="485" t="s">
        <v>293</v>
      </c>
      <c r="D23" s="486"/>
      <c r="E23" s="287"/>
      <c r="F23" s="258" t="s">
        <v>7</v>
      </c>
      <c r="G23" s="286">
        <f t="shared" si="2"/>
        <v>1.6263455967290572</v>
      </c>
      <c r="H23" s="286" t="e">
        <f t="shared" si="2"/>
        <v>#DIV/0!</v>
      </c>
      <c r="I23" s="286"/>
      <c r="J23" s="286"/>
      <c r="L23" s="483" t="s">
        <v>6</v>
      </c>
      <c r="M23" s="485" t="s">
        <v>293</v>
      </c>
      <c r="N23" s="486"/>
      <c r="P23" s="258" t="s">
        <v>7</v>
      </c>
      <c r="Q23" s="286">
        <f t="shared" si="3"/>
        <v>0.21213203435596475</v>
      </c>
      <c r="R23" s="286" t="e">
        <f t="shared" si="3"/>
        <v>#DIV/0!</v>
      </c>
    </row>
    <row r="24" spans="2:18" ht="13.5" thickBot="1">
      <c r="B24" s="484"/>
      <c r="C24" s="107">
        <v>1</v>
      </c>
      <c r="D24" s="106">
        <v>2</v>
      </c>
      <c r="E24" s="280"/>
      <c r="F24" s="258" t="s">
        <v>3</v>
      </c>
      <c r="G24" s="286">
        <f t="shared" si="2"/>
        <v>2.2539585822210584</v>
      </c>
      <c r="H24" s="286" t="e">
        <f t="shared" si="2"/>
        <v>#DIV/0!</v>
      </c>
      <c r="I24" s="286"/>
      <c r="J24" s="286"/>
      <c r="L24" s="484"/>
      <c r="M24" s="107">
        <v>1</v>
      </c>
      <c r="N24" s="106">
        <v>2</v>
      </c>
      <c r="P24" s="258" t="s">
        <v>3</v>
      </c>
      <c r="Q24" s="286">
        <f t="shared" si="3"/>
        <v>0.29399459768100872</v>
      </c>
      <c r="R24" s="286" t="e">
        <f t="shared" si="3"/>
        <v>#DIV/0!</v>
      </c>
    </row>
    <row r="25" spans="2:18">
      <c r="B25" s="194">
        <v>7</v>
      </c>
      <c r="C25" s="305">
        <v>43.3</v>
      </c>
      <c r="D25" s="306" t="s">
        <v>307</v>
      </c>
      <c r="E25" s="282"/>
      <c r="F25" s="258" t="s">
        <v>8</v>
      </c>
      <c r="G25" s="281">
        <f>MAX(C25:C27)</f>
        <v>43.3</v>
      </c>
      <c r="H25" s="281">
        <f>MAX(D25:D27)</f>
        <v>0</v>
      </c>
      <c r="I25" s="281"/>
      <c r="J25" s="281"/>
      <c r="L25" s="194">
        <v>7</v>
      </c>
      <c r="M25" s="305">
        <v>16</v>
      </c>
      <c r="N25" s="306" t="s">
        <v>307</v>
      </c>
      <c r="P25" s="258" t="s">
        <v>8</v>
      </c>
      <c r="Q25" s="281">
        <f>MAX(M25:M27)</f>
        <v>16</v>
      </c>
      <c r="R25" s="281">
        <f>MAX(N25:N27)</f>
        <v>0</v>
      </c>
    </row>
    <row r="26" spans="2:18">
      <c r="B26" s="92">
        <v>13</v>
      </c>
      <c r="C26" s="300">
        <v>41</v>
      </c>
      <c r="D26" s="283" t="s">
        <v>307</v>
      </c>
      <c r="E26" s="282"/>
      <c r="F26" s="258" t="s">
        <v>9</v>
      </c>
      <c r="G26" s="281">
        <f>MIN(C25:C27)</f>
        <v>41</v>
      </c>
      <c r="H26" s="281">
        <f>MIN(D25:D27)</f>
        <v>0</v>
      </c>
      <c r="I26" s="281"/>
      <c r="J26" s="281"/>
      <c r="L26" s="92">
        <v>13</v>
      </c>
      <c r="M26" s="300">
        <v>15.7</v>
      </c>
      <c r="N26" s="283" t="s">
        <v>307</v>
      </c>
      <c r="P26" s="258" t="s">
        <v>9</v>
      </c>
      <c r="Q26" s="281">
        <f>MIN(M25:M27)</f>
        <v>15.7</v>
      </c>
      <c r="R26" s="281">
        <f>MIN(N25:N27)</f>
        <v>0</v>
      </c>
    </row>
    <row r="27" spans="2:18" ht="13.5" thickBot="1">
      <c r="B27" s="92">
        <v>17</v>
      </c>
      <c r="C27" s="304" t="s">
        <v>307</v>
      </c>
      <c r="D27" s="303" t="s">
        <v>307</v>
      </c>
      <c r="E27" s="282"/>
      <c r="F27" s="262" t="s">
        <v>10</v>
      </c>
      <c r="G27" s="285">
        <f>G25-G26</f>
        <v>2.2999999999999972</v>
      </c>
      <c r="H27" s="285">
        <f>H25-H26</f>
        <v>0</v>
      </c>
      <c r="I27" s="281"/>
      <c r="J27" s="281"/>
      <c r="L27" s="92">
        <v>17</v>
      </c>
      <c r="M27" s="304" t="s">
        <v>307</v>
      </c>
      <c r="N27" s="303" t="s">
        <v>307</v>
      </c>
      <c r="P27" s="262" t="s">
        <v>10</v>
      </c>
      <c r="Q27" s="285">
        <f>Q25-Q26</f>
        <v>0.30000000000000071</v>
      </c>
      <c r="R27" s="285">
        <f>R25-R26</f>
        <v>0</v>
      </c>
    </row>
    <row r="28" spans="2:18" ht="13.5" thickBot="1">
      <c r="B28" s="248" t="s">
        <v>0</v>
      </c>
      <c r="C28" s="274">
        <f>COUNTIF(C25:C27,"&gt;0")</f>
        <v>2</v>
      </c>
      <c r="D28" s="296">
        <f>COUNTIF(D25:D27,"&gt;0")</f>
        <v>0</v>
      </c>
      <c r="E28" s="280"/>
      <c r="L28" s="248" t="s">
        <v>0</v>
      </c>
      <c r="M28" s="274">
        <f>COUNTIF(M25:M27,"&gt;0")</f>
        <v>2</v>
      </c>
      <c r="N28" s="296">
        <f>COUNTIF(N25:N27,"&gt;0")</f>
        <v>0</v>
      </c>
    </row>
    <row r="29" spans="2:18">
      <c r="B29" s="117" t="s">
        <v>1</v>
      </c>
      <c r="C29" s="134">
        <f>AVERAGE(C25:C27)</f>
        <v>42.15</v>
      </c>
      <c r="D29" s="146" t="e">
        <f>AVERAGE(D25:D27)</f>
        <v>#DIV/0!</v>
      </c>
      <c r="E29" s="101"/>
      <c r="L29" s="117" t="s">
        <v>1</v>
      </c>
      <c r="M29" s="134">
        <f>AVERAGE(M25:M27)</f>
        <v>15.85</v>
      </c>
      <c r="N29" s="146" t="e">
        <f>AVERAGE(N25:N27)</f>
        <v>#DIV/0!</v>
      </c>
    </row>
    <row r="30" spans="2:18">
      <c r="B30" s="85" t="s">
        <v>2</v>
      </c>
      <c r="C30" s="84">
        <f>STDEV(C25:C27)</f>
        <v>1.6263455967290572</v>
      </c>
      <c r="D30" s="136" t="e">
        <f>STDEV(D25:D27)</f>
        <v>#DIV/0!</v>
      </c>
      <c r="E30" s="101"/>
      <c r="L30" s="85" t="s">
        <v>2</v>
      </c>
      <c r="M30" s="84">
        <f>STDEV(M25:M27)</f>
        <v>0.21213203435596475</v>
      </c>
      <c r="N30" s="136" t="e">
        <f>STDEV(N25:N27)</f>
        <v>#DIV/0!</v>
      </c>
    </row>
    <row r="31" spans="2:18" ht="13.5" thickBot="1">
      <c r="B31" s="82" t="s">
        <v>3</v>
      </c>
      <c r="C31" s="235">
        <f>CONFIDENCE(0.05,C30,C28)</f>
        <v>2.2539585822210584</v>
      </c>
      <c r="D31" s="234" t="e">
        <f>CONFIDENCE(0.05,D30,D28)</f>
        <v>#DIV/0!</v>
      </c>
      <c r="E31" s="279"/>
      <c r="L31" s="82" t="s">
        <v>3</v>
      </c>
      <c r="M31" s="254">
        <f>CONFIDENCE(0.05,M30,M28)</f>
        <v>0.29399459768100872</v>
      </c>
      <c r="N31" s="278" t="e">
        <f>CONFIDENCE(0.05,N30,N28)</f>
        <v>#DIV/0!</v>
      </c>
    </row>
    <row r="33" spans="2:18" ht="13.5" thickBot="1">
      <c r="H33" s="293"/>
      <c r="I33" s="252"/>
      <c r="J33" s="252"/>
    </row>
    <row r="34" spans="2:18" ht="13.5" thickBot="1">
      <c r="B34" s="347"/>
      <c r="C34" s="348"/>
      <c r="D34" s="405" t="s">
        <v>15</v>
      </c>
      <c r="E34" s="291"/>
      <c r="F34" s="268"/>
      <c r="G34" s="490" t="s">
        <v>357</v>
      </c>
      <c r="H34" s="491"/>
      <c r="I34" s="292"/>
      <c r="J34" s="292"/>
      <c r="L34" s="347"/>
      <c r="M34" s="348"/>
      <c r="N34" s="405" t="s">
        <v>15</v>
      </c>
      <c r="P34" s="268"/>
      <c r="Q34" s="493" t="s">
        <v>327</v>
      </c>
      <c r="R34" s="493"/>
    </row>
    <row r="35" spans="2:18" ht="13.5" thickBot="1">
      <c r="B35" s="349"/>
      <c r="C35" s="350"/>
      <c r="D35" s="407"/>
      <c r="E35" s="291"/>
      <c r="F35" s="267"/>
      <c r="G35" s="266">
        <v>1</v>
      </c>
      <c r="H35" s="265">
        <v>2</v>
      </c>
      <c r="I35" s="290"/>
      <c r="J35" s="290"/>
      <c r="L35" s="349"/>
      <c r="M35" s="350"/>
      <c r="N35" s="407"/>
      <c r="P35" s="267"/>
      <c r="Q35" s="266">
        <v>1</v>
      </c>
      <c r="R35" s="265">
        <v>2</v>
      </c>
    </row>
    <row r="36" spans="2:18" ht="13.5" thickBot="1">
      <c r="B36" s="347" t="s">
        <v>16</v>
      </c>
      <c r="C36" s="348"/>
      <c r="D36" s="288" t="s">
        <v>290</v>
      </c>
      <c r="E36" s="289"/>
      <c r="F36" s="263" t="s">
        <v>1</v>
      </c>
      <c r="G36" s="286">
        <f t="shared" ref="G36:H38" si="4">C43</f>
        <v>43.45</v>
      </c>
      <c r="H36" s="286">
        <f t="shared" si="4"/>
        <v>38.299999999999997</v>
      </c>
      <c r="I36" s="286"/>
      <c r="J36" s="286"/>
      <c r="L36" s="492" t="s">
        <v>346</v>
      </c>
      <c r="M36" s="433"/>
      <c r="N36" s="288" t="s">
        <v>290</v>
      </c>
      <c r="P36" s="263" t="s">
        <v>1</v>
      </c>
      <c r="Q36" s="286">
        <f t="shared" ref="Q36:R38" si="5">M43</f>
        <v>17.55</v>
      </c>
      <c r="R36" s="286">
        <f t="shared" si="5"/>
        <v>19.350000000000001</v>
      </c>
    </row>
    <row r="37" spans="2:18">
      <c r="B37" s="483" t="s">
        <v>6</v>
      </c>
      <c r="C37" s="485" t="s">
        <v>293</v>
      </c>
      <c r="D37" s="486"/>
      <c r="E37" s="287"/>
      <c r="F37" s="258" t="s">
        <v>7</v>
      </c>
      <c r="G37" s="286">
        <f t="shared" si="4"/>
        <v>0.49497474683058024</v>
      </c>
      <c r="H37" s="286">
        <f t="shared" si="4"/>
        <v>3.2526911934581193</v>
      </c>
      <c r="I37" s="286"/>
      <c r="J37" s="286"/>
      <c r="L37" s="483" t="s">
        <v>6</v>
      </c>
      <c r="M37" s="485" t="s">
        <v>293</v>
      </c>
      <c r="N37" s="486"/>
      <c r="P37" s="258" t="s">
        <v>7</v>
      </c>
      <c r="Q37" s="286">
        <f t="shared" si="5"/>
        <v>2.0506096654409869</v>
      </c>
      <c r="R37" s="286">
        <f t="shared" si="5"/>
        <v>2.1920310216782957</v>
      </c>
    </row>
    <row r="38" spans="2:18" ht="13.5" thickBot="1">
      <c r="B38" s="484"/>
      <c r="C38" s="129">
        <v>1</v>
      </c>
      <c r="D38" s="128">
        <v>2</v>
      </c>
      <c r="E38" s="280"/>
      <c r="F38" s="258" t="s">
        <v>3</v>
      </c>
      <c r="G38" s="286">
        <f t="shared" si="4"/>
        <v>0.68598739458901448</v>
      </c>
      <c r="H38" s="286">
        <f t="shared" si="4"/>
        <v>4.5079171644421239</v>
      </c>
      <c r="I38" s="286"/>
      <c r="J38" s="286"/>
      <c r="L38" s="484"/>
      <c r="M38" s="129">
        <v>1</v>
      </c>
      <c r="N38" s="128">
        <v>2</v>
      </c>
      <c r="P38" s="258" t="s">
        <v>3</v>
      </c>
      <c r="Q38" s="286">
        <f t="shared" si="5"/>
        <v>2.8419477775830764</v>
      </c>
      <c r="R38" s="286">
        <f t="shared" si="5"/>
        <v>3.0379441760370804</v>
      </c>
    </row>
    <row r="39" spans="2:18">
      <c r="B39" s="194">
        <v>10</v>
      </c>
      <c r="C39" s="305">
        <v>43.8</v>
      </c>
      <c r="D39" s="294">
        <v>40.6</v>
      </c>
      <c r="E39" s="282"/>
      <c r="F39" s="258" t="s">
        <v>8</v>
      </c>
      <c r="G39" s="281">
        <f>MAX(C39:C41)</f>
        <v>43.8</v>
      </c>
      <c r="H39" s="281">
        <f>MAX(D39:D41)</f>
        <v>40.6</v>
      </c>
      <c r="I39" s="281"/>
      <c r="J39" s="281"/>
      <c r="L39" s="194">
        <v>10</v>
      </c>
      <c r="M39" s="305">
        <v>19</v>
      </c>
      <c r="N39" s="294">
        <v>20.9</v>
      </c>
      <c r="P39" s="258" t="s">
        <v>8</v>
      </c>
      <c r="Q39" s="281">
        <f>MAX(M39:M41)</f>
        <v>19</v>
      </c>
      <c r="R39" s="281">
        <f>MAX(N39:N41)</f>
        <v>20.9</v>
      </c>
    </row>
    <row r="40" spans="2:18">
      <c r="B40" s="92">
        <v>30</v>
      </c>
      <c r="C40" s="300">
        <v>43.1</v>
      </c>
      <c r="D40" s="136">
        <v>36</v>
      </c>
      <c r="E40" s="282"/>
      <c r="F40" s="258" t="s">
        <v>9</v>
      </c>
      <c r="G40" s="281">
        <f>MIN(C39:C41)</f>
        <v>43.1</v>
      </c>
      <c r="H40" s="281">
        <f>MIN(D39:D41)</f>
        <v>36</v>
      </c>
      <c r="I40" s="281"/>
      <c r="J40" s="281"/>
      <c r="L40" s="92">
        <v>30</v>
      </c>
      <c r="M40" s="300">
        <v>16.100000000000001</v>
      </c>
      <c r="N40" s="136">
        <v>17.8</v>
      </c>
      <c r="P40" s="258" t="s">
        <v>9</v>
      </c>
      <c r="Q40" s="281">
        <f>MIN(M39:M41)</f>
        <v>16.100000000000001</v>
      </c>
      <c r="R40" s="281">
        <f>MIN(N39:N41)</f>
        <v>17.8</v>
      </c>
    </row>
    <row r="41" spans="2:18" ht="13.5" thickBot="1">
      <c r="B41" s="92">
        <v>31</v>
      </c>
      <c r="C41" s="304" t="s">
        <v>307</v>
      </c>
      <c r="D41" s="303" t="s">
        <v>307</v>
      </c>
      <c r="E41" s="282"/>
      <c r="F41" s="262" t="s">
        <v>10</v>
      </c>
      <c r="G41" s="285">
        <f>G39-G40</f>
        <v>0.69999999999999574</v>
      </c>
      <c r="H41" s="285">
        <f>H39-H40</f>
        <v>4.6000000000000014</v>
      </c>
      <c r="I41" s="281"/>
      <c r="J41" s="281"/>
      <c r="L41" s="92">
        <v>31</v>
      </c>
      <c r="M41" s="304" t="s">
        <v>307</v>
      </c>
      <c r="N41" s="303" t="s">
        <v>307</v>
      </c>
      <c r="P41" s="262" t="s">
        <v>10</v>
      </c>
      <c r="Q41" s="285">
        <f>Q39-Q40</f>
        <v>2.8999999999999986</v>
      </c>
      <c r="R41" s="285">
        <f>R39-R40</f>
        <v>3.0999999999999979</v>
      </c>
    </row>
    <row r="42" spans="2:18" ht="13.5" thickBot="1">
      <c r="B42" s="248" t="s">
        <v>0</v>
      </c>
      <c r="C42" s="256">
        <f>COUNTIF(C39:C41,"&gt;0")</f>
        <v>2</v>
      </c>
      <c r="D42" s="255">
        <f>COUNTIF(D39:D41,"&gt;0")</f>
        <v>2</v>
      </c>
      <c r="E42" s="280"/>
      <c r="L42" s="248" t="s">
        <v>0</v>
      </c>
      <c r="M42" s="256">
        <f>COUNTIF(M39:M41,"&gt;0")</f>
        <v>2</v>
      </c>
      <c r="N42" s="255">
        <f>COUNTIF(N39:N41,"&gt;0")</f>
        <v>2</v>
      </c>
    </row>
    <row r="43" spans="2:18">
      <c r="B43" s="117" t="s">
        <v>1</v>
      </c>
      <c r="C43" s="134">
        <f>AVERAGE(C39:C41)</f>
        <v>43.45</v>
      </c>
      <c r="D43" s="146">
        <f>AVERAGE(D39:D41)</f>
        <v>38.299999999999997</v>
      </c>
      <c r="E43" s="101"/>
      <c r="L43" s="117" t="s">
        <v>1</v>
      </c>
      <c r="M43" s="134">
        <f>AVERAGE(M39:M41)</f>
        <v>17.55</v>
      </c>
      <c r="N43" s="146">
        <f>AVERAGE(N39:N41)</f>
        <v>19.350000000000001</v>
      </c>
    </row>
    <row r="44" spans="2:18">
      <c r="B44" s="85" t="s">
        <v>2</v>
      </c>
      <c r="C44" s="84">
        <f>STDEV(C39:C41)</f>
        <v>0.49497474683058024</v>
      </c>
      <c r="D44" s="136">
        <f>STDEV(D39:D41)</f>
        <v>3.2526911934581193</v>
      </c>
      <c r="E44" s="101"/>
      <c r="L44" s="85" t="s">
        <v>2</v>
      </c>
      <c r="M44" s="84">
        <f>STDEV(M39:M41)</f>
        <v>2.0506096654409869</v>
      </c>
      <c r="N44" s="136">
        <f>STDEV(N39:N41)</f>
        <v>2.1920310216782957</v>
      </c>
    </row>
    <row r="45" spans="2:18" ht="13.5" thickBot="1">
      <c r="B45" s="82" t="s">
        <v>3</v>
      </c>
      <c r="C45" s="235">
        <f>CONFIDENCE(0.05,C44,C42)</f>
        <v>0.68598739458901448</v>
      </c>
      <c r="D45" s="234">
        <f>CONFIDENCE(0.05,D44,D42)</f>
        <v>4.5079171644421239</v>
      </c>
      <c r="E45" s="279"/>
      <c r="L45" s="82" t="s">
        <v>3</v>
      </c>
      <c r="M45" s="254">
        <f>CONFIDENCE(0.05,M44,M42)</f>
        <v>2.8419477775830764</v>
      </c>
      <c r="N45" s="278">
        <f>CONFIDENCE(0.05,N44,N42)</f>
        <v>3.0379441760370804</v>
      </c>
    </row>
    <row r="47" spans="2:18" ht="13.5" thickBot="1">
      <c r="H47" s="293"/>
      <c r="I47" s="252"/>
      <c r="J47" s="252"/>
    </row>
    <row r="48" spans="2:18" ht="13.5" thickBot="1">
      <c r="B48" s="347"/>
      <c r="C48" s="348"/>
      <c r="D48" s="405" t="s">
        <v>15</v>
      </c>
      <c r="E48" s="291"/>
      <c r="F48" s="268"/>
      <c r="G48" s="490" t="s">
        <v>356</v>
      </c>
      <c r="H48" s="491"/>
      <c r="I48" s="292"/>
      <c r="J48" s="292"/>
      <c r="L48" s="347"/>
      <c r="M48" s="348"/>
      <c r="N48" s="405" t="s">
        <v>15</v>
      </c>
      <c r="P48" s="268"/>
      <c r="Q48" s="493" t="s">
        <v>325</v>
      </c>
      <c r="R48" s="493"/>
    </row>
    <row r="49" spans="2:18" ht="13.5" thickBot="1">
      <c r="B49" s="349"/>
      <c r="C49" s="350"/>
      <c r="D49" s="407"/>
      <c r="E49" s="291"/>
      <c r="F49" s="267"/>
      <c r="G49" s="266">
        <v>1</v>
      </c>
      <c r="H49" s="265">
        <v>2</v>
      </c>
      <c r="I49" s="290"/>
      <c r="J49" s="290"/>
      <c r="L49" s="349"/>
      <c r="M49" s="350"/>
      <c r="N49" s="407"/>
      <c r="P49" s="267"/>
      <c r="Q49" s="266">
        <v>1</v>
      </c>
      <c r="R49" s="265">
        <v>2</v>
      </c>
    </row>
    <row r="50" spans="2:18" ht="13.5" thickBot="1">
      <c r="B50" s="347" t="s">
        <v>16</v>
      </c>
      <c r="C50" s="348"/>
      <c r="D50" s="288" t="s">
        <v>289</v>
      </c>
      <c r="E50" s="289"/>
      <c r="F50" s="263" t="s">
        <v>1</v>
      </c>
      <c r="G50" s="286">
        <f t="shared" ref="G50:H52" si="6">C66</f>
        <v>100.6857142857143</v>
      </c>
      <c r="H50" s="286">
        <f t="shared" si="6"/>
        <v>33.866666666666667</v>
      </c>
      <c r="I50" s="286"/>
      <c r="J50" s="286"/>
      <c r="L50" s="492" t="s">
        <v>346</v>
      </c>
      <c r="M50" s="433"/>
      <c r="N50" s="288" t="s">
        <v>289</v>
      </c>
      <c r="P50" s="263" t="s">
        <v>1</v>
      </c>
      <c r="Q50" s="286">
        <f t="shared" ref="Q50:R52" si="7">M66</f>
        <v>16.685714285714287</v>
      </c>
      <c r="R50" s="286">
        <f t="shared" si="7"/>
        <v>17.75</v>
      </c>
    </row>
    <row r="51" spans="2:18">
      <c r="B51" s="483" t="s">
        <v>6</v>
      </c>
      <c r="C51" s="485" t="s">
        <v>293</v>
      </c>
      <c r="D51" s="486"/>
      <c r="E51" s="287"/>
      <c r="F51" s="258" t="s">
        <v>7</v>
      </c>
      <c r="G51" s="286">
        <f t="shared" si="6"/>
        <v>155.13824403384476</v>
      </c>
      <c r="H51" s="286">
        <f t="shared" si="6"/>
        <v>1.3002563849743882</v>
      </c>
      <c r="I51" s="286"/>
      <c r="J51" s="286"/>
      <c r="L51" s="483" t="s">
        <v>6</v>
      </c>
      <c r="M51" s="485" t="s">
        <v>293</v>
      </c>
      <c r="N51" s="486"/>
      <c r="P51" s="258" t="s">
        <v>7</v>
      </c>
      <c r="Q51" s="286">
        <f t="shared" si="7"/>
        <v>0.72670161558595581</v>
      </c>
      <c r="R51" s="286">
        <f t="shared" si="7"/>
        <v>0.72869746808946645</v>
      </c>
    </row>
    <row r="52" spans="2:18" ht="13.5" thickBot="1">
      <c r="B52" s="484"/>
      <c r="C52" s="107">
        <v>1</v>
      </c>
      <c r="D52" s="106">
        <v>2</v>
      </c>
      <c r="E52" s="280"/>
      <c r="F52" s="258" t="s">
        <v>3</v>
      </c>
      <c r="G52" s="286">
        <f t="shared" si="6"/>
        <v>114.92590768433655</v>
      </c>
      <c r="H52" s="286">
        <f t="shared" si="6"/>
        <v>1.0404026768131807</v>
      </c>
      <c r="I52" s="286"/>
      <c r="J52" s="286"/>
      <c r="L52" s="484"/>
      <c r="M52" s="107">
        <v>1</v>
      </c>
      <c r="N52" s="106">
        <v>2</v>
      </c>
      <c r="P52" s="258" t="s">
        <v>3</v>
      </c>
      <c r="Q52" s="286">
        <f t="shared" si="7"/>
        <v>0.53833819834050634</v>
      </c>
      <c r="R52" s="286">
        <f t="shared" si="7"/>
        <v>0.58306869718021159</v>
      </c>
    </row>
    <row r="53" spans="2:18">
      <c r="B53" s="92">
        <v>3</v>
      </c>
      <c r="C53" s="307" t="s">
        <v>307</v>
      </c>
      <c r="D53" s="306" t="s">
        <v>307</v>
      </c>
      <c r="E53" s="282"/>
      <c r="F53" s="258" t="s">
        <v>8</v>
      </c>
      <c r="G53" s="281">
        <f>MAX(C53:C64)</f>
        <v>452.5</v>
      </c>
      <c r="H53" s="281">
        <f>MAX(D53:D64)</f>
        <v>35.799999999999997</v>
      </c>
      <c r="I53" s="281"/>
      <c r="J53" s="281"/>
      <c r="L53" s="92">
        <v>3</v>
      </c>
      <c r="M53" s="307" t="s">
        <v>307</v>
      </c>
      <c r="N53" s="306" t="s">
        <v>307</v>
      </c>
      <c r="P53" s="258" t="s">
        <v>8</v>
      </c>
      <c r="Q53" s="281">
        <f>MAX(M53:M64)</f>
        <v>17.2</v>
      </c>
      <c r="R53" s="281">
        <f>MAX(N53:N64)</f>
        <v>18.899999999999999</v>
      </c>
    </row>
    <row r="54" spans="2:18">
      <c r="B54" s="92">
        <v>5</v>
      </c>
      <c r="C54" s="300">
        <v>43.7</v>
      </c>
      <c r="D54" s="136">
        <v>35.799999999999997</v>
      </c>
      <c r="E54" s="282"/>
      <c r="F54" s="258" t="s">
        <v>9</v>
      </c>
      <c r="G54" s="281">
        <f>MIN(C53:C64)</f>
        <v>40.9</v>
      </c>
      <c r="H54" s="281">
        <f>MIN(D53:D64)</f>
        <v>31.9</v>
      </c>
      <c r="I54" s="281"/>
      <c r="J54" s="281"/>
      <c r="L54" s="92">
        <v>5</v>
      </c>
      <c r="M54" s="300">
        <v>17.100000000000001</v>
      </c>
      <c r="N54" s="136">
        <v>18.399999999999999</v>
      </c>
      <c r="P54" s="258" t="s">
        <v>9</v>
      </c>
      <c r="Q54" s="281">
        <f>MIN(M53:M64)</f>
        <v>15.1</v>
      </c>
      <c r="R54" s="281">
        <f>MIN(N53:N64)</f>
        <v>17.100000000000001</v>
      </c>
    </row>
    <row r="55" spans="2:18" ht="13.5" thickBot="1">
      <c r="B55" s="92">
        <v>6</v>
      </c>
      <c r="C55" s="300">
        <v>452.5</v>
      </c>
      <c r="D55" s="136">
        <v>34</v>
      </c>
      <c r="E55" s="282"/>
      <c r="F55" s="262" t="s">
        <v>10</v>
      </c>
      <c r="G55" s="285">
        <f>G53-G54</f>
        <v>411.6</v>
      </c>
      <c r="H55" s="285">
        <f>H53-H54</f>
        <v>3.8999999999999986</v>
      </c>
      <c r="I55" s="281"/>
      <c r="J55" s="281"/>
      <c r="L55" s="92">
        <v>6</v>
      </c>
      <c r="M55" s="300">
        <v>17</v>
      </c>
      <c r="N55" s="136">
        <v>18.899999999999999</v>
      </c>
      <c r="P55" s="262" t="s">
        <v>10</v>
      </c>
      <c r="Q55" s="285">
        <f>Q53-Q54</f>
        <v>2.0999999999999996</v>
      </c>
      <c r="R55" s="285">
        <f>R53-R54</f>
        <v>1.7999999999999972</v>
      </c>
    </row>
    <row r="56" spans="2:18">
      <c r="B56" s="92">
        <v>7</v>
      </c>
      <c r="C56" s="300">
        <v>41.5</v>
      </c>
      <c r="D56" s="283" t="s">
        <v>307</v>
      </c>
      <c r="E56" s="282"/>
      <c r="F56" s="258"/>
      <c r="G56" s="281"/>
      <c r="H56" s="281"/>
      <c r="I56" s="281"/>
      <c r="J56" s="281"/>
      <c r="L56" s="92">
        <v>7</v>
      </c>
      <c r="M56" s="300">
        <v>16.600000000000001</v>
      </c>
      <c r="N56" s="283" t="s">
        <v>307</v>
      </c>
      <c r="P56" s="258"/>
      <c r="Q56" s="281"/>
      <c r="R56" s="281"/>
    </row>
    <row r="57" spans="2:18">
      <c r="B57" s="92">
        <v>10</v>
      </c>
      <c r="C57" s="300">
        <v>41.5</v>
      </c>
      <c r="D57" s="283" t="s">
        <v>307</v>
      </c>
      <c r="E57" s="282"/>
      <c r="F57" s="258"/>
      <c r="G57" s="281"/>
      <c r="H57" s="281"/>
      <c r="I57" s="281"/>
      <c r="J57" s="281"/>
      <c r="L57" s="92">
        <v>10</v>
      </c>
      <c r="M57" s="300">
        <v>15.1</v>
      </c>
      <c r="N57" s="283" t="s">
        <v>307</v>
      </c>
      <c r="P57" s="258"/>
      <c r="Q57" s="281"/>
      <c r="R57" s="281"/>
    </row>
    <row r="58" spans="2:18">
      <c r="B58" s="92">
        <v>11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11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13</v>
      </c>
      <c r="C59" s="284" t="s">
        <v>307</v>
      </c>
      <c r="D59" s="283" t="s">
        <v>307</v>
      </c>
      <c r="E59" s="282"/>
      <c r="F59" s="258"/>
      <c r="G59" s="281"/>
      <c r="H59" s="281"/>
      <c r="I59" s="281"/>
      <c r="J59" s="281"/>
      <c r="L59" s="92">
        <v>13</v>
      </c>
      <c r="M59" s="284" t="s">
        <v>307</v>
      </c>
      <c r="N59" s="283" t="s">
        <v>307</v>
      </c>
      <c r="P59" s="258"/>
      <c r="Q59" s="281"/>
      <c r="R59" s="281"/>
    </row>
    <row r="60" spans="2:18">
      <c r="B60" s="92">
        <v>19</v>
      </c>
      <c r="C60" s="300">
        <v>42</v>
      </c>
      <c r="D60" s="136">
        <v>34.299999999999997</v>
      </c>
      <c r="E60" s="282"/>
      <c r="F60" s="258"/>
      <c r="G60" s="281"/>
      <c r="H60" s="281"/>
      <c r="I60" s="281"/>
      <c r="J60" s="281"/>
      <c r="L60" s="92">
        <v>19</v>
      </c>
      <c r="M60" s="300">
        <v>17</v>
      </c>
      <c r="N60" s="136">
        <v>17.2</v>
      </c>
      <c r="P60" s="258"/>
      <c r="Q60" s="281"/>
      <c r="R60" s="281"/>
    </row>
    <row r="61" spans="2:18">
      <c r="B61" s="92">
        <v>20</v>
      </c>
      <c r="C61" s="300">
        <v>42.7</v>
      </c>
      <c r="D61" s="136">
        <v>34.1</v>
      </c>
      <c r="E61" s="282"/>
      <c r="F61" s="258"/>
      <c r="G61" s="281"/>
      <c r="H61" s="281"/>
      <c r="I61" s="281"/>
      <c r="J61" s="281"/>
      <c r="L61" s="92">
        <v>20</v>
      </c>
      <c r="M61" s="300">
        <v>17.2</v>
      </c>
      <c r="N61" s="136">
        <v>17.5</v>
      </c>
      <c r="P61" s="258"/>
      <c r="Q61" s="281"/>
      <c r="R61" s="281"/>
    </row>
    <row r="62" spans="2:18">
      <c r="B62" s="92">
        <v>21</v>
      </c>
      <c r="C62" s="300">
        <v>40.9</v>
      </c>
      <c r="D62" s="136">
        <v>31.9</v>
      </c>
      <c r="E62" s="282"/>
      <c r="F62" s="258"/>
      <c r="G62" s="281"/>
      <c r="H62" s="281"/>
      <c r="I62" s="281"/>
      <c r="J62" s="281"/>
      <c r="L62" s="92">
        <v>21</v>
      </c>
      <c r="M62" s="300">
        <v>16.8</v>
      </c>
      <c r="N62" s="136">
        <v>17.100000000000001</v>
      </c>
      <c r="P62" s="258"/>
      <c r="Q62" s="281"/>
      <c r="R62" s="281"/>
    </row>
    <row r="63" spans="2:18">
      <c r="B63" s="92">
        <v>24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24</v>
      </c>
      <c r="M63" s="284" t="s">
        <v>307</v>
      </c>
      <c r="N63" s="283" t="s">
        <v>307</v>
      </c>
      <c r="P63" s="258"/>
      <c r="Q63" s="281"/>
      <c r="R63" s="281"/>
    </row>
    <row r="64" spans="2:18" ht="13.5" thickBot="1">
      <c r="B64" s="92">
        <v>28</v>
      </c>
      <c r="C64" s="304" t="s">
        <v>307</v>
      </c>
      <c r="D64" s="234">
        <v>33.1</v>
      </c>
      <c r="E64" s="282"/>
      <c r="L64" s="92">
        <v>28</v>
      </c>
      <c r="M64" s="304" t="s">
        <v>307</v>
      </c>
      <c r="N64" s="234">
        <v>17.399999999999999</v>
      </c>
    </row>
    <row r="65" spans="2:18" ht="13.5" thickBot="1">
      <c r="B65" s="248" t="s">
        <v>0</v>
      </c>
      <c r="C65" s="274">
        <f>COUNTIF(C53:C64,"&gt;0")</f>
        <v>7</v>
      </c>
      <c r="D65" s="296">
        <f>COUNTIF(D53:D64,"&gt;0")</f>
        <v>6</v>
      </c>
      <c r="E65" s="280"/>
      <c r="L65" s="248" t="s">
        <v>0</v>
      </c>
      <c r="M65" s="274">
        <f>COUNTIF(M53:M64,"&gt;0")</f>
        <v>7</v>
      </c>
      <c r="N65" s="296">
        <f>COUNTIF(N53:N64,"&gt;0")</f>
        <v>6</v>
      </c>
    </row>
    <row r="66" spans="2:18">
      <c r="B66" s="117" t="s">
        <v>1</v>
      </c>
      <c r="C66" s="134">
        <f>AVERAGE(C53:C64)</f>
        <v>100.6857142857143</v>
      </c>
      <c r="D66" s="146">
        <f>AVERAGE(D53:D64)</f>
        <v>33.866666666666667</v>
      </c>
      <c r="E66" s="101"/>
      <c r="L66" s="117" t="s">
        <v>1</v>
      </c>
      <c r="M66" s="134">
        <f>AVERAGE(M53:M64)</f>
        <v>16.685714285714287</v>
      </c>
      <c r="N66" s="146">
        <f>AVERAGE(N53:N64)</f>
        <v>17.75</v>
      </c>
    </row>
    <row r="67" spans="2:18">
      <c r="B67" s="85" t="s">
        <v>2</v>
      </c>
      <c r="C67" s="84">
        <f>STDEV(C53:C64)</f>
        <v>155.13824403384476</v>
      </c>
      <c r="D67" s="136">
        <f>STDEV(D53:D64)</f>
        <v>1.3002563849743882</v>
      </c>
      <c r="E67" s="101"/>
      <c r="L67" s="85" t="s">
        <v>2</v>
      </c>
      <c r="M67" s="84">
        <f>STDEV(M53:M64)</f>
        <v>0.72670161558595581</v>
      </c>
      <c r="N67" s="136">
        <f>STDEV(N53:N64)</f>
        <v>0.72869746808946645</v>
      </c>
    </row>
    <row r="68" spans="2:18" ht="13.5" thickBot="1">
      <c r="B68" s="82" t="s">
        <v>3</v>
      </c>
      <c r="C68" s="235">
        <f>CONFIDENCE(0.05,C67,C65)</f>
        <v>114.92590768433655</v>
      </c>
      <c r="D68" s="234">
        <f>CONFIDENCE(0.05,D67,D65)</f>
        <v>1.0404026768131807</v>
      </c>
      <c r="E68" s="279"/>
      <c r="L68" s="82" t="s">
        <v>3</v>
      </c>
      <c r="M68" s="254">
        <f>CONFIDENCE(0.05,M67,M65)</f>
        <v>0.53833819834050634</v>
      </c>
      <c r="N68" s="278">
        <f>CONFIDENCE(0.05,N67,N65)</f>
        <v>0.58306869718021159</v>
      </c>
    </row>
    <row r="70" spans="2:18" ht="13.5" thickBot="1">
      <c r="H70" s="293"/>
      <c r="I70" s="252"/>
      <c r="J70" s="252"/>
    </row>
    <row r="71" spans="2:18" ht="13.5" thickBot="1">
      <c r="B71" s="347"/>
      <c r="C71" s="348"/>
      <c r="D71" s="405" t="s">
        <v>15</v>
      </c>
      <c r="E71" s="291"/>
      <c r="F71" s="268"/>
      <c r="G71" s="490" t="s">
        <v>355</v>
      </c>
      <c r="H71" s="491"/>
      <c r="I71" s="292"/>
      <c r="J71" s="292"/>
      <c r="L71" s="347"/>
      <c r="M71" s="348"/>
      <c r="N71" s="405" t="s">
        <v>15</v>
      </c>
      <c r="P71" s="268"/>
      <c r="Q71" s="493" t="s">
        <v>323</v>
      </c>
      <c r="R71" s="493"/>
    </row>
    <row r="72" spans="2:18" ht="13.5" thickBot="1">
      <c r="B72" s="349"/>
      <c r="C72" s="350"/>
      <c r="D72" s="407"/>
      <c r="E72" s="291"/>
      <c r="F72" s="267"/>
      <c r="G72" s="266">
        <v>1</v>
      </c>
      <c r="H72" s="265">
        <v>2</v>
      </c>
      <c r="I72" s="290"/>
      <c r="J72" s="290"/>
      <c r="L72" s="349"/>
      <c r="M72" s="350"/>
      <c r="N72" s="407"/>
      <c r="P72" s="267"/>
      <c r="Q72" s="266">
        <v>1</v>
      </c>
      <c r="R72" s="265">
        <v>2</v>
      </c>
    </row>
    <row r="73" spans="2:18" ht="13.5" thickBot="1">
      <c r="B73" s="347" t="s">
        <v>16</v>
      </c>
      <c r="C73" s="348"/>
      <c r="D73" s="288" t="s">
        <v>288</v>
      </c>
      <c r="E73" s="289"/>
      <c r="F73" s="263" t="s">
        <v>1</v>
      </c>
      <c r="G73" s="286">
        <f t="shared" ref="G73:H75" si="8">C87</f>
        <v>42.133333333333333</v>
      </c>
      <c r="H73" s="286">
        <f t="shared" si="8"/>
        <v>38.260000000000005</v>
      </c>
      <c r="I73" s="286"/>
      <c r="J73" s="286"/>
      <c r="L73" s="492" t="s">
        <v>346</v>
      </c>
      <c r="M73" s="433"/>
      <c r="N73" s="288" t="s">
        <v>288</v>
      </c>
      <c r="P73" s="263" t="s">
        <v>1</v>
      </c>
      <c r="Q73" s="286">
        <f t="shared" ref="Q73:R75" si="9">M87</f>
        <v>17.666666666666668</v>
      </c>
      <c r="R73" s="286">
        <f t="shared" si="9"/>
        <v>19.46</v>
      </c>
    </row>
    <row r="74" spans="2:18">
      <c r="B74" s="483" t="s">
        <v>6</v>
      </c>
      <c r="C74" s="485" t="s">
        <v>293</v>
      </c>
      <c r="D74" s="486"/>
      <c r="E74" s="287"/>
      <c r="F74" s="258" t="s">
        <v>7</v>
      </c>
      <c r="G74" s="286">
        <f t="shared" si="8"/>
        <v>1.22202018532156</v>
      </c>
      <c r="H74" s="286">
        <f t="shared" si="8"/>
        <v>3.8494155400528007</v>
      </c>
      <c r="I74" s="286"/>
      <c r="J74" s="286"/>
      <c r="L74" s="483" t="s">
        <v>6</v>
      </c>
      <c r="M74" s="485" t="s">
        <v>293</v>
      </c>
      <c r="N74" s="486"/>
      <c r="P74" s="258" t="s">
        <v>7</v>
      </c>
      <c r="Q74" s="286">
        <f t="shared" si="9"/>
        <v>1.1503622617824936</v>
      </c>
      <c r="R74" s="286">
        <f t="shared" si="9"/>
        <v>1.1036303729057106</v>
      </c>
    </row>
    <row r="75" spans="2:18" ht="13.5" thickBot="1">
      <c r="B75" s="484"/>
      <c r="C75" s="107">
        <v>1</v>
      </c>
      <c r="D75" s="106">
        <v>2</v>
      </c>
      <c r="E75" s="280"/>
      <c r="F75" s="258" t="s">
        <v>3</v>
      </c>
      <c r="G75" s="286">
        <f t="shared" si="8"/>
        <v>1.3828206084629966</v>
      </c>
      <c r="H75" s="286">
        <f t="shared" si="8"/>
        <v>3.3740994889020537</v>
      </c>
      <c r="I75" s="286"/>
      <c r="J75" s="286"/>
      <c r="L75" s="484"/>
      <c r="M75" s="107">
        <v>1</v>
      </c>
      <c r="N75" s="106">
        <v>2</v>
      </c>
      <c r="P75" s="258" t="s">
        <v>3</v>
      </c>
      <c r="Q75" s="286">
        <f t="shared" si="9"/>
        <v>1.301733524452668</v>
      </c>
      <c r="R75" s="286">
        <f t="shared" si="9"/>
        <v>0.96735689831679328</v>
      </c>
    </row>
    <row r="76" spans="2:18">
      <c r="B76" s="92">
        <v>4</v>
      </c>
      <c r="C76" s="305">
        <v>43.2</v>
      </c>
      <c r="D76" s="294">
        <v>40</v>
      </c>
      <c r="E76" s="282"/>
      <c r="F76" s="258" t="s">
        <v>8</v>
      </c>
      <c r="G76" s="281">
        <f>MAX(C76:C85)</f>
        <v>43.2</v>
      </c>
      <c r="H76" s="281">
        <f>MAX(D76:D85)</f>
        <v>43.8</v>
      </c>
      <c r="I76" s="281"/>
      <c r="J76" s="281"/>
      <c r="L76" s="92">
        <v>4</v>
      </c>
      <c r="M76" s="305">
        <v>17.7</v>
      </c>
      <c r="N76" s="294">
        <v>19.3</v>
      </c>
      <c r="P76" s="258" t="s">
        <v>8</v>
      </c>
      <c r="Q76" s="281">
        <f>MAX(M76:M85)</f>
        <v>18.8</v>
      </c>
      <c r="R76" s="281">
        <f>MAX(N76:N85)</f>
        <v>20.2</v>
      </c>
    </row>
    <row r="77" spans="2:18">
      <c r="B77" s="92">
        <v>5</v>
      </c>
      <c r="C77" s="300">
        <v>42.4</v>
      </c>
      <c r="D77" s="136">
        <v>38.1</v>
      </c>
      <c r="E77" s="282"/>
      <c r="F77" s="258" t="s">
        <v>9</v>
      </c>
      <c r="G77" s="281">
        <f>MIN(C76:C85)</f>
        <v>40.799999999999997</v>
      </c>
      <c r="H77" s="281">
        <f>MIN(D76:D85)</f>
        <v>34.4</v>
      </c>
      <c r="I77" s="281"/>
      <c r="J77" s="281"/>
      <c r="L77" s="92">
        <v>5</v>
      </c>
      <c r="M77" s="300">
        <v>16.5</v>
      </c>
      <c r="N77" s="136">
        <v>17.600000000000001</v>
      </c>
      <c r="P77" s="258" t="s">
        <v>9</v>
      </c>
      <c r="Q77" s="281">
        <f>MIN(M76:M85)</f>
        <v>16.5</v>
      </c>
      <c r="R77" s="281">
        <f>MIN(N76:N85)</f>
        <v>17.600000000000001</v>
      </c>
    </row>
    <row r="78" spans="2:18" ht="13.5" thickBot="1">
      <c r="B78" s="92">
        <v>8</v>
      </c>
      <c r="C78" s="284" t="s">
        <v>307</v>
      </c>
      <c r="D78" s="136">
        <v>35</v>
      </c>
      <c r="E78" s="282"/>
      <c r="F78" s="262" t="s">
        <v>10</v>
      </c>
      <c r="G78" s="285">
        <f>G76-G77</f>
        <v>2.4000000000000057</v>
      </c>
      <c r="H78" s="285">
        <f>H76-H77</f>
        <v>9.3999999999999986</v>
      </c>
      <c r="I78" s="281"/>
      <c r="J78" s="281"/>
      <c r="L78" s="92">
        <v>8</v>
      </c>
      <c r="M78" s="284" t="s">
        <v>307</v>
      </c>
      <c r="N78" s="136">
        <v>20.2</v>
      </c>
      <c r="P78" s="262" t="s">
        <v>10</v>
      </c>
      <c r="Q78" s="285">
        <f>Q76-Q77</f>
        <v>2.3000000000000007</v>
      </c>
      <c r="R78" s="285">
        <f>R76-R77</f>
        <v>2.5999999999999979</v>
      </c>
    </row>
    <row r="79" spans="2:18">
      <c r="B79" s="92">
        <v>11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11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16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16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17</v>
      </c>
      <c r="C81" s="284" t="s">
        <v>307</v>
      </c>
      <c r="D81" s="283" t="s">
        <v>307</v>
      </c>
      <c r="E81" s="282"/>
      <c r="F81" s="258"/>
      <c r="G81" s="281"/>
      <c r="H81" s="281"/>
      <c r="I81" s="281"/>
      <c r="J81" s="281"/>
      <c r="L81" s="92">
        <v>17</v>
      </c>
      <c r="M81" s="284" t="s">
        <v>307</v>
      </c>
      <c r="N81" s="283" t="s">
        <v>307</v>
      </c>
      <c r="P81" s="258"/>
      <c r="Q81" s="281"/>
      <c r="R81" s="281"/>
    </row>
    <row r="82" spans="2:18">
      <c r="B82" s="92">
        <v>19</v>
      </c>
      <c r="C82" s="300">
        <v>40.799999999999997</v>
      </c>
      <c r="D82" s="136">
        <v>34.4</v>
      </c>
      <c r="E82" s="282"/>
      <c r="F82" s="258"/>
      <c r="G82" s="281"/>
      <c r="H82" s="281"/>
      <c r="I82" s="281"/>
      <c r="J82" s="281"/>
      <c r="L82" s="92">
        <v>19</v>
      </c>
      <c r="M82" s="300">
        <v>18.8</v>
      </c>
      <c r="N82" s="136">
        <v>20.2</v>
      </c>
      <c r="P82" s="258"/>
      <c r="Q82" s="281"/>
      <c r="R82" s="281"/>
    </row>
    <row r="83" spans="2:18">
      <c r="B83" s="92">
        <v>29</v>
      </c>
      <c r="C83" s="284" t="s">
        <v>307</v>
      </c>
      <c r="D83" s="136">
        <v>43.8</v>
      </c>
      <c r="E83" s="282"/>
      <c r="F83" s="258"/>
      <c r="G83" s="281"/>
      <c r="H83" s="281"/>
      <c r="I83" s="281"/>
      <c r="J83" s="281"/>
      <c r="L83" s="92">
        <v>29</v>
      </c>
      <c r="M83" s="284" t="s">
        <v>307</v>
      </c>
      <c r="N83" s="136">
        <v>20</v>
      </c>
      <c r="P83" s="258"/>
      <c r="Q83" s="281"/>
      <c r="R83" s="281"/>
    </row>
    <row r="84" spans="2:18">
      <c r="B84" s="92">
        <v>30</v>
      </c>
      <c r="C84" s="284" t="s">
        <v>307</v>
      </c>
      <c r="D84" s="283" t="s">
        <v>307</v>
      </c>
      <c r="E84" s="282"/>
      <c r="L84" s="92">
        <v>30</v>
      </c>
      <c r="M84" s="284" t="s">
        <v>307</v>
      </c>
      <c r="N84" s="283" t="s">
        <v>307</v>
      </c>
    </row>
    <row r="85" spans="2:18" ht="13.5" thickBot="1">
      <c r="B85" s="92">
        <v>31</v>
      </c>
      <c r="C85" s="304" t="s">
        <v>307</v>
      </c>
      <c r="D85" s="303" t="s">
        <v>307</v>
      </c>
      <c r="E85" s="282"/>
      <c r="L85" s="92">
        <v>31</v>
      </c>
      <c r="M85" s="304" t="s">
        <v>307</v>
      </c>
      <c r="N85" s="303" t="s">
        <v>307</v>
      </c>
    </row>
    <row r="86" spans="2:18" ht="13.5" thickBot="1">
      <c r="B86" s="248" t="s">
        <v>0</v>
      </c>
      <c r="C86" s="274">
        <f>COUNTIF(C76:C85,"&gt;0")</f>
        <v>3</v>
      </c>
      <c r="D86" s="296">
        <f>COUNTIF(D76:D85,"&gt;0")</f>
        <v>5</v>
      </c>
      <c r="E86" s="280"/>
      <c r="L86" s="248" t="s">
        <v>0</v>
      </c>
      <c r="M86" s="274">
        <f>COUNTIF(M76:M85,"&gt;0")</f>
        <v>3</v>
      </c>
      <c r="N86" s="296">
        <f>COUNTIF(N76:N85,"&gt;0")</f>
        <v>5</v>
      </c>
    </row>
    <row r="87" spans="2:18">
      <c r="B87" s="117" t="s">
        <v>1</v>
      </c>
      <c r="C87" s="134">
        <f>AVERAGE(C76:C85)</f>
        <v>42.133333333333333</v>
      </c>
      <c r="D87" s="146">
        <f>AVERAGE(D76:D85)</f>
        <v>38.260000000000005</v>
      </c>
      <c r="E87" s="101"/>
      <c r="L87" s="117" t="s">
        <v>1</v>
      </c>
      <c r="M87" s="134">
        <f>AVERAGE(M76:M85)</f>
        <v>17.666666666666668</v>
      </c>
      <c r="N87" s="146">
        <f>AVERAGE(N76:N85)</f>
        <v>19.46</v>
      </c>
    </row>
    <row r="88" spans="2:18">
      <c r="B88" s="85" t="s">
        <v>2</v>
      </c>
      <c r="C88" s="84">
        <f>STDEV(C76:C85)</f>
        <v>1.22202018532156</v>
      </c>
      <c r="D88" s="136">
        <f>STDEV(D76:D85)</f>
        <v>3.8494155400528007</v>
      </c>
      <c r="E88" s="101"/>
      <c r="L88" s="85" t="s">
        <v>2</v>
      </c>
      <c r="M88" s="84">
        <f>STDEV(M76:M85)</f>
        <v>1.1503622617824936</v>
      </c>
      <c r="N88" s="136">
        <f>STDEV(N76:N85)</f>
        <v>1.1036303729057106</v>
      </c>
    </row>
    <row r="89" spans="2:18" ht="13.5" thickBot="1">
      <c r="B89" s="82" t="s">
        <v>3</v>
      </c>
      <c r="C89" s="235">
        <f>CONFIDENCE(0.05,C88,C86)</f>
        <v>1.3828206084629966</v>
      </c>
      <c r="D89" s="234">
        <f>CONFIDENCE(0.05,D88,D86)</f>
        <v>3.3740994889020537</v>
      </c>
      <c r="E89" s="279"/>
      <c r="L89" s="82" t="s">
        <v>3</v>
      </c>
      <c r="M89" s="254">
        <f>CONFIDENCE(0.05,M88,M86)</f>
        <v>1.301733524452668</v>
      </c>
      <c r="N89" s="278">
        <f>CONFIDENCE(0.05,N88,N86)</f>
        <v>0.96735689831679328</v>
      </c>
    </row>
    <row r="91" spans="2:18" ht="13.5" thickBot="1">
      <c r="H91" s="293"/>
      <c r="I91" s="252"/>
      <c r="J91" s="252"/>
    </row>
    <row r="92" spans="2:18" ht="13.5" thickBot="1">
      <c r="B92" s="347"/>
      <c r="C92" s="348"/>
      <c r="D92" s="405" t="s">
        <v>15</v>
      </c>
      <c r="E92" s="291"/>
      <c r="F92" s="268"/>
      <c r="G92" s="490" t="s">
        <v>354</v>
      </c>
      <c r="H92" s="491"/>
      <c r="I92" s="292"/>
      <c r="J92" s="292"/>
      <c r="L92" s="347"/>
      <c r="M92" s="348"/>
      <c r="N92" s="405" t="s">
        <v>15</v>
      </c>
      <c r="P92" s="268"/>
      <c r="Q92" s="493" t="s">
        <v>321</v>
      </c>
      <c r="R92" s="493"/>
    </row>
    <row r="93" spans="2:18" ht="13.5" thickBot="1">
      <c r="B93" s="349"/>
      <c r="C93" s="350"/>
      <c r="D93" s="407"/>
      <c r="E93" s="291"/>
      <c r="F93" s="267"/>
      <c r="G93" s="266">
        <v>1</v>
      </c>
      <c r="H93" s="265">
        <v>2</v>
      </c>
      <c r="I93" s="290"/>
      <c r="J93" s="290"/>
      <c r="L93" s="349"/>
      <c r="M93" s="350"/>
      <c r="N93" s="407"/>
      <c r="P93" s="267"/>
      <c r="Q93" s="266">
        <v>1</v>
      </c>
      <c r="R93" s="265">
        <v>2</v>
      </c>
    </row>
    <row r="94" spans="2:18" ht="13.5" thickBot="1">
      <c r="B94" s="347" t="s">
        <v>16</v>
      </c>
      <c r="C94" s="348"/>
      <c r="D94" s="288" t="s">
        <v>287</v>
      </c>
      <c r="E94" s="289"/>
      <c r="F94" s="263" t="s">
        <v>1</v>
      </c>
      <c r="G94" s="286">
        <f t="shared" ref="G94:H96" si="10">C109</f>
        <v>44.779999999999994</v>
      </c>
      <c r="H94" s="286">
        <f t="shared" si="10"/>
        <v>39.18</v>
      </c>
      <c r="I94" s="286"/>
      <c r="J94" s="286"/>
      <c r="L94" s="492" t="s">
        <v>346</v>
      </c>
      <c r="M94" s="433"/>
      <c r="N94" s="288" t="s">
        <v>287</v>
      </c>
      <c r="P94" s="263" t="s">
        <v>1</v>
      </c>
      <c r="Q94" s="286">
        <f t="shared" ref="Q94:R96" si="11">M109</f>
        <v>20.72</v>
      </c>
      <c r="R94" s="286">
        <f t="shared" si="11"/>
        <v>22.699999999999996</v>
      </c>
    </row>
    <row r="95" spans="2:18">
      <c r="B95" s="483" t="s">
        <v>6</v>
      </c>
      <c r="C95" s="485" t="s">
        <v>293</v>
      </c>
      <c r="D95" s="486"/>
      <c r="E95" s="287"/>
      <c r="F95" s="258" t="s">
        <v>7</v>
      </c>
      <c r="G95" s="286">
        <f t="shared" si="10"/>
        <v>0.9391485505499122</v>
      </c>
      <c r="H95" s="286">
        <f t="shared" si="10"/>
        <v>0.72938330115241856</v>
      </c>
      <c r="I95" s="286"/>
      <c r="J95" s="286"/>
      <c r="L95" s="483" t="s">
        <v>6</v>
      </c>
      <c r="M95" s="485" t="s">
        <v>293</v>
      </c>
      <c r="N95" s="486"/>
      <c r="P95" s="258" t="s">
        <v>7</v>
      </c>
      <c r="Q95" s="286">
        <f t="shared" si="11"/>
        <v>2.1533694527414466</v>
      </c>
      <c r="R95" s="286">
        <f t="shared" si="11"/>
        <v>2.8133609793270939</v>
      </c>
    </row>
    <row r="96" spans="2:18" ht="13.5" thickBot="1">
      <c r="B96" s="484"/>
      <c r="C96" s="129">
        <v>1</v>
      </c>
      <c r="D96" s="128">
        <v>2</v>
      </c>
      <c r="E96" s="280"/>
      <c r="F96" s="258" t="s">
        <v>3</v>
      </c>
      <c r="G96" s="286">
        <f t="shared" si="10"/>
        <v>0.8231848735068229</v>
      </c>
      <c r="H96" s="286">
        <f t="shared" si="10"/>
        <v>0.63932090418025167</v>
      </c>
      <c r="I96" s="286"/>
      <c r="J96" s="286"/>
      <c r="L96" s="484"/>
      <c r="M96" s="129">
        <v>1</v>
      </c>
      <c r="N96" s="128">
        <v>2</v>
      </c>
      <c r="P96" s="258" t="s">
        <v>3</v>
      </c>
      <c r="Q96" s="286">
        <f t="shared" si="11"/>
        <v>1.8874768635169354</v>
      </c>
      <c r="R96" s="286">
        <f t="shared" si="11"/>
        <v>2.465974313158803</v>
      </c>
    </row>
    <row r="97" spans="2:18">
      <c r="B97" s="92">
        <v>2</v>
      </c>
      <c r="C97" s="302" t="s">
        <v>307</v>
      </c>
      <c r="D97" s="301" t="s">
        <v>307</v>
      </c>
      <c r="E97" s="282"/>
      <c r="F97" s="258" t="s">
        <v>8</v>
      </c>
      <c r="G97" s="281">
        <f>MAX(C97:C107)</f>
        <v>45.9</v>
      </c>
      <c r="H97" s="281">
        <f>MAX(D97:D107)</f>
        <v>40.4</v>
      </c>
      <c r="I97" s="281"/>
      <c r="J97" s="281"/>
      <c r="L97" s="92">
        <v>2</v>
      </c>
      <c r="M97" s="302" t="s">
        <v>307</v>
      </c>
      <c r="N97" s="301" t="s">
        <v>307</v>
      </c>
      <c r="P97" s="258" t="s">
        <v>8</v>
      </c>
      <c r="Q97" s="281">
        <f>MAX(M97:M107)</f>
        <v>24.4</v>
      </c>
      <c r="R97" s="281">
        <f>MAX(N97:N107)</f>
        <v>26.5</v>
      </c>
    </row>
    <row r="98" spans="2:18">
      <c r="B98" s="92">
        <v>6</v>
      </c>
      <c r="C98" s="284" t="s">
        <v>307</v>
      </c>
      <c r="D98" s="283" t="s">
        <v>307</v>
      </c>
      <c r="E98" s="282"/>
      <c r="F98" s="258" t="s">
        <v>9</v>
      </c>
      <c r="G98" s="281">
        <f>MIN(C97:C107)</f>
        <v>43.4</v>
      </c>
      <c r="H98" s="281">
        <f>MIN(D97:D107)</f>
        <v>38.5</v>
      </c>
      <c r="I98" s="281"/>
      <c r="J98" s="281"/>
      <c r="L98" s="92">
        <v>6</v>
      </c>
      <c r="M98" s="284" t="s">
        <v>307</v>
      </c>
      <c r="N98" s="283" t="s">
        <v>307</v>
      </c>
      <c r="P98" s="258" t="s">
        <v>9</v>
      </c>
      <c r="Q98" s="281">
        <f>MIN(M97:M107)</f>
        <v>19.2</v>
      </c>
      <c r="R98" s="281">
        <f>MIN(N97:N107)</f>
        <v>19.600000000000001</v>
      </c>
    </row>
    <row r="99" spans="2:18" ht="13.5" thickBot="1">
      <c r="B99" s="92">
        <v>7</v>
      </c>
      <c r="C99" s="284" t="s">
        <v>307</v>
      </c>
      <c r="D99" s="283" t="s">
        <v>307</v>
      </c>
      <c r="E99" s="282"/>
      <c r="F99" s="262" t="s">
        <v>10</v>
      </c>
      <c r="G99" s="285">
        <f>G97-G98</f>
        <v>2.5</v>
      </c>
      <c r="H99" s="285">
        <f>H97-H98</f>
        <v>1.8999999999999986</v>
      </c>
      <c r="I99" s="281"/>
      <c r="J99" s="281"/>
      <c r="L99" s="92">
        <v>7</v>
      </c>
      <c r="M99" s="284" t="s">
        <v>307</v>
      </c>
      <c r="N99" s="283" t="s">
        <v>307</v>
      </c>
      <c r="P99" s="262" t="s">
        <v>10</v>
      </c>
      <c r="Q99" s="285">
        <f>Q97-Q98</f>
        <v>5.1999999999999993</v>
      </c>
      <c r="R99" s="285">
        <f>R97-R98</f>
        <v>6.8999999999999986</v>
      </c>
    </row>
    <row r="100" spans="2:18">
      <c r="B100" s="92">
        <v>8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8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14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14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22</v>
      </c>
      <c r="C102" s="284" t="s">
        <v>307</v>
      </c>
      <c r="D102" s="283" t="s">
        <v>307</v>
      </c>
      <c r="E102" s="282"/>
      <c r="F102" s="258"/>
      <c r="G102" s="281"/>
      <c r="H102" s="281"/>
      <c r="I102" s="281"/>
      <c r="J102" s="281"/>
      <c r="L102" s="92">
        <v>22</v>
      </c>
      <c r="M102" s="284" t="s">
        <v>307</v>
      </c>
      <c r="N102" s="283" t="s">
        <v>307</v>
      </c>
      <c r="P102" s="258"/>
      <c r="Q102" s="281"/>
      <c r="R102" s="281"/>
    </row>
    <row r="103" spans="2:18">
      <c r="B103" s="92">
        <v>23</v>
      </c>
      <c r="C103" s="137">
        <v>45.9</v>
      </c>
      <c r="D103" s="136">
        <v>39.200000000000003</v>
      </c>
      <c r="E103" s="282"/>
      <c r="F103" s="299"/>
      <c r="G103" s="298"/>
      <c r="H103" s="298"/>
      <c r="I103" s="298"/>
      <c r="J103" s="298"/>
      <c r="K103" s="297"/>
      <c r="L103" s="92">
        <v>23</v>
      </c>
      <c r="M103" s="137">
        <v>19.3</v>
      </c>
      <c r="N103" s="136">
        <v>26.5</v>
      </c>
      <c r="P103" s="258"/>
      <c r="Q103" s="281"/>
      <c r="R103" s="281"/>
    </row>
    <row r="104" spans="2:18">
      <c r="B104" s="92">
        <v>26</v>
      </c>
      <c r="C104" s="137">
        <v>44.4</v>
      </c>
      <c r="D104" s="136">
        <v>38.799999999999997</v>
      </c>
      <c r="E104" s="282"/>
      <c r="F104" s="299"/>
      <c r="G104" s="298"/>
      <c r="H104" s="298"/>
      <c r="I104" s="298"/>
      <c r="J104" s="298"/>
      <c r="K104" s="297"/>
      <c r="L104" s="92">
        <v>26</v>
      </c>
      <c r="M104" s="137">
        <v>20.8</v>
      </c>
      <c r="N104" s="136">
        <v>23.1</v>
      </c>
      <c r="P104" s="258"/>
      <c r="Q104" s="281"/>
      <c r="R104" s="281"/>
    </row>
    <row r="105" spans="2:18">
      <c r="B105" s="92">
        <v>27</v>
      </c>
      <c r="C105" s="137">
        <v>43.4</v>
      </c>
      <c r="D105" s="136">
        <v>38.5</v>
      </c>
      <c r="E105" s="282"/>
      <c r="F105" s="299"/>
      <c r="G105" s="298"/>
      <c r="H105" s="298"/>
      <c r="I105" s="298"/>
      <c r="J105" s="298"/>
      <c r="K105" s="297"/>
      <c r="L105" s="92">
        <v>27</v>
      </c>
      <c r="M105" s="137">
        <v>24.4</v>
      </c>
      <c r="N105" s="136">
        <v>24</v>
      </c>
      <c r="P105" s="258"/>
      <c r="Q105" s="281"/>
      <c r="R105" s="281"/>
    </row>
    <row r="106" spans="2:18">
      <c r="B106" s="92">
        <v>28</v>
      </c>
      <c r="C106" s="300">
        <v>45</v>
      </c>
      <c r="D106" s="136">
        <v>40.4</v>
      </c>
      <c r="E106" s="282"/>
      <c r="F106" s="299"/>
      <c r="G106" s="298"/>
      <c r="H106" s="298"/>
      <c r="I106" s="298"/>
      <c r="J106" s="298"/>
      <c r="K106" s="297"/>
      <c r="L106" s="92">
        <v>28</v>
      </c>
      <c r="M106" s="300">
        <v>19.2</v>
      </c>
      <c r="N106" s="136">
        <v>19.600000000000001</v>
      </c>
      <c r="P106" s="258"/>
      <c r="Q106" s="281"/>
      <c r="R106" s="281"/>
    </row>
    <row r="107" spans="2:18" ht="13.5" thickBot="1">
      <c r="B107" s="92">
        <v>29</v>
      </c>
      <c r="C107" s="137">
        <v>45.2</v>
      </c>
      <c r="D107" s="136">
        <v>39</v>
      </c>
      <c r="E107" s="282"/>
      <c r="F107" s="299"/>
      <c r="G107" s="298"/>
      <c r="H107" s="298"/>
      <c r="I107" s="298"/>
      <c r="J107" s="298"/>
      <c r="K107" s="297"/>
      <c r="L107" s="92">
        <v>29</v>
      </c>
      <c r="M107" s="137">
        <v>19.899999999999999</v>
      </c>
      <c r="N107" s="136">
        <v>20.3</v>
      </c>
      <c r="P107" s="258"/>
      <c r="Q107" s="281"/>
      <c r="R107" s="281"/>
    </row>
    <row r="108" spans="2:18" ht="13.5" thickBot="1">
      <c r="B108" s="248" t="s">
        <v>0</v>
      </c>
      <c r="C108" s="256">
        <f>COUNTIF(C97:C107,"&gt;0")</f>
        <v>5</v>
      </c>
      <c r="D108" s="255">
        <f>COUNTIF(D97:D107,"&gt;0")</f>
        <v>5</v>
      </c>
      <c r="E108" s="280"/>
      <c r="L108" s="248" t="s">
        <v>0</v>
      </c>
      <c r="M108" s="256">
        <f>COUNTIF(M97:M107,"&gt;0")</f>
        <v>5</v>
      </c>
      <c r="N108" s="255">
        <f>COUNTIF(N97:N107,"&gt;0")</f>
        <v>5</v>
      </c>
    </row>
    <row r="109" spans="2:18">
      <c r="B109" s="117" t="s">
        <v>1</v>
      </c>
      <c r="C109" s="134">
        <f>AVERAGE(C97:C107)</f>
        <v>44.779999999999994</v>
      </c>
      <c r="D109" s="146">
        <f>AVERAGE(D97:D107)</f>
        <v>39.18</v>
      </c>
      <c r="E109" s="101"/>
      <c r="L109" s="117" t="s">
        <v>1</v>
      </c>
      <c r="M109" s="134">
        <f>AVERAGE(M97:M107)</f>
        <v>20.72</v>
      </c>
      <c r="N109" s="146">
        <f>AVERAGE(N97:N107)</f>
        <v>22.699999999999996</v>
      </c>
    </row>
    <row r="110" spans="2:18">
      <c r="B110" s="85" t="s">
        <v>2</v>
      </c>
      <c r="C110" s="84">
        <f>STDEV(C97:C107)</f>
        <v>0.9391485505499122</v>
      </c>
      <c r="D110" s="136">
        <f>STDEV(D97:D107)</f>
        <v>0.72938330115241856</v>
      </c>
      <c r="E110" s="101"/>
      <c r="L110" s="85" t="s">
        <v>2</v>
      </c>
      <c r="M110" s="84">
        <f>STDEV(M97:M107)</f>
        <v>2.1533694527414466</v>
      </c>
      <c r="N110" s="136">
        <f>STDEV(N97:N107)</f>
        <v>2.8133609793270939</v>
      </c>
    </row>
    <row r="111" spans="2:18" ht="13.5" thickBot="1">
      <c r="B111" s="82" t="s">
        <v>3</v>
      </c>
      <c r="C111" s="235">
        <f>CONFIDENCE(0.05,C110,C108)</f>
        <v>0.8231848735068229</v>
      </c>
      <c r="D111" s="234">
        <f>CONFIDENCE(0.05,D110,D108)</f>
        <v>0.63932090418025167</v>
      </c>
      <c r="E111" s="279"/>
      <c r="L111" s="82" t="s">
        <v>3</v>
      </c>
      <c r="M111" s="254">
        <f>CONFIDENCE(0.05,M110,M108)</f>
        <v>1.8874768635169354</v>
      </c>
      <c r="N111" s="278">
        <f>CONFIDENCE(0.05,N110,N108)</f>
        <v>2.465974313158803</v>
      </c>
    </row>
    <row r="113" spans="2:18" ht="13.5" thickBot="1">
      <c r="H113" s="293"/>
      <c r="I113" s="252"/>
      <c r="J113" s="252"/>
    </row>
    <row r="114" spans="2:18" ht="13.5" thickBot="1">
      <c r="B114" s="347"/>
      <c r="C114" s="348"/>
      <c r="D114" s="405" t="s">
        <v>15</v>
      </c>
      <c r="E114" s="291"/>
      <c r="F114" s="268"/>
      <c r="G114" s="490" t="s">
        <v>353</v>
      </c>
      <c r="H114" s="491"/>
      <c r="I114" s="292"/>
      <c r="J114" s="292"/>
      <c r="L114" s="347"/>
      <c r="M114" s="348"/>
      <c r="N114" s="405" t="s">
        <v>15</v>
      </c>
      <c r="P114" s="268"/>
      <c r="Q114" s="493" t="s">
        <v>319</v>
      </c>
      <c r="R114" s="493"/>
    </row>
    <row r="115" spans="2:18" ht="13.5" thickBot="1">
      <c r="B115" s="349"/>
      <c r="C115" s="350"/>
      <c r="D115" s="407"/>
      <c r="E115" s="291"/>
      <c r="F115" s="267"/>
      <c r="G115" s="266">
        <v>1</v>
      </c>
      <c r="H115" s="265">
        <v>2</v>
      </c>
      <c r="I115" s="290"/>
      <c r="J115" s="290"/>
      <c r="L115" s="349"/>
      <c r="M115" s="350"/>
      <c r="N115" s="407"/>
      <c r="P115" s="267"/>
      <c r="Q115" s="266">
        <v>1</v>
      </c>
      <c r="R115" s="265">
        <v>2</v>
      </c>
    </row>
    <row r="116" spans="2:18" ht="13.5" thickBot="1">
      <c r="B116" s="347" t="s">
        <v>16</v>
      </c>
      <c r="C116" s="348"/>
      <c r="D116" s="288" t="s">
        <v>286</v>
      </c>
      <c r="E116" s="289"/>
      <c r="F116" s="263" t="s">
        <v>1</v>
      </c>
      <c r="G116" s="286">
        <f t="shared" ref="G116:H118" si="12">C136</f>
        <v>43.493333333333339</v>
      </c>
      <c r="H116" s="286">
        <f t="shared" si="12"/>
        <v>39.485714285714288</v>
      </c>
      <c r="I116" s="286"/>
      <c r="J116" s="286"/>
      <c r="L116" s="492" t="s">
        <v>346</v>
      </c>
      <c r="M116" s="433"/>
      <c r="N116" s="288" t="s">
        <v>286</v>
      </c>
      <c r="P116" s="263" t="s">
        <v>1</v>
      </c>
      <c r="Q116" s="286">
        <f t="shared" ref="Q116:R118" si="13">M136</f>
        <v>22.65333333333334</v>
      </c>
      <c r="R116" s="286">
        <f t="shared" si="13"/>
        <v>25.185714285714283</v>
      </c>
    </row>
    <row r="117" spans="2:18">
      <c r="B117" s="483" t="s">
        <v>6</v>
      </c>
      <c r="C117" s="485" t="s">
        <v>293</v>
      </c>
      <c r="D117" s="486"/>
      <c r="E117" s="287"/>
      <c r="F117" s="258" t="s">
        <v>7</v>
      </c>
      <c r="G117" s="286">
        <f t="shared" si="12"/>
        <v>1.1792653080060764</v>
      </c>
      <c r="H117" s="286">
        <f t="shared" si="12"/>
        <v>2.268465134388022</v>
      </c>
      <c r="I117" s="286"/>
      <c r="J117" s="286"/>
      <c r="L117" s="483" t="s">
        <v>6</v>
      </c>
      <c r="M117" s="485" t="s">
        <v>293</v>
      </c>
      <c r="N117" s="486"/>
      <c r="P117" s="258" t="s">
        <v>7</v>
      </c>
      <c r="Q117" s="286">
        <f t="shared" si="13"/>
        <v>1.653941900286648</v>
      </c>
      <c r="R117" s="286">
        <f t="shared" si="13"/>
        <v>2.1089031574428749</v>
      </c>
    </row>
    <row r="118" spans="2:18" ht="13.5" thickBot="1">
      <c r="B118" s="484"/>
      <c r="C118" s="107">
        <v>1</v>
      </c>
      <c r="D118" s="106">
        <v>2</v>
      </c>
      <c r="E118" s="280"/>
      <c r="F118" s="258" t="s">
        <v>3</v>
      </c>
      <c r="G118" s="286">
        <f t="shared" si="12"/>
        <v>0.59677962059216694</v>
      </c>
      <c r="H118" s="286">
        <f t="shared" si="12"/>
        <v>1.1882728705470207</v>
      </c>
      <c r="I118" s="286"/>
      <c r="J118" s="286"/>
      <c r="L118" s="484"/>
      <c r="M118" s="129">
        <v>1</v>
      </c>
      <c r="N118" s="128">
        <v>2</v>
      </c>
      <c r="P118" s="258" t="s">
        <v>3</v>
      </c>
      <c r="Q118" s="286">
        <f t="shared" si="13"/>
        <v>0.83699470596947922</v>
      </c>
      <c r="R118" s="286">
        <f t="shared" si="13"/>
        <v>1.1046907314607537</v>
      </c>
    </row>
    <row r="119" spans="2:18">
      <c r="B119" s="92">
        <v>3</v>
      </c>
      <c r="C119" s="295">
        <v>41.6</v>
      </c>
      <c r="D119" s="306" t="s">
        <v>307</v>
      </c>
      <c r="E119" s="282"/>
      <c r="F119" s="258" t="s">
        <v>8</v>
      </c>
      <c r="G119" s="281">
        <f>MAX(C119:C134)</f>
        <v>45.3</v>
      </c>
      <c r="H119" s="281">
        <f>MAX(D119:D134)</f>
        <v>43.8</v>
      </c>
      <c r="I119" s="281"/>
      <c r="J119" s="281"/>
      <c r="L119" s="92">
        <v>3</v>
      </c>
      <c r="M119" s="147">
        <v>20.2</v>
      </c>
      <c r="N119" s="283" t="s">
        <v>307</v>
      </c>
      <c r="P119" s="258" t="s">
        <v>8</v>
      </c>
      <c r="Q119" s="281">
        <f>MAX(M119:M134)</f>
        <v>26.7</v>
      </c>
      <c r="R119" s="281">
        <f>MAX(N119:N134)</f>
        <v>28.9</v>
      </c>
    </row>
    <row r="120" spans="2:18">
      <c r="B120" s="92">
        <v>4</v>
      </c>
      <c r="C120" s="137">
        <v>42.9</v>
      </c>
      <c r="D120" s="136">
        <v>37.700000000000003</v>
      </c>
      <c r="E120" s="282"/>
      <c r="F120" s="258" t="s">
        <v>9</v>
      </c>
      <c r="G120" s="281">
        <f>MIN(C119:C134)</f>
        <v>41.6</v>
      </c>
      <c r="H120" s="281">
        <f>MIN(D119:D134)</f>
        <v>36.799999999999997</v>
      </c>
      <c r="I120" s="281"/>
      <c r="J120" s="281"/>
      <c r="L120" s="92">
        <v>4</v>
      </c>
      <c r="M120" s="137">
        <v>26.7</v>
      </c>
      <c r="N120" s="136">
        <v>27.3</v>
      </c>
      <c r="P120" s="258" t="s">
        <v>9</v>
      </c>
      <c r="Q120" s="281">
        <f>MIN(M119:M134)</f>
        <v>20.2</v>
      </c>
      <c r="R120" s="281">
        <f>MIN(N119:N134)</f>
        <v>22</v>
      </c>
    </row>
    <row r="121" spans="2:18" ht="13.5" thickBot="1">
      <c r="B121" s="92">
        <v>5</v>
      </c>
      <c r="C121" s="137">
        <v>43.8</v>
      </c>
      <c r="D121" s="136">
        <v>37.4</v>
      </c>
      <c r="E121" s="282"/>
      <c r="F121" s="262" t="s">
        <v>10</v>
      </c>
      <c r="G121" s="285">
        <f>G119-G120</f>
        <v>3.6999999999999957</v>
      </c>
      <c r="H121" s="285">
        <f>H119-H120</f>
        <v>7</v>
      </c>
      <c r="I121" s="281"/>
      <c r="J121" s="281"/>
      <c r="L121" s="92">
        <v>5</v>
      </c>
      <c r="M121" s="137">
        <v>22.7</v>
      </c>
      <c r="N121" s="136">
        <v>27.2</v>
      </c>
      <c r="P121" s="262" t="s">
        <v>10</v>
      </c>
      <c r="Q121" s="285">
        <f>Q119-Q120</f>
        <v>6.5</v>
      </c>
      <c r="R121" s="285">
        <f>R119-R120</f>
        <v>6.8999999999999986</v>
      </c>
    </row>
    <row r="122" spans="2:18">
      <c r="B122" s="92">
        <v>6</v>
      </c>
      <c r="C122" s="284" t="s">
        <v>307</v>
      </c>
      <c r="D122" s="283" t="s">
        <v>307</v>
      </c>
      <c r="E122" s="282"/>
      <c r="F122" s="258"/>
      <c r="G122" s="281"/>
      <c r="H122" s="281"/>
      <c r="I122" s="281"/>
      <c r="J122" s="281"/>
      <c r="L122" s="92">
        <v>6</v>
      </c>
      <c r="M122" s="284" t="s">
        <v>307</v>
      </c>
      <c r="N122" s="283" t="s">
        <v>307</v>
      </c>
      <c r="P122" s="258"/>
      <c r="Q122" s="281"/>
      <c r="R122" s="281"/>
    </row>
    <row r="123" spans="2:18">
      <c r="B123" s="92">
        <v>11</v>
      </c>
      <c r="C123" s="137">
        <v>42.5</v>
      </c>
      <c r="D123" s="136">
        <v>39.1</v>
      </c>
      <c r="E123" s="282"/>
      <c r="F123" s="258"/>
      <c r="G123" s="281"/>
      <c r="H123" s="281"/>
      <c r="I123" s="281"/>
      <c r="J123" s="281"/>
      <c r="L123" s="92">
        <v>11</v>
      </c>
      <c r="M123" s="137">
        <v>22.3</v>
      </c>
      <c r="N123" s="136">
        <v>25.1</v>
      </c>
      <c r="P123" s="258"/>
      <c r="Q123" s="281"/>
      <c r="R123" s="281"/>
    </row>
    <row r="124" spans="2:18">
      <c r="B124" s="92">
        <v>12</v>
      </c>
      <c r="C124" s="137">
        <v>42.2</v>
      </c>
      <c r="D124" s="136">
        <v>36.799999999999997</v>
      </c>
      <c r="E124" s="282"/>
      <c r="F124" s="258"/>
      <c r="G124" s="281"/>
      <c r="H124" s="281"/>
      <c r="I124" s="281"/>
      <c r="J124" s="281"/>
      <c r="L124" s="92">
        <v>12</v>
      </c>
      <c r="M124" s="137">
        <v>23.4</v>
      </c>
      <c r="N124" s="136">
        <v>25.3</v>
      </c>
      <c r="P124" s="258"/>
      <c r="Q124" s="281"/>
      <c r="R124" s="281"/>
    </row>
    <row r="125" spans="2:18">
      <c r="B125" s="92">
        <v>13</v>
      </c>
      <c r="C125" s="137">
        <v>42.9</v>
      </c>
      <c r="D125" s="136">
        <v>38.299999999999997</v>
      </c>
      <c r="E125" s="282"/>
      <c r="F125" s="258"/>
      <c r="G125" s="281"/>
      <c r="H125" s="281"/>
      <c r="I125" s="281"/>
      <c r="J125" s="281"/>
      <c r="L125" s="92">
        <v>13</v>
      </c>
      <c r="M125" s="137">
        <v>22.3</v>
      </c>
      <c r="N125" s="136">
        <v>22.8</v>
      </c>
      <c r="P125" s="258"/>
      <c r="Q125" s="281"/>
      <c r="R125" s="281"/>
    </row>
    <row r="126" spans="2:18">
      <c r="B126" s="92">
        <v>14</v>
      </c>
      <c r="C126" s="137">
        <v>43.9</v>
      </c>
      <c r="D126" s="136">
        <v>38.9</v>
      </c>
      <c r="E126" s="282"/>
      <c r="F126" s="258"/>
      <c r="G126" s="281"/>
      <c r="H126" s="281"/>
      <c r="I126" s="281"/>
      <c r="J126" s="281"/>
      <c r="L126" s="92">
        <v>14</v>
      </c>
      <c r="M126" s="137">
        <v>20.8</v>
      </c>
      <c r="N126" s="136">
        <v>22</v>
      </c>
      <c r="P126" s="258"/>
      <c r="Q126" s="281"/>
      <c r="R126" s="281"/>
    </row>
    <row r="127" spans="2:18">
      <c r="B127" s="92">
        <v>17</v>
      </c>
      <c r="C127" s="137">
        <v>42.9</v>
      </c>
      <c r="D127" s="136">
        <v>39.4</v>
      </c>
      <c r="E127" s="282"/>
      <c r="F127" s="258"/>
      <c r="G127" s="281"/>
      <c r="H127" s="281"/>
      <c r="I127" s="281"/>
      <c r="J127" s="281"/>
      <c r="L127" s="92">
        <v>17</v>
      </c>
      <c r="M127" s="137">
        <v>21.4</v>
      </c>
      <c r="N127" s="136">
        <v>23.2</v>
      </c>
      <c r="P127" s="258"/>
      <c r="Q127" s="281"/>
      <c r="R127" s="281"/>
    </row>
    <row r="128" spans="2:18">
      <c r="B128" s="92">
        <v>18</v>
      </c>
      <c r="C128" s="137">
        <v>42.1</v>
      </c>
      <c r="D128" s="136">
        <v>37.6</v>
      </c>
      <c r="E128" s="282"/>
      <c r="F128" s="258"/>
      <c r="G128" s="281"/>
      <c r="H128" s="281"/>
      <c r="I128" s="281"/>
      <c r="J128" s="281"/>
      <c r="L128" s="92">
        <v>18</v>
      </c>
      <c r="M128" s="137">
        <v>21.6</v>
      </c>
      <c r="N128" s="136">
        <v>22.8</v>
      </c>
      <c r="P128" s="258"/>
      <c r="Q128" s="281"/>
      <c r="R128" s="281"/>
    </row>
    <row r="129" spans="2:18">
      <c r="B129" s="92">
        <v>19</v>
      </c>
      <c r="C129" s="137">
        <v>44.2</v>
      </c>
      <c r="D129" s="136">
        <v>41.6</v>
      </c>
      <c r="E129" s="282"/>
      <c r="F129" s="258"/>
      <c r="G129" s="281"/>
      <c r="H129" s="281"/>
      <c r="I129" s="281"/>
      <c r="J129" s="281"/>
      <c r="L129" s="92">
        <v>19</v>
      </c>
      <c r="M129" s="137">
        <v>23.8</v>
      </c>
      <c r="N129" s="136">
        <v>26.2</v>
      </c>
      <c r="P129" s="258"/>
      <c r="Q129" s="281"/>
      <c r="R129" s="281"/>
    </row>
    <row r="130" spans="2:18">
      <c r="B130" s="92">
        <v>21</v>
      </c>
      <c r="C130" s="137">
        <v>45.3</v>
      </c>
      <c r="D130" s="136">
        <v>39.299999999999997</v>
      </c>
      <c r="E130" s="282"/>
      <c r="F130" s="258"/>
      <c r="G130" s="281"/>
      <c r="H130" s="281"/>
      <c r="I130" s="281"/>
      <c r="J130" s="281"/>
      <c r="L130" s="92">
        <v>21</v>
      </c>
      <c r="M130" s="137">
        <v>22.5</v>
      </c>
      <c r="N130" s="136">
        <v>27.4</v>
      </c>
      <c r="P130" s="258"/>
      <c r="Q130" s="281"/>
      <c r="R130" s="281"/>
    </row>
    <row r="131" spans="2:18">
      <c r="B131" s="92">
        <v>24</v>
      </c>
      <c r="C131" s="137">
        <v>43.4</v>
      </c>
      <c r="D131" s="136">
        <v>41.3</v>
      </c>
      <c r="E131" s="282"/>
      <c r="F131" s="258"/>
      <c r="G131" s="281"/>
      <c r="H131" s="281"/>
      <c r="I131" s="281"/>
      <c r="J131" s="281"/>
      <c r="L131" s="92">
        <v>24</v>
      </c>
      <c r="M131" s="137">
        <v>25.2</v>
      </c>
      <c r="N131" s="136">
        <v>28.9</v>
      </c>
      <c r="P131" s="258"/>
      <c r="Q131" s="281"/>
      <c r="R131" s="281"/>
    </row>
    <row r="132" spans="2:18">
      <c r="B132" s="92">
        <v>25</v>
      </c>
      <c r="C132" s="137">
        <v>44.5</v>
      </c>
      <c r="D132" s="136">
        <v>37.9</v>
      </c>
      <c r="E132" s="282"/>
      <c r="F132" s="258"/>
      <c r="G132" s="281"/>
      <c r="H132" s="281"/>
      <c r="I132" s="281"/>
      <c r="J132" s="281"/>
      <c r="L132" s="92">
        <v>25</v>
      </c>
      <c r="M132" s="137">
        <v>22.5</v>
      </c>
      <c r="N132" s="136">
        <v>26.3</v>
      </c>
      <c r="P132" s="258"/>
      <c r="Q132" s="281"/>
      <c r="R132" s="281"/>
    </row>
    <row r="133" spans="2:18">
      <c r="B133" s="92">
        <v>26</v>
      </c>
      <c r="C133" s="137">
        <v>45</v>
      </c>
      <c r="D133" s="136">
        <v>43.8</v>
      </c>
      <c r="E133" s="282"/>
      <c r="F133" s="258"/>
      <c r="G133" s="281"/>
      <c r="H133" s="281"/>
      <c r="I133" s="281"/>
      <c r="J133" s="281"/>
      <c r="L133" s="92">
        <v>26</v>
      </c>
      <c r="M133" s="137">
        <v>22.8</v>
      </c>
      <c r="N133" s="136">
        <v>24.4</v>
      </c>
      <c r="P133" s="258"/>
      <c r="Q133" s="281"/>
      <c r="R133" s="281"/>
    </row>
    <row r="134" spans="2:18" ht="13.5" thickBot="1">
      <c r="B134" s="92">
        <v>28</v>
      </c>
      <c r="C134" s="137">
        <v>45.2</v>
      </c>
      <c r="D134" s="136">
        <v>43.7</v>
      </c>
      <c r="E134" s="282"/>
      <c r="F134" s="258"/>
      <c r="G134" s="281"/>
      <c r="H134" s="281"/>
      <c r="I134" s="281"/>
      <c r="J134" s="281"/>
      <c r="L134" s="92">
        <v>28</v>
      </c>
      <c r="M134" s="137">
        <v>21.6</v>
      </c>
      <c r="N134" s="136">
        <v>23.7</v>
      </c>
      <c r="P134" s="258"/>
      <c r="Q134" s="281"/>
      <c r="R134" s="281"/>
    </row>
    <row r="135" spans="2:18" ht="13.5" thickBot="1">
      <c r="B135" s="248" t="s">
        <v>0</v>
      </c>
      <c r="C135" s="274">
        <f>COUNTIF(C119:C134,"&gt;0")</f>
        <v>15</v>
      </c>
      <c r="D135" s="296">
        <f>COUNTIF(D119:D134,"&gt;0")</f>
        <v>14</v>
      </c>
      <c r="E135" s="280"/>
      <c r="L135" s="248" t="s">
        <v>0</v>
      </c>
      <c r="M135" s="256">
        <f>COUNTIF(M119:M134,"&gt;0")</f>
        <v>15</v>
      </c>
      <c r="N135" s="255">
        <f>COUNTIF(N119:N134,"&gt;0")</f>
        <v>14</v>
      </c>
    </row>
    <row r="136" spans="2:18">
      <c r="B136" s="117" t="s">
        <v>1</v>
      </c>
      <c r="C136" s="134">
        <f>AVERAGE(C119:C134)</f>
        <v>43.493333333333339</v>
      </c>
      <c r="D136" s="146">
        <f>AVERAGE(D119:D134)</f>
        <v>39.485714285714288</v>
      </c>
      <c r="E136" s="101"/>
      <c r="L136" s="117" t="s">
        <v>1</v>
      </c>
      <c r="M136" s="134">
        <f>AVERAGE(M119:M134)</f>
        <v>22.65333333333334</v>
      </c>
      <c r="N136" s="146">
        <f>AVERAGE(N119:N134)</f>
        <v>25.185714285714283</v>
      </c>
    </row>
    <row r="137" spans="2:18">
      <c r="B137" s="85" t="s">
        <v>2</v>
      </c>
      <c r="C137" s="84">
        <f>STDEV(C119:C134)</f>
        <v>1.1792653080060764</v>
      </c>
      <c r="D137" s="136">
        <f>STDEV(D119:D134)</f>
        <v>2.268465134388022</v>
      </c>
      <c r="E137" s="101"/>
      <c r="L137" s="85" t="s">
        <v>2</v>
      </c>
      <c r="M137" s="84">
        <f>STDEV(M119:M134)</f>
        <v>1.653941900286648</v>
      </c>
      <c r="N137" s="136">
        <f>STDEV(N119:N134)</f>
        <v>2.1089031574428749</v>
      </c>
    </row>
    <row r="138" spans="2:18" ht="13.5" thickBot="1">
      <c r="B138" s="82" t="s">
        <v>3</v>
      </c>
      <c r="C138" s="235">
        <f>CONFIDENCE(0.05,C137,C135)</f>
        <v>0.59677962059216694</v>
      </c>
      <c r="D138" s="234">
        <f>CONFIDENCE(0.05,D137,D135)</f>
        <v>1.1882728705470207</v>
      </c>
      <c r="E138" s="279"/>
      <c r="L138" s="82" t="s">
        <v>3</v>
      </c>
      <c r="M138" s="254">
        <f>CONFIDENCE(0.05,M137,M135)</f>
        <v>0.83699470596947922</v>
      </c>
      <c r="N138" s="278">
        <f>CONFIDENCE(0.05,N137,N135)</f>
        <v>1.1046907314607537</v>
      </c>
    </row>
    <row r="140" spans="2:18" ht="13.5" thickBot="1">
      <c r="H140" s="293"/>
      <c r="I140" s="252"/>
      <c r="J140" s="252"/>
    </row>
    <row r="141" spans="2:18" ht="13.5" thickBot="1">
      <c r="B141" s="347"/>
      <c r="C141" s="348"/>
      <c r="D141" s="405" t="s">
        <v>15</v>
      </c>
      <c r="E141" s="291"/>
      <c r="F141" s="268"/>
      <c r="G141" s="490" t="s">
        <v>352</v>
      </c>
      <c r="H141" s="491"/>
      <c r="I141" s="292"/>
      <c r="J141" s="292"/>
      <c r="L141" s="347"/>
      <c r="M141" s="348"/>
      <c r="N141" s="405" t="s">
        <v>15</v>
      </c>
      <c r="P141" s="268"/>
      <c r="Q141" s="493" t="s">
        <v>317</v>
      </c>
      <c r="R141" s="493"/>
    </row>
    <row r="142" spans="2:18" ht="13.5" thickBot="1">
      <c r="B142" s="349"/>
      <c r="C142" s="350"/>
      <c r="D142" s="407"/>
      <c r="E142" s="291"/>
      <c r="F142" s="267"/>
      <c r="G142" s="266">
        <v>1</v>
      </c>
      <c r="H142" s="265">
        <v>2</v>
      </c>
      <c r="I142" s="290"/>
      <c r="J142" s="290"/>
      <c r="L142" s="349"/>
      <c r="M142" s="350"/>
      <c r="N142" s="407"/>
      <c r="P142" s="267"/>
      <c r="Q142" s="266">
        <v>1</v>
      </c>
      <c r="R142" s="265">
        <v>2</v>
      </c>
    </row>
    <row r="143" spans="2:18" ht="13.5" thickBot="1">
      <c r="B143" s="347" t="s">
        <v>16</v>
      </c>
      <c r="C143" s="348"/>
      <c r="D143" s="288" t="s">
        <v>285</v>
      </c>
      <c r="E143" s="289"/>
      <c r="F143" s="263" t="s">
        <v>1</v>
      </c>
      <c r="G143" s="286">
        <f t="shared" ref="G143:H145" si="14">C155</f>
        <v>43.428571428571431</v>
      </c>
      <c r="H143" s="286">
        <f t="shared" si="14"/>
        <v>37.857142857142854</v>
      </c>
      <c r="I143" s="286"/>
      <c r="J143" s="286"/>
      <c r="L143" s="492" t="s">
        <v>346</v>
      </c>
      <c r="M143" s="433"/>
      <c r="N143" s="288" t="s">
        <v>285</v>
      </c>
      <c r="P143" s="263" t="s">
        <v>1</v>
      </c>
      <c r="Q143" s="286">
        <f t="shared" ref="Q143:R145" si="15">M155</f>
        <v>22.571428571428573</v>
      </c>
      <c r="R143" s="286">
        <f t="shared" si="15"/>
        <v>24.38571428571429</v>
      </c>
    </row>
    <row r="144" spans="2:18">
      <c r="B144" s="483" t="s">
        <v>6</v>
      </c>
      <c r="C144" s="485" t="s">
        <v>293</v>
      </c>
      <c r="D144" s="486"/>
      <c r="E144" s="287"/>
      <c r="F144" s="258" t="s">
        <v>7</v>
      </c>
      <c r="G144" s="286">
        <f t="shared" si="14"/>
        <v>0.80148671378941294</v>
      </c>
      <c r="H144" s="286">
        <f t="shared" si="14"/>
        <v>1.668189780228001</v>
      </c>
      <c r="I144" s="286"/>
      <c r="J144" s="286"/>
      <c r="L144" s="483" t="s">
        <v>6</v>
      </c>
      <c r="M144" s="485" t="s">
        <v>293</v>
      </c>
      <c r="N144" s="486"/>
      <c r="P144" s="258" t="s">
        <v>7</v>
      </c>
      <c r="Q144" s="286">
        <f t="shared" si="15"/>
        <v>0.37733400639347658</v>
      </c>
      <c r="R144" s="286">
        <f t="shared" si="15"/>
        <v>1.4380873541253463</v>
      </c>
    </row>
    <row r="145" spans="2:18" ht="13.5" thickBot="1">
      <c r="B145" s="484"/>
      <c r="C145" s="107">
        <v>1</v>
      </c>
      <c r="D145" s="106">
        <v>2</v>
      </c>
      <c r="E145" s="280"/>
      <c r="F145" s="258" t="s">
        <v>3</v>
      </c>
      <c r="G145" s="286">
        <f t="shared" si="14"/>
        <v>0.59373875637711482</v>
      </c>
      <c r="H145" s="286">
        <f t="shared" si="14"/>
        <v>1.2357895751392669</v>
      </c>
      <c r="I145" s="286"/>
      <c r="J145" s="286"/>
      <c r="L145" s="484"/>
      <c r="M145" s="129">
        <v>1</v>
      </c>
      <c r="N145" s="128">
        <v>2</v>
      </c>
      <c r="P145" s="258" t="s">
        <v>3</v>
      </c>
      <c r="Q145" s="286">
        <f t="shared" si="15"/>
        <v>0.2795278073115034</v>
      </c>
      <c r="R145" s="286">
        <f t="shared" si="15"/>
        <v>1.065330444672079</v>
      </c>
    </row>
    <row r="146" spans="2:18">
      <c r="B146" s="92">
        <v>1</v>
      </c>
      <c r="C146" s="295">
        <v>43.2</v>
      </c>
      <c r="D146" s="294">
        <v>40.200000000000003</v>
      </c>
      <c r="E146" s="282"/>
      <c r="F146" s="258" t="s">
        <v>8</v>
      </c>
      <c r="G146" s="281">
        <f>MAX(C146:C153)</f>
        <v>44.8</v>
      </c>
      <c r="H146" s="281">
        <f>MAX(D146:D153)</f>
        <v>40.200000000000003</v>
      </c>
      <c r="I146" s="281"/>
      <c r="J146" s="281"/>
      <c r="L146" s="92">
        <v>1</v>
      </c>
      <c r="M146" s="147">
        <v>22.6</v>
      </c>
      <c r="N146" s="136">
        <v>25.6</v>
      </c>
      <c r="P146" s="258" t="s">
        <v>8</v>
      </c>
      <c r="Q146" s="281">
        <f>MAX(M146:M153)</f>
        <v>23.2</v>
      </c>
      <c r="R146" s="281">
        <f>MAX(N146:N153)</f>
        <v>26.7</v>
      </c>
    </row>
    <row r="147" spans="2:18">
      <c r="B147" s="92">
        <v>2</v>
      </c>
      <c r="C147" s="137">
        <v>43.4</v>
      </c>
      <c r="D147" s="136">
        <v>36.9</v>
      </c>
      <c r="E147" s="282"/>
      <c r="F147" s="258" t="s">
        <v>9</v>
      </c>
      <c r="G147" s="281">
        <f>MIN(C146:C153)</f>
        <v>42.3</v>
      </c>
      <c r="H147" s="281">
        <f>MIN(D146:D153)</f>
        <v>35.799999999999997</v>
      </c>
      <c r="I147" s="281"/>
      <c r="J147" s="281"/>
      <c r="L147" s="92">
        <v>2</v>
      </c>
      <c r="M147" s="137">
        <v>22.2</v>
      </c>
      <c r="N147" s="136">
        <v>25.1</v>
      </c>
      <c r="P147" s="258" t="s">
        <v>9</v>
      </c>
      <c r="Q147" s="281">
        <f>MIN(M146:M153)</f>
        <v>22.2</v>
      </c>
      <c r="R147" s="281">
        <f>MIN(N146:N153)</f>
        <v>22.7</v>
      </c>
    </row>
    <row r="148" spans="2:18" ht="13.5" thickBot="1">
      <c r="B148" s="92">
        <v>7</v>
      </c>
      <c r="C148" s="137">
        <v>43.9</v>
      </c>
      <c r="D148" s="136">
        <v>37.5</v>
      </c>
      <c r="E148" s="282"/>
      <c r="F148" s="262" t="s">
        <v>10</v>
      </c>
      <c r="G148" s="285">
        <f>G146-G147</f>
        <v>2.5</v>
      </c>
      <c r="H148" s="285">
        <f>H146-H147</f>
        <v>4.4000000000000057</v>
      </c>
      <c r="I148" s="281"/>
      <c r="J148" s="281"/>
      <c r="L148" s="92">
        <v>7</v>
      </c>
      <c r="M148" s="137">
        <v>22.2</v>
      </c>
      <c r="N148" s="136">
        <v>26.7</v>
      </c>
      <c r="P148" s="262" t="s">
        <v>10</v>
      </c>
      <c r="Q148" s="285">
        <f>Q146-Q147</f>
        <v>1</v>
      </c>
      <c r="R148" s="285">
        <f>R146-R147</f>
        <v>4</v>
      </c>
    </row>
    <row r="149" spans="2:18">
      <c r="B149" s="92">
        <v>17</v>
      </c>
      <c r="C149" s="137">
        <v>42.8</v>
      </c>
      <c r="D149" s="136">
        <v>36.700000000000003</v>
      </c>
      <c r="E149" s="282"/>
      <c r="F149" s="258"/>
      <c r="G149" s="281"/>
      <c r="H149" s="281"/>
      <c r="I149" s="281"/>
      <c r="J149" s="281"/>
      <c r="L149" s="92">
        <v>17</v>
      </c>
      <c r="M149" s="137">
        <v>22.6</v>
      </c>
      <c r="N149" s="136">
        <v>23.5</v>
      </c>
      <c r="P149" s="258"/>
      <c r="Q149" s="281"/>
      <c r="R149" s="281"/>
    </row>
    <row r="150" spans="2:18">
      <c r="B150" s="92">
        <v>18</v>
      </c>
      <c r="C150" s="284" t="s">
        <v>307</v>
      </c>
      <c r="D150" s="283" t="s">
        <v>307</v>
      </c>
      <c r="E150" s="282"/>
      <c r="F150" s="258"/>
      <c r="G150" s="281"/>
      <c r="H150" s="281"/>
      <c r="I150" s="281"/>
      <c r="J150" s="281"/>
      <c r="L150" s="92">
        <v>18</v>
      </c>
      <c r="M150" s="284" t="s">
        <v>307</v>
      </c>
      <c r="N150" s="283" t="s">
        <v>307</v>
      </c>
      <c r="P150" s="258"/>
      <c r="Q150" s="281"/>
      <c r="R150" s="281"/>
    </row>
    <row r="151" spans="2:18">
      <c r="B151" s="92">
        <v>28</v>
      </c>
      <c r="C151" s="137">
        <v>43.6</v>
      </c>
      <c r="D151" s="136">
        <v>40</v>
      </c>
      <c r="E151" s="282"/>
      <c r="F151" s="258"/>
      <c r="G151" s="281"/>
      <c r="H151" s="281"/>
      <c r="I151" s="281"/>
      <c r="J151" s="281"/>
      <c r="L151" s="92">
        <v>28</v>
      </c>
      <c r="M151" s="137">
        <v>22.9</v>
      </c>
      <c r="N151" s="136">
        <v>23.7</v>
      </c>
      <c r="P151" s="258"/>
      <c r="Q151" s="281"/>
      <c r="R151" s="281"/>
    </row>
    <row r="152" spans="2:18">
      <c r="B152" s="92">
        <v>29</v>
      </c>
      <c r="C152" s="137">
        <v>44.8</v>
      </c>
      <c r="D152" s="136">
        <v>37.9</v>
      </c>
      <c r="E152" s="282"/>
      <c r="F152" s="258"/>
      <c r="G152" s="281"/>
      <c r="H152" s="281"/>
      <c r="I152" s="281"/>
      <c r="J152" s="281"/>
      <c r="L152" s="92">
        <v>29</v>
      </c>
      <c r="M152" s="137">
        <v>22.3</v>
      </c>
      <c r="N152" s="136">
        <v>22.7</v>
      </c>
      <c r="P152" s="258"/>
      <c r="Q152" s="281"/>
      <c r="R152" s="281"/>
    </row>
    <row r="153" spans="2:18" ht="13.5" thickBot="1">
      <c r="B153" s="92">
        <v>31</v>
      </c>
      <c r="C153" s="312">
        <v>42.3</v>
      </c>
      <c r="D153" s="311">
        <v>35.799999999999997</v>
      </c>
      <c r="E153" s="282"/>
      <c r="F153" s="258"/>
      <c r="G153" s="281"/>
      <c r="H153" s="281"/>
      <c r="I153" s="281"/>
      <c r="J153" s="281"/>
      <c r="L153" s="92">
        <v>31</v>
      </c>
      <c r="M153" s="137">
        <v>23.2</v>
      </c>
      <c r="N153" s="136">
        <v>23.4</v>
      </c>
      <c r="P153" s="258"/>
      <c r="Q153" s="281"/>
      <c r="R153" s="281"/>
    </row>
    <row r="154" spans="2:18" ht="13.5" thickBot="1">
      <c r="B154" s="248" t="s">
        <v>0</v>
      </c>
      <c r="C154" s="256">
        <f>COUNTIF(C146:C153,"&gt;0")</f>
        <v>7</v>
      </c>
      <c r="D154" s="255">
        <f>COUNTIF(D146:D153,"&gt;0")</f>
        <v>7</v>
      </c>
      <c r="E154" s="280"/>
      <c r="L154" s="248" t="s">
        <v>0</v>
      </c>
      <c r="M154" s="256">
        <f>COUNTIF(M146:M153,"&gt;0")</f>
        <v>7</v>
      </c>
      <c r="N154" s="255">
        <f>COUNTIF(N146:N153,"&gt;0")</f>
        <v>7</v>
      </c>
    </row>
    <row r="155" spans="2:18">
      <c r="B155" s="117" t="s">
        <v>1</v>
      </c>
      <c r="C155" s="134">
        <f>AVERAGE(C146:C153)</f>
        <v>43.428571428571431</v>
      </c>
      <c r="D155" s="146">
        <f>AVERAGE(D146:D153)</f>
        <v>37.857142857142854</v>
      </c>
      <c r="E155" s="101"/>
      <c r="L155" s="117" t="s">
        <v>1</v>
      </c>
      <c r="M155" s="134">
        <f>AVERAGE(M146:M153)</f>
        <v>22.571428571428573</v>
      </c>
      <c r="N155" s="146">
        <f>AVERAGE(N146:N153)</f>
        <v>24.38571428571429</v>
      </c>
    </row>
    <row r="156" spans="2:18">
      <c r="B156" s="85" t="s">
        <v>2</v>
      </c>
      <c r="C156" s="84">
        <f>STDEV(C146:C153)</f>
        <v>0.80148671378941294</v>
      </c>
      <c r="D156" s="136">
        <f>STDEV(D146:D153)</f>
        <v>1.668189780228001</v>
      </c>
      <c r="E156" s="101"/>
      <c r="L156" s="85" t="s">
        <v>2</v>
      </c>
      <c r="M156" s="84">
        <f>STDEV(M146:M153)</f>
        <v>0.37733400639347658</v>
      </c>
      <c r="N156" s="136">
        <f>STDEV(N146:N153)</f>
        <v>1.4380873541253463</v>
      </c>
    </row>
    <row r="157" spans="2:18" ht="13.5" thickBot="1">
      <c r="B157" s="82" t="s">
        <v>3</v>
      </c>
      <c r="C157" s="235">
        <f>CONFIDENCE(0.05,C156,C154)</f>
        <v>0.59373875637711482</v>
      </c>
      <c r="D157" s="234">
        <f>CONFIDENCE(0.05,D156,D154)</f>
        <v>1.2357895751392669</v>
      </c>
      <c r="E157" s="279"/>
      <c r="L157" s="82" t="s">
        <v>3</v>
      </c>
      <c r="M157" s="254">
        <f>CONFIDENCE(0.05,M156,M154)</f>
        <v>0.2795278073115034</v>
      </c>
      <c r="N157" s="278">
        <f>CONFIDENCE(0.05,N156,N154)</f>
        <v>1.065330444672079</v>
      </c>
    </row>
    <row r="159" spans="2:18" ht="13.5" thickBot="1">
      <c r="H159" s="293"/>
      <c r="I159" s="252"/>
      <c r="J159" s="252"/>
    </row>
    <row r="160" spans="2:18" ht="13.5" thickBot="1">
      <c r="B160" s="347"/>
      <c r="C160" s="348"/>
      <c r="D160" s="405" t="s">
        <v>15</v>
      </c>
      <c r="E160" s="291"/>
      <c r="F160" s="268"/>
      <c r="G160" s="490" t="s">
        <v>351</v>
      </c>
      <c r="H160" s="491"/>
      <c r="I160" s="292"/>
      <c r="J160" s="292"/>
      <c r="L160" s="347"/>
      <c r="M160" s="348"/>
      <c r="N160" s="405" t="s">
        <v>15</v>
      </c>
      <c r="P160" s="268"/>
      <c r="Q160" s="493" t="s">
        <v>315</v>
      </c>
      <c r="R160" s="493"/>
    </row>
    <row r="161" spans="2:18" ht="13.5" thickBot="1">
      <c r="B161" s="349"/>
      <c r="C161" s="350"/>
      <c r="D161" s="407"/>
      <c r="E161" s="291"/>
      <c r="F161" s="267"/>
      <c r="G161" s="266">
        <v>1</v>
      </c>
      <c r="H161" s="265">
        <v>2</v>
      </c>
      <c r="I161" s="290"/>
      <c r="J161" s="290"/>
      <c r="L161" s="349"/>
      <c r="M161" s="350"/>
      <c r="N161" s="407"/>
      <c r="P161" s="267"/>
      <c r="Q161" s="266">
        <v>1</v>
      </c>
      <c r="R161" s="265">
        <v>2</v>
      </c>
    </row>
    <row r="162" spans="2:18" ht="13.5" thickBot="1">
      <c r="B162" s="347" t="s">
        <v>16</v>
      </c>
      <c r="C162" s="348"/>
      <c r="D162" s="288" t="s">
        <v>284</v>
      </c>
      <c r="E162" s="289"/>
      <c r="F162" s="263" t="s">
        <v>1</v>
      </c>
      <c r="G162" s="286">
        <f t="shared" ref="G162:H164" si="16">C174</f>
        <v>44.625</v>
      </c>
      <c r="H162" s="286">
        <f t="shared" si="16"/>
        <v>39.125000000000007</v>
      </c>
      <c r="I162" s="286"/>
      <c r="J162" s="286"/>
      <c r="L162" s="492" t="s">
        <v>346</v>
      </c>
      <c r="M162" s="433"/>
      <c r="N162" s="288" t="s">
        <v>284</v>
      </c>
      <c r="P162" s="263" t="s">
        <v>1</v>
      </c>
      <c r="Q162" s="286">
        <f t="shared" ref="Q162:R164" si="17">M174</f>
        <v>23.55</v>
      </c>
      <c r="R162" s="286">
        <f t="shared" si="17"/>
        <v>25.149999999999995</v>
      </c>
    </row>
    <row r="163" spans="2:18">
      <c r="B163" s="483" t="s">
        <v>6</v>
      </c>
      <c r="C163" s="485" t="s">
        <v>293</v>
      </c>
      <c r="D163" s="486"/>
      <c r="E163" s="287"/>
      <c r="F163" s="258" t="s">
        <v>7</v>
      </c>
      <c r="G163" s="286">
        <f t="shared" si="16"/>
        <v>2.0817231873069537</v>
      </c>
      <c r="H163" s="286">
        <f t="shared" si="16"/>
        <v>1.7219175357722567</v>
      </c>
      <c r="I163" s="286"/>
      <c r="J163" s="286"/>
      <c r="L163" s="483" t="s">
        <v>6</v>
      </c>
      <c r="M163" s="485" t="s">
        <v>293</v>
      </c>
      <c r="N163" s="486"/>
      <c r="P163" s="258" t="s">
        <v>7</v>
      </c>
      <c r="Q163" s="286">
        <f t="shared" si="17"/>
        <v>1.4451890632617685</v>
      </c>
      <c r="R163" s="286">
        <f t="shared" si="17"/>
        <v>2.6672618383439062</v>
      </c>
    </row>
    <row r="164" spans="2:18" ht="13.5" thickBot="1">
      <c r="B164" s="484"/>
      <c r="C164" s="107">
        <v>1</v>
      </c>
      <c r="D164" s="106">
        <v>2</v>
      </c>
      <c r="E164" s="280"/>
      <c r="F164" s="258" t="s">
        <v>3</v>
      </c>
      <c r="G164" s="286">
        <f t="shared" si="16"/>
        <v>1.4425340632630534</v>
      </c>
      <c r="H164" s="286">
        <f t="shared" si="16"/>
        <v>1.1932060490207717</v>
      </c>
      <c r="I164" s="286"/>
      <c r="J164" s="286"/>
      <c r="L164" s="484"/>
      <c r="M164" s="129">
        <v>1</v>
      </c>
      <c r="N164" s="128">
        <v>2</v>
      </c>
      <c r="P164" s="258" t="s">
        <v>3</v>
      </c>
      <c r="Q164" s="286">
        <f t="shared" si="17"/>
        <v>1.0014465248414064</v>
      </c>
      <c r="R164" s="286">
        <f t="shared" si="17"/>
        <v>1.8482841911513854</v>
      </c>
    </row>
    <row r="165" spans="2:18">
      <c r="B165" s="92">
        <v>1</v>
      </c>
      <c r="C165" s="295">
        <v>41.7</v>
      </c>
      <c r="D165" s="294">
        <v>36</v>
      </c>
      <c r="E165" s="282"/>
      <c r="F165" s="258" t="s">
        <v>8</v>
      </c>
      <c r="G165" s="281">
        <f>MAX(C165:C172)</f>
        <v>46.9</v>
      </c>
      <c r="H165" s="281">
        <f>MAX(D165:D172)</f>
        <v>41.6</v>
      </c>
      <c r="I165" s="281"/>
      <c r="J165" s="281"/>
      <c r="L165" s="92">
        <v>1</v>
      </c>
      <c r="M165" s="147">
        <v>22.6</v>
      </c>
      <c r="N165" s="136">
        <v>23.6</v>
      </c>
      <c r="P165" s="258" t="s">
        <v>8</v>
      </c>
      <c r="Q165" s="281">
        <f>MAX(M165:M172)</f>
        <v>25.8</v>
      </c>
      <c r="R165" s="281">
        <f>MAX(N165:N172)</f>
        <v>29.2</v>
      </c>
    </row>
    <row r="166" spans="2:18">
      <c r="B166" s="92">
        <v>5</v>
      </c>
      <c r="C166" s="137">
        <v>46.5</v>
      </c>
      <c r="D166" s="136">
        <v>39.1</v>
      </c>
      <c r="E166" s="282"/>
      <c r="F166" s="258" t="s">
        <v>9</v>
      </c>
      <c r="G166" s="281">
        <f>MIN(C165:C172)</f>
        <v>41.7</v>
      </c>
      <c r="H166" s="281">
        <f>MIN(D165:D172)</f>
        <v>36</v>
      </c>
      <c r="I166" s="281"/>
      <c r="J166" s="281"/>
      <c r="L166" s="92">
        <v>5</v>
      </c>
      <c r="M166" s="137">
        <v>23.7</v>
      </c>
      <c r="N166" s="136">
        <v>28.1</v>
      </c>
      <c r="P166" s="258" t="s">
        <v>9</v>
      </c>
      <c r="Q166" s="281">
        <f>MIN(M165:M172)</f>
        <v>21.5</v>
      </c>
      <c r="R166" s="281">
        <f>MIN(N165:N172)</f>
        <v>21.6</v>
      </c>
    </row>
    <row r="167" spans="2:18" ht="13.5" thickBot="1">
      <c r="B167" s="92">
        <v>7</v>
      </c>
      <c r="C167" s="137">
        <v>43.9</v>
      </c>
      <c r="D167" s="136">
        <v>38.9</v>
      </c>
      <c r="E167" s="282"/>
      <c r="F167" s="262" t="s">
        <v>10</v>
      </c>
      <c r="G167" s="285">
        <f>G165-G166</f>
        <v>5.1999999999999957</v>
      </c>
      <c r="H167" s="285">
        <f>H165-H166</f>
        <v>5.6000000000000014</v>
      </c>
      <c r="I167" s="281"/>
      <c r="J167" s="281"/>
      <c r="L167" s="92">
        <v>7</v>
      </c>
      <c r="M167" s="137">
        <v>24.9</v>
      </c>
      <c r="N167" s="136">
        <v>25.4</v>
      </c>
      <c r="P167" s="262" t="s">
        <v>10</v>
      </c>
      <c r="Q167" s="285">
        <f>Q165-Q166</f>
        <v>4.3000000000000007</v>
      </c>
      <c r="R167" s="285">
        <f>R165-R166</f>
        <v>7.5999999999999979</v>
      </c>
    </row>
    <row r="168" spans="2:18">
      <c r="B168" s="92">
        <v>8</v>
      </c>
      <c r="C168" s="137">
        <v>45.4</v>
      </c>
      <c r="D168" s="136">
        <v>38.799999999999997</v>
      </c>
      <c r="E168" s="282"/>
      <c r="F168" s="258"/>
      <c r="G168" s="281"/>
      <c r="H168" s="281"/>
      <c r="I168" s="281"/>
      <c r="J168" s="281"/>
      <c r="L168" s="92">
        <v>8</v>
      </c>
      <c r="M168" s="137">
        <v>23.3</v>
      </c>
      <c r="N168" s="136">
        <v>26.1</v>
      </c>
      <c r="P168" s="258"/>
      <c r="Q168" s="281"/>
      <c r="R168" s="281"/>
    </row>
    <row r="169" spans="2:18">
      <c r="B169" s="92">
        <v>12</v>
      </c>
      <c r="C169" s="137">
        <v>42.1</v>
      </c>
      <c r="D169" s="136">
        <v>39.5</v>
      </c>
      <c r="E169" s="282"/>
      <c r="F169" s="258"/>
      <c r="G169" s="281"/>
      <c r="H169" s="281"/>
      <c r="I169" s="281"/>
      <c r="J169" s="281"/>
      <c r="L169" s="92">
        <v>12</v>
      </c>
      <c r="M169" s="137">
        <v>21.5</v>
      </c>
      <c r="N169" s="136">
        <v>21.6</v>
      </c>
      <c r="P169" s="258"/>
      <c r="Q169" s="281"/>
      <c r="R169" s="281"/>
    </row>
    <row r="170" spans="2:18">
      <c r="B170" s="92">
        <v>13</v>
      </c>
      <c r="C170" s="137">
        <v>46.9</v>
      </c>
      <c r="D170" s="136">
        <v>41</v>
      </c>
      <c r="E170" s="282"/>
      <c r="F170" s="258"/>
      <c r="G170" s="281"/>
      <c r="H170" s="281"/>
      <c r="I170" s="281"/>
      <c r="J170" s="281"/>
      <c r="L170" s="92">
        <v>13</v>
      </c>
      <c r="M170" s="137">
        <v>22.2</v>
      </c>
      <c r="N170" s="136">
        <v>22.2</v>
      </c>
      <c r="P170" s="258"/>
      <c r="Q170" s="281"/>
      <c r="R170" s="281"/>
    </row>
    <row r="171" spans="2:18">
      <c r="B171" s="92">
        <v>15</v>
      </c>
      <c r="C171" s="137">
        <v>46.8</v>
      </c>
      <c r="D171" s="136">
        <v>38.1</v>
      </c>
      <c r="E171" s="282"/>
      <c r="F171" s="258"/>
      <c r="G171" s="281"/>
      <c r="H171" s="281"/>
      <c r="I171" s="281"/>
      <c r="J171" s="281"/>
      <c r="L171" s="92">
        <v>15</v>
      </c>
      <c r="M171" s="137">
        <v>24.4</v>
      </c>
      <c r="N171" s="136">
        <v>25</v>
      </c>
      <c r="P171" s="258"/>
      <c r="Q171" s="281"/>
      <c r="R171" s="281"/>
    </row>
    <row r="172" spans="2:18" ht="13.5" thickBot="1">
      <c r="B172" s="92">
        <v>27</v>
      </c>
      <c r="C172" s="137">
        <v>43.7</v>
      </c>
      <c r="D172" s="136">
        <v>41.6</v>
      </c>
      <c r="E172" s="282"/>
      <c r="F172" s="258"/>
      <c r="G172" s="281"/>
      <c r="H172" s="281"/>
      <c r="I172" s="281"/>
      <c r="J172" s="281"/>
      <c r="L172" s="92">
        <v>27</v>
      </c>
      <c r="M172" s="137">
        <v>25.8</v>
      </c>
      <c r="N172" s="136">
        <v>29.2</v>
      </c>
      <c r="P172" s="258"/>
      <c r="Q172" s="281"/>
      <c r="R172" s="281"/>
    </row>
    <row r="173" spans="2:18" ht="13.5" thickBot="1">
      <c r="B173" s="248" t="s">
        <v>0</v>
      </c>
      <c r="C173" s="256">
        <f>COUNTIF(C165:C172,"&gt;0")</f>
        <v>8</v>
      </c>
      <c r="D173" s="255">
        <f>COUNTIF(D165:D172,"&gt;0")</f>
        <v>8</v>
      </c>
      <c r="E173" s="280"/>
      <c r="L173" s="248" t="s">
        <v>0</v>
      </c>
      <c r="M173" s="256">
        <f>COUNTIF(M165:M172,"&gt;0")</f>
        <v>8</v>
      </c>
      <c r="N173" s="255">
        <f>COUNTIF(N165:N172,"&gt;0")</f>
        <v>8</v>
      </c>
    </row>
    <row r="174" spans="2:18">
      <c r="B174" s="117" t="s">
        <v>1</v>
      </c>
      <c r="C174" s="134">
        <f>AVERAGE(C165:C172)</f>
        <v>44.625</v>
      </c>
      <c r="D174" s="146">
        <f>AVERAGE(D165:D172)</f>
        <v>39.125000000000007</v>
      </c>
      <c r="E174" s="101"/>
      <c r="L174" s="117" t="s">
        <v>1</v>
      </c>
      <c r="M174" s="134">
        <f>AVERAGE(M165:M172)</f>
        <v>23.55</v>
      </c>
      <c r="N174" s="146">
        <f>AVERAGE(N165:N172)</f>
        <v>25.149999999999995</v>
      </c>
    </row>
    <row r="175" spans="2:18">
      <c r="B175" s="85" t="s">
        <v>2</v>
      </c>
      <c r="C175" s="84">
        <f>STDEV(C165:C172)</f>
        <v>2.0817231873069537</v>
      </c>
      <c r="D175" s="136">
        <f>STDEV(D165:D172)</f>
        <v>1.7219175357722567</v>
      </c>
      <c r="E175" s="101"/>
      <c r="L175" s="85" t="s">
        <v>2</v>
      </c>
      <c r="M175" s="84">
        <f>STDEV(M165:M172)</f>
        <v>1.4451890632617685</v>
      </c>
      <c r="N175" s="136">
        <f>STDEV(N165:N172)</f>
        <v>2.6672618383439062</v>
      </c>
    </row>
    <row r="176" spans="2:18" ht="13.5" thickBot="1">
      <c r="B176" s="82" t="s">
        <v>3</v>
      </c>
      <c r="C176" s="235">
        <f>CONFIDENCE(0.05,C175,C173)</f>
        <v>1.4425340632630534</v>
      </c>
      <c r="D176" s="234">
        <f>CONFIDENCE(0.05,D175,D173)</f>
        <v>1.1932060490207717</v>
      </c>
      <c r="E176" s="279"/>
      <c r="L176" s="82" t="s">
        <v>3</v>
      </c>
      <c r="M176" s="254">
        <f>CONFIDENCE(0.05,M175,M173)</f>
        <v>1.0014465248414064</v>
      </c>
      <c r="N176" s="278">
        <f>CONFIDENCE(0.05,N175,N173)</f>
        <v>1.8482841911513854</v>
      </c>
    </row>
    <row r="178" spans="2:18" ht="13.5" thickBot="1">
      <c r="H178" s="293"/>
      <c r="I178" s="252"/>
      <c r="J178" s="252"/>
    </row>
    <row r="179" spans="2:18" ht="13.5" thickBot="1">
      <c r="B179" s="347"/>
      <c r="C179" s="348"/>
      <c r="D179" s="405" t="s">
        <v>15</v>
      </c>
      <c r="E179" s="291"/>
      <c r="F179" s="268"/>
      <c r="G179" s="490" t="s">
        <v>350</v>
      </c>
      <c r="H179" s="491"/>
      <c r="I179" s="292"/>
      <c r="J179" s="292"/>
      <c r="L179" s="347"/>
      <c r="M179" s="348"/>
      <c r="N179" s="405" t="s">
        <v>15</v>
      </c>
      <c r="P179" s="268"/>
      <c r="Q179" s="493" t="s">
        <v>313</v>
      </c>
      <c r="R179" s="493"/>
    </row>
    <row r="180" spans="2:18" ht="13.5" thickBot="1">
      <c r="B180" s="349"/>
      <c r="C180" s="350"/>
      <c r="D180" s="407"/>
      <c r="E180" s="291"/>
      <c r="F180" s="267"/>
      <c r="G180" s="266">
        <v>1</v>
      </c>
      <c r="H180" s="265">
        <v>2</v>
      </c>
      <c r="I180" s="290"/>
      <c r="J180" s="290"/>
      <c r="L180" s="349"/>
      <c r="M180" s="350"/>
      <c r="N180" s="407"/>
      <c r="P180" s="267"/>
      <c r="Q180" s="266">
        <v>1</v>
      </c>
      <c r="R180" s="265">
        <v>2</v>
      </c>
    </row>
    <row r="181" spans="2:18" ht="13.5" thickBot="1">
      <c r="B181" s="347" t="s">
        <v>16</v>
      </c>
      <c r="C181" s="348"/>
      <c r="D181" s="288" t="s">
        <v>283</v>
      </c>
      <c r="E181" s="289"/>
      <c r="F181" s="263" t="s">
        <v>1</v>
      </c>
      <c r="G181" s="286">
        <f t="shared" ref="G181:H183" si="18">C194</f>
        <v>44.914285714285711</v>
      </c>
      <c r="H181" s="286">
        <f t="shared" si="18"/>
        <v>40.028571428571425</v>
      </c>
      <c r="I181" s="286"/>
      <c r="J181" s="286"/>
      <c r="L181" s="492" t="s">
        <v>346</v>
      </c>
      <c r="M181" s="433"/>
      <c r="N181" s="288" t="s">
        <v>349</v>
      </c>
      <c r="P181" s="263" t="s">
        <v>1</v>
      </c>
      <c r="Q181" s="286">
        <f t="shared" ref="Q181:R183" si="19">M194</f>
        <v>21.242857142857144</v>
      </c>
      <c r="R181" s="286">
        <f t="shared" si="19"/>
        <v>23.857142857142858</v>
      </c>
    </row>
    <row r="182" spans="2:18">
      <c r="B182" s="483" t="s">
        <v>6</v>
      </c>
      <c r="C182" s="485" t="s">
        <v>293</v>
      </c>
      <c r="D182" s="486"/>
      <c r="E182" s="287"/>
      <c r="F182" s="258" t="s">
        <v>7</v>
      </c>
      <c r="G182" s="286">
        <f t="shared" si="18"/>
        <v>1.7391842641772919</v>
      </c>
      <c r="H182" s="286">
        <f t="shared" si="18"/>
        <v>2.6126067989106754</v>
      </c>
      <c r="I182" s="286"/>
      <c r="J182" s="286"/>
      <c r="L182" s="483" t="s">
        <v>6</v>
      </c>
      <c r="M182" s="485" t="s">
        <v>293</v>
      </c>
      <c r="N182" s="486"/>
      <c r="P182" s="258" t="s">
        <v>7</v>
      </c>
      <c r="Q182" s="286">
        <f t="shared" si="19"/>
        <v>2.1770447421961285</v>
      </c>
      <c r="R182" s="286">
        <f t="shared" si="19"/>
        <v>3.8239844590240071</v>
      </c>
    </row>
    <row r="183" spans="2:18" ht="13.5" thickBot="1">
      <c r="B183" s="484"/>
      <c r="C183" s="107">
        <v>1</v>
      </c>
      <c r="D183" s="106">
        <v>2</v>
      </c>
      <c r="E183" s="280"/>
      <c r="F183" s="258" t="s">
        <v>3</v>
      </c>
      <c r="G183" s="286">
        <f t="shared" si="18"/>
        <v>1.2883820584386998</v>
      </c>
      <c r="H183" s="286">
        <f t="shared" si="18"/>
        <v>1.9354106375058289</v>
      </c>
      <c r="I183" s="286"/>
      <c r="J183" s="286"/>
      <c r="L183" s="484"/>
      <c r="M183" s="129">
        <v>1</v>
      </c>
      <c r="N183" s="128">
        <v>2</v>
      </c>
      <c r="P183" s="258" t="s">
        <v>3</v>
      </c>
      <c r="Q183" s="286">
        <f t="shared" si="19"/>
        <v>1.6127476794936488</v>
      </c>
      <c r="R183" s="286">
        <f t="shared" si="19"/>
        <v>2.8327952766324689</v>
      </c>
    </row>
    <row r="184" spans="2:18">
      <c r="B184" s="92">
        <v>2</v>
      </c>
      <c r="C184" s="295">
        <v>47.2</v>
      </c>
      <c r="D184" s="294">
        <v>38.200000000000003</v>
      </c>
      <c r="E184" s="282"/>
      <c r="F184" s="258" t="s">
        <v>8</v>
      </c>
      <c r="G184" s="281">
        <f>MAX(C184:C192)</f>
        <v>47.2</v>
      </c>
      <c r="H184" s="281">
        <f>MAX(D184:D192)</f>
        <v>43.6</v>
      </c>
      <c r="I184" s="281"/>
      <c r="J184" s="281"/>
      <c r="L184" s="92">
        <v>2</v>
      </c>
      <c r="M184" s="147">
        <v>24.5</v>
      </c>
      <c r="N184" s="136">
        <v>30.7</v>
      </c>
      <c r="P184" s="258" t="s">
        <v>8</v>
      </c>
      <c r="Q184" s="281">
        <f>MAX(M184:M192)</f>
        <v>24.5</v>
      </c>
      <c r="R184" s="281">
        <f>MAX(N184:N192)</f>
        <v>30.7</v>
      </c>
    </row>
    <row r="185" spans="2:18">
      <c r="B185" s="92">
        <v>6</v>
      </c>
      <c r="C185" s="137">
        <v>46.9</v>
      </c>
      <c r="D185" s="136">
        <v>40.299999999999997</v>
      </c>
      <c r="E185" s="282"/>
      <c r="F185" s="258" t="s">
        <v>9</v>
      </c>
      <c r="G185" s="281">
        <f>MIN(C184:C192)</f>
        <v>42.3</v>
      </c>
      <c r="H185" s="281">
        <f>MIN(D184:D192)</f>
        <v>36.9</v>
      </c>
      <c r="I185" s="281"/>
      <c r="J185" s="281"/>
      <c r="L185" s="92">
        <v>6</v>
      </c>
      <c r="M185" s="137">
        <v>22.5</v>
      </c>
      <c r="N185" s="136">
        <v>26.2</v>
      </c>
      <c r="P185" s="258" t="s">
        <v>9</v>
      </c>
      <c r="Q185" s="281">
        <f>MIN(M184:M192)</f>
        <v>18</v>
      </c>
      <c r="R185" s="281">
        <f>MIN(N184:N192)</f>
        <v>20.100000000000001</v>
      </c>
    </row>
    <row r="186" spans="2:18" ht="13.5" thickBot="1">
      <c r="B186" s="92">
        <v>18</v>
      </c>
      <c r="C186" s="284" t="s">
        <v>307</v>
      </c>
      <c r="D186" s="283" t="s">
        <v>307</v>
      </c>
      <c r="E186" s="282"/>
      <c r="F186" s="262" t="s">
        <v>10</v>
      </c>
      <c r="G186" s="285">
        <f>G184-G185</f>
        <v>4.9000000000000057</v>
      </c>
      <c r="H186" s="285">
        <f>H184-H185</f>
        <v>6.7000000000000028</v>
      </c>
      <c r="I186" s="281"/>
      <c r="J186" s="281"/>
      <c r="L186" s="92">
        <v>18</v>
      </c>
      <c r="M186" s="284" t="s">
        <v>307</v>
      </c>
      <c r="N186" s="283" t="s">
        <v>307</v>
      </c>
      <c r="P186" s="262" t="s">
        <v>10</v>
      </c>
      <c r="Q186" s="285">
        <f>Q184-Q185</f>
        <v>6.5</v>
      </c>
      <c r="R186" s="285">
        <f>R184-R185</f>
        <v>10.599999999999998</v>
      </c>
    </row>
    <row r="187" spans="2:18">
      <c r="B187" s="92">
        <v>20</v>
      </c>
      <c r="C187" s="284" t="s">
        <v>307</v>
      </c>
      <c r="D187" s="283" t="s">
        <v>307</v>
      </c>
      <c r="E187" s="282"/>
      <c r="F187" s="258"/>
      <c r="G187" s="281"/>
      <c r="H187" s="281"/>
      <c r="I187" s="281"/>
      <c r="J187" s="281"/>
      <c r="L187" s="92">
        <v>20</v>
      </c>
      <c r="M187" s="284" t="s">
        <v>307</v>
      </c>
      <c r="N187" s="283" t="s">
        <v>307</v>
      </c>
      <c r="P187" s="258"/>
      <c r="Q187" s="281"/>
      <c r="R187" s="281"/>
    </row>
    <row r="188" spans="2:18">
      <c r="B188" s="92">
        <v>24</v>
      </c>
      <c r="C188" s="137">
        <v>44.7</v>
      </c>
      <c r="D188" s="136">
        <v>40.4</v>
      </c>
      <c r="E188" s="282"/>
      <c r="F188" s="258"/>
      <c r="G188" s="281"/>
      <c r="H188" s="281"/>
      <c r="I188" s="281"/>
      <c r="J188" s="281"/>
      <c r="L188" s="92">
        <v>24</v>
      </c>
      <c r="M188" s="137">
        <v>22.7</v>
      </c>
      <c r="N188" s="136">
        <v>24.6</v>
      </c>
      <c r="P188" s="258"/>
      <c r="Q188" s="281"/>
      <c r="R188" s="281"/>
    </row>
    <row r="189" spans="2:18">
      <c r="B189" s="92">
        <v>25</v>
      </c>
      <c r="C189" s="137">
        <v>43.9</v>
      </c>
      <c r="D189" s="136">
        <v>43.6</v>
      </c>
      <c r="E189" s="282"/>
      <c r="F189" s="258"/>
      <c r="G189" s="281"/>
      <c r="H189" s="281"/>
      <c r="I189" s="281"/>
      <c r="J189" s="281"/>
      <c r="L189" s="92">
        <v>25</v>
      </c>
      <c r="M189" s="137">
        <v>19.600000000000001</v>
      </c>
      <c r="N189" s="136">
        <v>20.9</v>
      </c>
      <c r="P189" s="258"/>
      <c r="Q189" s="281"/>
      <c r="R189" s="281"/>
    </row>
    <row r="190" spans="2:18">
      <c r="B190" s="92">
        <v>26</v>
      </c>
      <c r="C190" s="137">
        <v>44</v>
      </c>
      <c r="D190" s="136">
        <v>43.1</v>
      </c>
      <c r="E190" s="282"/>
      <c r="F190" s="258"/>
      <c r="G190" s="281"/>
      <c r="H190" s="281"/>
      <c r="I190" s="281"/>
      <c r="J190" s="281"/>
      <c r="L190" s="92">
        <v>26</v>
      </c>
      <c r="M190" s="137">
        <v>18</v>
      </c>
      <c r="N190" s="136">
        <v>20.100000000000001</v>
      </c>
      <c r="P190" s="258"/>
      <c r="Q190" s="281"/>
      <c r="R190" s="281"/>
    </row>
    <row r="191" spans="2:18">
      <c r="B191" s="92">
        <v>30</v>
      </c>
      <c r="C191" s="137">
        <v>42.3</v>
      </c>
      <c r="D191" s="136">
        <v>37.700000000000003</v>
      </c>
      <c r="E191" s="282"/>
      <c r="F191" s="258"/>
      <c r="G191" s="281"/>
      <c r="H191" s="281"/>
      <c r="I191" s="281"/>
      <c r="J191" s="281"/>
      <c r="L191" s="92">
        <v>30</v>
      </c>
      <c r="M191" s="137">
        <v>20.3</v>
      </c>
      <c r="N191" s="136">
        <v>20.399999999999999</v>
      </c>
      <c r="P191" s="258"/>
      <c r="Q191" s="281"/>
      <c r="R191" s="281"/>
    </row>
    <row r="192" spans="2:18" ht="13.5" thickBot="1">
      <c r="B192" s="92">
        <v>31</v>
      </c>
      <c r="C192" s="137">
        <v>45.4</v>
      </c>
      <c r="D192" s="136">
        <v>36.9</v>
      </c>
      <c r="E192" s="282"/>
      <c r="F192" s="258"/>
      <c r="G192" s="281"/>
      <c r="H192" s="281"/>
      <c r="I192" s="281"/>
      <c r="J192" s="281"/>
      <c r="L192" s="92">
        <v>31</v>
      </c>
      <c r="M192" s="137">
        <v>21.1</v>
      </c>
      <c r="N192" s="136">
        <v>24.1</v>
      </c>
      <c r="P192" s="258"/>
      <c r="Q192" s="281"/>
      <c r="R192" s="281"/>
    </row>
    <row r="193" spans="2:18" ht="13.5" thickBot="1">
      <c r="B193" s="248" t="s">
        <v>0</v>
      </c>
      <c r="C193" s="256">
        <f>COUNTIF(C184:C192,"&gt;0")</f>
        <v>7</v>
      </c>
      <c r="D193" s="255">
        <f>COUNTIF(D184:D192,"&gt;0")</f>
        <v>7</v>
      </c>
      <c r="E193" s="280"/>
      <c r="L193" s="248" t="s">
        <v>0</v>
      </c>
      <c r="M193" s="256">
        <f>COUNTIF(M184:M192,"&gt;0")</f>
        <v>7</v>
      </c>
      <c r="N193" s="255">
        <f>COUNTIF(N184:N192,"&gt;0")</f>
        <v>7</v>
      </c>
    </row>
    <row r="194" spans="2:18">
      <c r="B194" s="117" t="s">
        <v>1</v>
      </c>
      <c r="C194" s="134">
        <f>AVERAGE(C184:C192)</f>
        <v>44.914285714285711</v>
      </c>
      <c r="D194" s="146">
        <f>AVERAGE(D184:D192)</f>
        <v>40.028571428571425</v>
      </c>
      <c r="E194" s="101"/>
      <c r="L194" s="117" t="s">
        <v>1</v>
      </c>
      <c r="M194" s="134">
        <f>AVERAGE(M184:M192)</f>
        <v>21.242857142857144</v>
      </c>
      <c r="N194" s="146">
        <f>AVERAGE(N184:N192)</f>
        <v>23.857142857142858</v>
      </c>
    </row>
    <row r="195" spans="2:18">
      <c r="B195" s="85" t="s">
        <v>2</v>
      </c>
      <c r="C195" s="84">
        <f>STDEV(C184:C192)</f>
        <v>1.7391842641772919</v>
      </c>
      <c r="D195" s="136">
        <f>STDEV(D184:D192)</f>
        <v>2.6126067989106754</v>
      </c>
      <c r="E195" s="101"/>
      <c r="L195" s="85" t="s">
        <v>2</v>
      </c>
      <c r="M195" s="84">
        <f>STDEV(M184:M192)</f>
        <v>2.1770447421961285</v>
      </c>
      <c r="N195" s="136">
        <f>STDEV(N184:N192)</f>
        <v>3.8239844590240071</v>
      </c>
    </row>
    <row r="196" spans="2:18" ht="13.5" thickBot="1">
      <c r="B196" s="82" t="s">
        <v>3</v>
      </c>
      <c r="C196" s="235">
        <f>CONFIDENCE(0.05,C195,C193)</f>
        <v>1.2883820584386998</v>
      </c>
      <c r="D196" s="234">
        <f>CONFIDENCE(0.05,D195,D193)</f>
        <v>1.9354106375058289</v>
      </c>
      <c r="E196" s="279"/>
      <c r="L196" s="82" t="s">
        <v>3</v>
      </c>
      <c r="M196" s="254">
        <f>CONFIDENCE(0.05,M195,M193)</f>
        <v>1.6127476794936488</v>
      </c>
      <c r="N196" s="278">
        <f>CONFIDENCE(0.05,N195,N193)</f>
        <v>2.8327952766324689</v>
      </c>
    </row>
    <row r="198" spans="2:18" ht="13.5" thickBot="1">
      <c r="H198" s="293"/>
      <c r="I198" s="252"/>
      <c r="J198" s="252"/>
    </row>
    <row r="199" spans="2:18" ht="13.5" thickBot="1">
      <c r="B199" s="347"/>
      <c r="C199" s="348"/>
      <c r="D199" s="405" t="s">
        <v>15</v>
      </c>
      <c r="E199" s="291"/>
      <c r="F199" s="268"/>
      <c r="G199" s="490" t="s">
        <v>348</v>
      </c>
      <c r="H199" s="491"/>
      <c r="I199" s="292"/>
      <c r="J199" s="292"/>
      <c r="L199" s="347"/>
      <c r="M199" s="348"/>
      <c r="N199" s="405" t="s">
        <v>15</v>
      </c>
      <c r="P199" s="268"/>
      <c r="Q199" s="493" t="s">
        <v>311</v>
      </c>
      <c r="R199" s="493"/>
    </row>
    <row r="200" spans="2:18" ht="13.5" thickBot="1">
      <c r="B200" s="349"/>
      <c r="C200" s="350"/>
      <c r="D200" s="407"/>
      <c r="E200" s="291"/>
      <c r="F200" s="267"/>
      <c r="G200" s="266">
        <v>1</v>
      </c>
      <c r="H200" s="265">
        <v>2</v>
      </c>
      <c r="I200" s="290"/>
      <c r="J200" s="290"/>
      <c r="L200" s="349"/>
      <c r="M200" s="350"/>
      <c r="N200" s="407"/>
      <c r="P200" s="267"/>
      <c r="Q200" s="266">
        <v>1</v>
      </c>
      <c r="R200" s="265">
        <v>2</v>
      </c>
    </row>
    <row r="201" spans="2:18" ht="13.5" thickBot="1">
      <c r="B201" s="347" t="s">
        <v>16</v>
      </c>
      <c r="C201" s="348"/>
      <c r="D201" s="288" t="s">
        <v>282</v>
      </c>
      <c r="E201" s="289"/>
      <c r="F201" s="263" t="s">
        <v>1</v>
      </c>
      <c r="G201" s="286">
        <f t="shared" ref="G201:H203" si="20">C217</f>
        <v>44</v>
      </c>
      <c r="H201" s="286">
        <f t="shared" si="20"/>
        <v>38.64</v>
      </c>
      <c r="I201" s="286"/>
      <c r="J201" s="286"/>
      <c r="L201" s="492" t="s">
        <v>346</v>
      </c>
      <c r="M201" s="433"/>
      <c r="N201" s="288" t="s">
        <v>282</v>
      </c>
      <c r="P201" s="263" t="s">
        <v>1</v>
      </c>
      <c r="Q201" s="286">
        <f t="shared" ref="Q201:R203" si="21">M217</f>
        <v>19.619999999999997</v>
      </c>
      <c r="R201" s="286">
        <f t="shared" si="21"/>
        <v>19.585999999999999</v>
      </c>
    </row>
    <row r="202" spans="2:18">
      <c r="B202" s="483" t="s">
        <v>6</v>
      </c>
      <c r="C202" s="485" t="s">
        <v>293</v>
      </c>
      <c r="D202" s="486"/>
      <c r="E202" s="287"/>
      <c r="F202" s="258" t="s">
        <v>7</v>
      </c>
      <c r="G202" s="286">
        <f t="shared" si="20"/>
        <v>2.1201415047114196</v>
      </c>
      <c r="H202" s="286">
        <f t="shared" si="20"/>
        <v>1.5372052563011867</v>
      </c>
      <c r="I202" s="286"/>
      <c r="J202" s="286"/>
      <c r="L202" s="483" t="s">
        <v>6</v>
      </c>
      <c r="M202" s="485" t="s">
        <v>293</v>
      </c>
      <c r="N202" s="486"/>
      <c r="P202" s="258" t="s">
        <v>7</v>
      </c>
      <c r="Q202" s="286">
        <f t="shared" si="21"/>
        <v>1.0568822072492274</v>
      </c>
      <c r="R202" s="286">
        <f t="shared" si="21"/>
        <v>2.0429096896338814</v>
      </c>
    </row>
    <row r="203" spans="2:18" ht="13.5" thickBot="1">
      <c r="B203" s="484"/>
      <c r="C203" s="107">
        <v>1</v>
      </c>
      <c r="D203" s="106">
        <v>2</v>
      </c>
      <c r="E203" s="280"/>
      <c r="F203" s="258" t="s">
        <v>3</v>
      </c>
      <c r="G203" s="286">
        <f t="shared" si="20"/>
        <v>1.8583518180915095</v>
      </c>
      <c r="H203" s="286">
        <f t="shared" si="20"/>
        <v>1.3473950566407911</v>
      </c>
      <c r="I203" s="286"/>
      <c r="J203" s="286"/>
      <c r="L203" s="484"/>
      <c r="M203" s="129">
        <v>1</v>
      </c>
      <c r="N203" s="128">
        <v>2</v>
      </c>
      <c r="P203" s="258" t="s">
        <v>3</v>
      </c>
      <c r="Q203" s="286">
        <f t="shared" si="21"/>
        <v>0.9263810773882778</v>
      </c>
      <c r="R203" s="286">
        <f t="shared" si="21"/>
        <v>1.7906563913264051</v>
      </c>
    </row>
    <row r="204" spans="2:18">
      <c r="B204" s="92">
        <v>2</v>
      </c>
      <c r="C204" s="295">
        <v>43.8</v>
      </c>
      <c r="D204" s="294">
        <v>36.6</v>
      </c>
      <c r="E204" s="282"/>
      <c r="F204" s="258" t="s">
        <v>8</v>
      </c>
      <c r="G204" s="281">
        <f>MAX(C204:C215)</f>
        <v>46.6</v>
      </c>
      <c r="H204" s="281">
        <f>MAX(D204:D215)</f>
        <v>40.4</v>
      </c>
      <c r="I204" s="281"/>
      <c r="J204" s="281"/>
      <c r="L204" s="92">
        <v>2</v>
      </c>
      <c r="M204" s="295">
        <v>19.7</v>
      </c>
      <c r="N204" s="294">
        <v>19.399999999999999</v>
      </c>
      <c r="P204" s="258" t="s">
        <v>8</v>
      </c>
      <c r="Q204" s="281">
        <f>MAX(M204:M215)</f>
        <v>21.4</v>
      </c>
      <c r="R204" s="281">
        <f>MAX(N204:N215)</f>
        <v>23.1</v>
      </c>
    </row>
    <row r="205" spans="2:18">
      <c r="B205" s="92">
        <v>3</v>
      </c>
      <c r="C205" s="284" t="s">
        <v>307</v>
      </c>
      <c r="D205" s="283" t="s">
        <v>307</v>
      </c>
      <c r="E205" s="282"/>
      <c r="F205" s="258" t="s">
        <v>9</v>
      </c>
      <c r="G205" s="281">
        <f>MIN(C204:C215)</f>
        <v>41</v>
      </c>
      <c r="H205" s="281">
        <f>MIN(D204:D215)</f>
        <v>36.6</v>
      </c>
      <c r="I205" s="281"/>
      <c r="J205" s="281"/>
      <c r="L205" s="92">
        <v>3</v>
      </c>
      <c r="M205" s="284" t="s">
        <v>307</v>
      </c>
      <c r="N205" s="283" t="s">
        <v>307</v>
      </c>
      <c r="P205" s="258" t="s">
        <v>9</v>
      </c>
      <c r="Q205" s="281">
        <f>MIN(M204:M215)</f>
        <v>18.7</v>
      </c>
      <c r="R205" s="281">
        <f>MIN(N204:N215)</f>
        <v>18.03</v>
      </c>
    </row>
    <row r="206" spans="2:18" ht="13.5" thickBot="1">
      <c r="B206" s="92">
        <v>8</v>
      </c>
      <c r="C206" s="284" t="s">
        <v>307</v>
      </c>
      <c r="D206" s="283" t="s">
        <v>307</v>
      </c>
      <c r="E206" s="282"/>
      <c r="F206" s="262" t="s">
        <v>10</v>
      </c>
      <c r="G206" s="285">
        <f>G204-G205</f>
        <v>5.6000000000000014</v>
      </c>
      <c r="H206" s="285">
        <f>H204-H205</f>
        <v>3.7999999999999972</v>
      </c>
      <c r="I206" s="281"/>
      <c r="J206" s="281"/>
      <c r="L206" s="92">
        <v>8</v>
      </c>
      <c r="M206" s="284" t="s">
        <v>307</v>
      </c>
      <c r="N206" s="283" t="s">
        <v>307</v>
      </c>
      <c r="P206" s="262" t="s">
        <v>10</v>
      </c>
      <c r="Q206" s="285">
        <f>Q204-Q205</f>
        <v>2.6999999999999993</v>
      </c>
      <c r="R206" s="285">
        <f>R204-R205</f>
        <v>5.07</v>
      </c>
    </row>
    <row r="207" spans="2:18">
      <c r="B207" s="92">
        <v>9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9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10</v>
      </c>
      <c r="C208" s="284" t="s">
        <v>307</v>
      </c>
      <c r="D208" s="283" t="s">
        <v>307</v>
      </c>
      <c r="E208" s="282"/>
      <c r="F208" s="258"/>
      <c r="G208" s="281"/>
      <c r="H208" s="281"/>
      <c r="I208" s="281"/>
      <c r="J208" s="281"/>
      <c r="L208" s="92">
        <v>10</v>
      </c>
      <c r="M208" s="284" t="s">
        <v>307</v>
      </c>
      <c r="N208" s="283" t="s">
        <v>307</v>
      </c>
      <c r="P208" s="258"/>
      <c r="Q208" s="281"/>
      <c r="R208" s="281"/>
    </row>
    <row r="209" spans="2:18">
      <c r="B209" s="92">
        <v>13</v>
      </c>
      <c r="C209" s="137">
        <v>46.6</v>
      </c>
      <c r="D209" s="136">
        <v>38.4</v>
      </c>
      <c r="E209" s="282"/>
      <c r="F209" s="258"/>
      <c r="G209" s="281"/>
      <c r="H209" s="281"/>
      <c r="I209" s="281"/>
      <c r="J209" s="281"/>
      <c r="L209" s="92">
        <v>13</v>
      </c>
      <c r="M209" s="137">
        <v>19.100000000000001</v>
      </c>
      <c r="N209" s="136">
        <v>18.03</v>
      </c>
      <c r="P209" s="258"/>
      <c r="Q209" s="281"/>
      <c r="R209" s="281"/>
    </row>
    <row r="210" spans="2:18">
      <c r="B210" s="92">
        <v>16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16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17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17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20</v>
      </c>
      <c r="C212" s="137">
        <v>41</v>
      </c>
      <c r="D212" s="136">
        <v>40.4</v>
      </c>
      <c r="E212" s="282"/>
      <c r="F212" s="258"/>
      <c r="G212" s="281"/>
      <c r="H212" s="281"/>
      <c r="I212" s="281"/>
      <c r="J212" s="281"/>
      <c r="L212" s="92">
        <v>20</v>
      </c>
      <c r="M212" s="137">
        <v>21.4</v>
      </c>
      <c r="N212" s="136">
        <v>23.1</v>
      </c>
      <c r="P212" s="258"/>
      <c r="Q212" s="281"/>
      <c r="R212" s="281"/>
    </row>
    <row r="213" spans="2:18">
      <c r="B213" s="92">
        <v>21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92">
        <v>21</v>
      </c>
      <c r="M213" s="284" t="s">
        <v>307</v>
      </c>
      <c r="N213" s="283" t="s">
        <v>307</v>
      </c>
      <c r="P213" s="258"/>
      <c r="Q213" s="281"/>
      <c r="R213" s="281"/>
    </row>
    <row r="214" spans="2:18">
      <c r="B214" s="92">
        <v>27</v>
      </c>
      <c r="C214" s="137">
        <v>45.3</v>
      </c>
      <c r="D214" s="136">
        <v>37.9</v>
      </c>
      <c r="E214" s="282"/>
      <c r="F214" s="258"/>
      <c r="G214" s="281"/>
      <c r="H214" s="281"/>
      <c r="I214" s="281"/>
      <c r="J214" s="281"/>
      <c r="L214" s="92">
        <v>27</v>
      </c>
      <c r="M214" s="137">
        <v>19.2</v>
      </c>
      <c r="N214" s="136">
        <v>19.100000000000001</v>
      </c>
      <c r="P214" s="258"/>
      <c r="Q214" s="281"/>
      <c r="R214" s="281"/>
    </row>
    <row r="215" spans="2:18" ht="13.5" thickBot="1">
      <c r="B215" s="92">
        <v>29</v>
      </c>
      <c r="C215" s="137">
        <v>43.3</v>
      </c>
      <c r="D215" s="136">
        <v>39.9</v>
      </c>
      <c r="E215" s="282"/>
      <c r="F215" s="258"/>
      <c r="G215" s="281"/>
      <c r="H215" s="281"/>
      <c r="I215" s="281"/>
      <c r="J215" s="281"/>
      <c r="L215" s="92">
        <v>29</v>
      </c>
      <c r="M215" s="137">
        <v>18.7</v>
      </c>
      <c r="N215" s="136">
        <v>18.3</v>
      </c>
      <c r="P215" s="258"/>
      <c r="Q215" s="281"/>
      <c r="R215" s="281"/>
    </row>
    <row r="216" spans="2:18" ht="13.5" thickBot="1">
      <c r="B216" s="248" t="s">
        <v>0</v>
      </c>
      <c r="C216" s="256">
        <f>COUNTIF(C204:C215,"&gt;0")</f>
        <v>5</v>
      </c>
      <c r="D216" s="255">
        <f>COUNTIF(D204:D215,"&gt;0")</f>
        <v>5</v>
      </c>
      <c r="E216" s="280"/>
      <c r="L216" s="248" t="s">
        <v>0</v>
      </c>
      <c r="M216" s="256">
        <f>COUNTIF(M204:M215,"&gt;0")</f>
        <v>5</v>
      </c>
      <c r="N216" s="255">
        <f>COUNTIF(N204:N215,"&gt;0")</f>
        <v>5</v>
      </c>
    </row>
    <row r="217" spans="2:18">
      <c r="B217" s="117" t="s">
        <v>1</v>
      </c>
      <c r="C217" s="134">
        <f>AVERAGE(C204:C215)</f>
        <v>44</v>
      </c>
      <c r="D217" s="146">
        <f>AVERAGE(D204:D215)</f>
        <v>38.64</v>
      </c>
      <c r="E217" s="101"/>
      <c r="L217" s="117" t="s">
        <v>1</v>
      </c>
      <c r="M217" s="134">
        <f>AVERAGE(M204:M215)</f>
        <v>19.619999999999997</v>
      </c>
      <c r="N217" s="146">
        <f>AVERAGE(N204:N215)</f>
        <v>19.585999999999999</v>
      </c>
    </row>
    <row r="218" spans="2:18">
      <c r="B218" s="85" t="s">
        <v>2</v>
      </c>
      <c r="C218" s="84">
        <f>STDEV(C204:C215)</f>
        <v>2.1201415047114196</v>
      </c>
      <c r="D218" s="136">
        <f>STDEV(D204:D215)</f>
        <v>1.5372052563011867</v>
      </c>
      <c r="E218" s="101"/>
      <c r="L218" s="85" t="s">
        <v>2</v>
      </c>
      <c r="M218" s="84">
        <f>STDEV(M204:M215)</f>
        <v>1.0568822072492274</v>
      </c>
      <c r="N218" s="136">
        <f>STDEV(N204:N215)</f>
        <v>2.0429096896338814</v>
      </c>
    </row>
    <row r="219" spans="2:18" ht="13.5" thickBot="1">
      <c r="B219" s="82" t="s">
        <v>3</v>
      </c>
      <c r="C219" s="235">
        <f>CONFIDENCE(0.05,C218,C216)</f>
        <v>1.8583518180915095</v>
      </c>
      <c r="D219" s="234">
        <f>CONFIDENCE(0.05,D218,D216)</f>
        <v>1.3473950566407911</v>
      </c>
      <c r="E219" s="279"/>
      <c r="L219" s="82" t="s">
        <v>3</v>
      </c>
      <c r="M219" s="254">
        <f>CONFIDENCE(0.05,M218,M216)</f>
        <v>0.9263810773882778</v>
      </c>
      <c r="N219" s="278">
        <f>CONFIDENCE(0.05,N218,N216)</f>
        <v>1.7906563913264051</v>
      </c>
    </row>
    <row r="221" spans="2:18" ht="13.5" thickBot="1">
      <c r="H221" s="293"/>
      <c r="I221" s="252"/>
      <c r="J221" s="252"/>
    </row>
    <row r="222" spans="2:18" ht="13.5" thickBot="1">
      <c r="B222" s="347"/>
      <c r="C222" s="348"/>
      <c r="D222" s="405" t="s">
        <v>15</v>
      </c>
      <c r="E222" s="291"/>
      <c r="F222" s="268"/>
      <c r="G222" s="490" t="s">
        <v>347</v>
      </c>
      <c r="H222" s="491"/>
      <c r="I222" s="292"/>
      <c r="J222" s="292"/>
      <c r="L222" s="347"/>
      <c r="M222" s="348"/>
      <c r="N222" s="405" t="s">
        <v>15</v>
      </c>
      <c r="P222" s="268"/>
      <c r="Q222" s="493" t="s">
        <v>309</v>
      </c>
      <c r="R222" s="493"/>
    </row>
    <row r="223" spans="2:18" ht="13.5" thickBot="1">
      <c r="B223" s="349"/>
      <c r="C223" s="350"/>
      <c r="D223" s="407"/>
      <c r="E223" s="291"/>
      <c r="F223" s="267"/>
      <c r="G223" s="266">
        <v>1</v>
      </c>
      <c r="H223" s="265">
        <v>2</v>
      </c>
      <c r="I223" s="290"/>
      <c r="J223" s="290"/>
      <c r="L223" s="349"/>
      <c r="M223" s="350"/>
      <c r="N223" s="407"/>
      <c r="P223" s="267"/>
      <c r="Q223" s="266">
        <v>1</v>
      </c>
      <c r="R223" s="265">
        <v>2</v>
      </c>
    </row>
    <row r="224" spans="2:18" ht="13.5" thickBot="1">
      <c r="B224" s="347" t="s">
        <v>16</v>
      </c>
      <c r="C224" s="348"/>
      <c r="D224" s="288" t="s">
        <v>281</v>
      </c>
      <c r="E224" s="289"/>
      <c r="F224" s="263" t="s">
        <v>1</v>
      </c>
      <c r="G224" s="286">
        <f t="shared" ref="G224:H226" si="22">C234</f>
        <v>43.199999999999996</v>
      </c>
      <c r="H224" s="286">
        <f t="shared" si="22"/>
        <v>37.625</v>
      </c>
      <c r="I224" s="286"/>
      <c r="J224" s="286"/>
      <c r="L224" s="492" t="s">
        <v>346</v>
      </c>
      <c r="M224" s="433"/>
      <c r="N224" s="288" t="s">
        <v>281</v>
      </c>
      <c r="P224" s="263" t="s">
        <v>1</v>
      </c>
      <c r="Q224" s="286">
        <f t="shared" ref="Q224:R226" si="23">M234</f>
        <v>18.533333333333335</v>
      </c>
      <c r="R224" s="286">
        <f t="shared" si="23"/>
        <v>18.524999999999999</v>
      </c>
    </row>
    <row r="225" spans="2:18">
      <c r="B225" s="483" t="s">
        <v>6</v>
      </c>
      <c r="C225" s="485" t="s">
        <v>293</v>
      </c>
      <c r="D225" s="486"/>
      <c r="E225" s="287"/>
      <c r="F225" s="258" t="s">
        <v>7</v>
      </c>
      <c r="G225" s="286">
        <f t="shared" si="22"/>
        <v>0.36055512754640012</v>
      </c>
      <c r="H225" s="286">
        <f t="shared" si="22"/>
        <v>0.99791449199484905</v>
      </c>
      <c r="I225" s="286"/>
      <c r="J225" s="286"/>
      <c r="L225" s="483" t="s">
        <v>6</v>
      </c>
      <c r="M225" s="485" t="s">
        <v>293</v>
      </c>
      <c r="N225" s="486"/>
      <c r="P225" s="258" t="s">
        <v>7</v>
      </c>
      <c r="Q225" s="286">
        <f t="shared" si="23"/>
        <v>0.80829037686547522</v>
      </c>
      <c r="R225" s="286">
        <f t="shared" si="23"/>
        <v>1.3937359864766343</v>
      </c>
    </row>
    <row r="226" spans="2:18" ht="13.5" thickBot="1">
      <c r="B226" s="484"/>
      <c r="C226" s="107">
        <v>1</v>
      </c>
      <c r="D226" s="106">
        <v>2</v>
      </c>
      <c r="E226" s="280"/>
      <c r="F226" s="258" t="s">
        <v>3</v>
      </c>
      <c r="G226" s="286">
        <f t="shared" si="22"/>
        <v>0.40799903867952081</v>
      </c>
      <c r="H226" s="286">
        <f t="shared" si="22"/>
        <v>0.97793823198024388</v>
      </c>
      <c r="I226" s="286"/>
      <c r="J226" s="286"/>
      <c r="L226" s="484"/>
      <c r="M226" s="129">
        <v>1</v>
      </c>
      <c r="N226" s="128">
        <v>2</v>
      </c>
      <c r="P226" s="258" t="s">
        <v>3</v>
      </c>
      <c r="Q226" s="286">
        <f t="shared" si="23"/>
        <v>0.91464985945202415</v>
      </c>
      <c r="R226" s="286">
        <f t="shared" si="23"/>
        <v>1.3658361687258032</v>
      </c>
    </row>
    <row r="227" spans="2:18">
      <c r="B227" s="92">
        <v>4</v>
      </c>
      <c r="C227" s="284" t="s">
        <v>307</v>
      </c>
      <c r="D227" s="283" t="s">
        <v>307</v>
      </c>
      <c r="E227" s="282"/>
      <c r="F227" s="258" t="s">
        <v>8</v>
      </c>
      <c r="G227" s="281">
        <f>MAX(C227:C232)</f>
        <v>43.6</v>
      </c>
      <c r="H227" s="281">
        <f>MAX(D227:D232)</f>
        <v>38.700000000000003</v>
      </c>
      <c r="I227" s="281"/>
      <c r="J227" s="281"/>
      <c r="L227" s="92">
        <v>4</v>
      </c>
      <c r="M227" s="284" t="s">
        <v>307</v>
      </c>
      <c r="N227" s="283" t="s">
        <v>307</v>
      </c>
      <c r="P227" s="258" t="s">
        <v>8</v>
      </c>
      <c r="Q227" s="281">
        <f>MAX(M227:M232)</f>
        <v>19</v>
      </c>
      <c r="R227" s="281">
        <f>MAX(N227:N232)</f>
        <v>19.899999999999999</v>
      </c>
    </row>
    <row r="228" spans="2:18">
      <c r="B228" s="92">
        <v>5</v>
      </c>
      <c r="C228" s="137">
        <v>43.1</v>
      </c>
      <c r="D228" s="136">
        <v>38.700000000000003</v>
      </c>
      <c r="E228" s="282"/>
      <c r="F228" s="258" t="s">
        <v>9</v>
      </c>
      <c r="G228" s="281">
        <f>MIN(C227:C232)</f>
        <v>42.9</v>
      </c>
      <c r="H228" s="281">
        <f>MIN(D227:D232)</f>
        <v>36.4</v>
      </c>
      <c r="I228" s="281"/>
      <c r="J228" s="281"/>
      <c r="L228" s="92">
        <v>5</v>
      </c>
      <c r="M228" s="137">
        <v>19</v>
      </c>
      <c r="N228" s="136">
        <v>19.899999999999999</v>
      </c>
      <c r="P228" s="258" t="s">
        <v>9</v>
      </c>
      <c r="Q228" s="281">
        <f>MIN(M227:M232)</f>
        <v>17.600000000000001</v>
      </c>
      <c r="R228" s="281">
        <f>MIN(N227:N232)</f>
        <v>16.600000000000001</v>
      </c>
    </row>
    <row r="229" spans="2:18" ht="13.5" thickBot="1">
      <c r="B229" s="92">
        <v>7</v>
      </c>
      <c r="C229" s="284" t="s">
        <v>307</v>
      </c>
      <c r="D229" s="136">
        <v>37.299999999999997</v>
      </c>
      <c r="E229" s="282"/>
      <c r="F229" s="262" t="s">
        <v>10</v>
      </c>
      <c r="G229" s="285">
        <f>G227-G228</f>
        <v>0.70000000000000284</v>
      </c>
      <c r="H229" s="285">
        <f>H227-H228</f>
        <v>2.3000000000000043</v>
      </c>
      <c r="I229" s="281"/>
      <c r="J229" s="281"/>
      <c r="L229" s="92">
        <v>7</v>
      </c>
      <c r="M229" s="284" t="s">
        <v>307</v>
      </c>
      <c r="N229" s="136">
        <v>18.600000000000001</v>
      </c>
      <c r="P229" s="262" t="s">
        <v>10</v>
      </c>
      <c r="Q229" s="285">
        <f>Q227-Q228</f>
        <v>1.3999999999999986</v>
      </c>
      <c r="R229" s="285">
        <f>R227-R228</f>
        <v>3.2999999999999972</v>
      </c>
    </row>
    <row r="230" spans="2:18">
      <c r="B230" s="92">
        <v>14</v>
      </c>
      <c r="C230" s="137">
        <v>43.6</v>
      </c>
      <c r="D230" s="136">
        <v>38.1</v>
      </c>
      <c r="E230" s="282"/>
      <c r="F230" s="258"/>
      <c r="G230" s="281"/>
      <c r="H230" s="281"/>
      <c r="I230" s="281"/>
      <c r="J230" s="281"/>
      <c r="L230" s="92">
        <v>14</v>
      </c>
      <c r="M230" s="137">
        <v>19</v>
      </c>
      <c r="N230" s="136">
        <v>19</v>
      </c>
      <c r="P230" s="258"/>
      <c r="Q230" s="281"/>
      <c r="R230" s="281"/>
    </row>
    <row r="231" spans="2:18">
      <c r="B231" s="92">
        <v>15</v>
      </c>
      <c r="C231" s="284" t="s">
        <v>307</v>
      </c>
      <c r="D231" s="283" t="s">
        <v>307</v>
      </c>
      <c r="E231" s="282"/>
      <c r="F231" s="258"/>
      <c r="G231" s="281"/>
      <c r="H231" s="281"/>
      <c r="I231" s="281"/>
      <c r="J231" s="281"/>
      <c r="L231" s="92">
        <v>15</v>
      </c>
      <c r="M231" s="284" t="s">
        <v>307</v>
      </c>
      <c r="N231" s="283" t="s">
        <v>307</v>
      </c>
      <c r="P231" s="258"/>
      <c r="Q231" s="281"/>
      <c r="R231" s="281"/>
    </row>
    <row r="232" spans="2:18" ht="13.5" thickBot="1">
      <c r="B232" s="92">
        <v>29</v>
      </c>
      <c r="C232" s="137">
        <v>42.9</v>
      </c>
      <c r="D232" s="136">
        <v>36.4</v>
      </c>
      <c r="E232" s="282"/>
      <c r="F232" s="258"/>
      <c r="G232" s="281"/>
      <c r="H232" s="281"/>
      <c r="I232" s="281"/>
      <c r="J232" s="281"/>
      <c r="L232" s="92">
        <v>29</v>
      </c>
      <c r="M232" s="137">
        <v>17.600000000000001</v>
      </c>
      <c r="N232" s="136">
        <v>16.600000000000001</v>
      </c>
      <c r="P232" s="258"/>
      <c r="Q232" s="281"/>
      <c r="R232" s="281"/>
    </row>
    <row r="233" spans="2:18" ht="13.5" thickBot="1">
      <c r="B233" s="248" t="s">
        <v>0</v>
      </c>
      <c r="C233" s="256">
        <f>COUNTIF(C227:C232,"&gt;0")</f>
        <v>3</v>
      </c>
      <c r="D233" s="255">
        <f>COUNTIF(D227:D232,"&gt;0")</f>
        <v>4</v>
      </c>
      <c r="E233" s="280"/>
      <c r="L233" s="248" t="s">
        <v>0</v>
      </c>
      <c r="M233" s="256">
        <f>COUNTIF(M227:M232,"&gt;0")</f>
        <v>3</v>
      </c>
      <c r="N233" s="255">
        <f>COUNTIF(N227:N232,"&gt;0")</f>
        <v>4</v>
      </c>
    </row>
    <row r="234" spans="2:18">
      <c r="B234" s="117" t="s">
        <v>1</v>
      </c>
      <c r="C234" s="134">
        <f>AVERAGE(C227:C232)</f>
        <v>43.199999999999996</v>
      </c>
      <c r="D234" s="146">
        <f>AVERAGE(D227:D232)</f>
        <v>37.625</v>
      </c>
      <c r="E234" s="101"/>
      <c r="L234" s="117" t="s">
        <v>1</v>
      </c>
      <c r="M234" s="134">
        <f>AVERAGE(M227:M232)</f>
        <v>18.533333333333335</v>
      </c>
      <c r="N234" s="146">
        <f>AVERAGE(N227:N232)</f>
        <v>18.524999999999999</v>
      </c>
    </row>
    <row r="235" spans="2:18">
      <c r="B235" s="85" t="s">
        <v>2</v>
      </c>
      <c r="C235" s="84">
        <f>STDEV(C227:C232)</f>
        <v>0.36055512754640012</v>
      </c>
      <c r="D235" s="136">
        <f>STDEV(D227:D232)</f>
        <v>0.99791449199484905</v>
      </c>
      <c r="E235" s="101"/>
      <c r="L235" s="85" t="s">
        <v>2</v>
      </c>
      <c r="M235" s="84">
        <f>STDEV(M227:M232)</f>
        <v>0.80829037686547522</v>
      </c>
      <c r="N235" s="136">
        <f>STDEV(N227:N232)</f>
        <v>1.3937359864766343</v>
      </c>
    </row>
    <row r="236" spans="2:18" ht="13.5" thickBot="1">
      <c r="B236" s="82" t="s">
        <v>3</v>
      </c>
      <c r="C236" s="235">
        <f>CONFIDENCE(0.05,C235,C233)</f>
        <v>0.40799903867952081</v>
      </c>
      <c r="D236" s="234">
        <f>CONFIDENCE(0.05,D235,D233)</f>
        <v>0.97793823198024388</v>
      </c>
      <c r="E236" s="279"/>
      <c r="L236" s="82" t="s">
        <v>3</v>
      </c>
      <c r="M236" s="254">
        <f>CONFIDENCE(0.05,M235,M233)</f>
        <v>0.91464985945202415</v>
      </c>
      <c r="N236" s="278">
        <f>CONFIDENCE(0.05,N235,N233)</f>
        <v>1.3658361687258032</v>
      </c>
    </row>
  </sheetData>
  <mergeCells count="144">
    <mergeCell ref="L181:M181"/>
    <mergeCell ref="B179:C180"/>
    <mergeCell ref="D179:D180"/>
    <mergeCell ref="M117:N117"/>
    <mergeCell ref="Q160:R160"/>
    <mergeCell ref="B162:C162"/>
    <mergeCell ref="L162:M162"/>
    <mergeCell ref="B160:C161"/>
    <mergeCell ref="Q114:R114"/>
    <mergeCell ref="B116:C116"/>
    <mergeCell ref="L116:M116"/>
    <mergeCell ref="B114:C115"/>
    <mergeCell ref="D114:D115"/>
    <mergeCell ref="G114:H114"/>
    <mergeCell ref="L114:M115"/>
    <mergeCell ref="N114:N115"/>
    <mergeCell ref="Q179:R179"/>
    <mergeCell ref="B117:B118"/>
    <mergeCell ref="C117:D117"/>
    <mergeCell ref="L117:L118"/>
    <mergeCell ref="L160:M161"/>
    <mergeCell ref="B144:B145"/>
    <mergeCell ref="C144:D144"/>
    <mergeCell ref="L144:L145"/>
    <mergeCell ref="M144:N144"/>
    <mergeCell ref="L92:M93"/>
    <mergeCell ref="N92:N93"/>
    <mergeCell ref="M95:N95"/>
    <mergeCell ref="B92:C93"/>
    <mergeCell ref="D92:D93"/>
    <mergeCell ref="G92:H92"/>
    <mergeCell ref="B74:B75"/>
    <mergeCell ref="Q92:R92"/>
    <mergeCell ref="B94:C94"/>
    <mergeCell ref="L94:M94"/>
    <mergeCell ref="B95:B96"/>
    <mergeCell ref="C95:D95"/>
    <mergeCell ref="L95:L96"/>
    <mergeCell ref="C74:D74"/>
    <mergeCell ref="L74:L75"/>
    <mergeCell ref="M74:N74"/>
    <mergeCell ref="B73:C73"/>
    <mergeCell ref="L73:M73"/>
    <mergeCell ref="L71:M72"/>
    <mergeCell ref="N71:N72"/>
    <mergeCell ref="B50:C50"/>
    <mergeCell ref="L50:M50"/>
    <mergeCell ref="B51:B52"/>
    <mergeCell ref="C51:D51"/>
    <mergeCell ref="L51:L52"/>
    <mergeCell ref="B71:C72"/>
    <mergeCell ref="D71:D72"/>
    <mergeCell ref="G71:H71"/>
    <mergeCell ref="Q71:R71"/>
    <mergeCell ref="B34:C35"/>
    <mergeCell ref="D34:D35"/>
    <mergeCell ref="G34:H34"/>
    <mergeCell ref="L34:M35"/>
    <mergeCell ref="N34:N35"/>
    <mergeCell ref="L36:M36"/>
    <mergeCell ref="B37:B38"/>
    <mergeCell ref="C37:D37"/>
    <mergeCell ref="L37:L38"/>
    <mergeCell ref="M37:N37"/>
    <mergeCell ref="B48:C49"/>
    <mergeCell ref="D48:D49"/>
    <mergeCell ref="G48:H48"/>
    <mergeCell ref="M51:N51"/>
    <mergeCell ref="Q2:R2"/>
    <mergeCell ref="B2:C3"/>
    <mergeCell ref="D2:D3"/>
    <mergeCell ref="G2:H2"/>
    <mergeCell ref="L2:M3"/>
    <mergeCell ref="N2:N3"/>
    <mergeCell ref="C23:D23"/>
    <mergeCell ref="L23:L24"/>
    <mergeCell ref="M23:N23"/>
    <mergeCell ref="B4:C4"/>
    <mergeCell ref="L4:M4"/>
    <mergeCell ref="B5:B6"/>
    <mergeCell ref="C5:D5"/>
    <mergeCell ref="L5:L6"/>
    <mergeCell ref="M5:N5"/>
    <mergeCell ref="B22:C22"/>
    <mergeCell ref="L22:M22"/>
    <mergeCell ref="B23:B24"/>
    <mergeCell ref="Q222:R222"/>
    <mergeCell ref="N199:N200"/>
    <mergeCell ref="Q199:R199"/>
    <mergeCell ref="B222:C223"/>
    <mergeCell ref="D222:D223"/>
    <mergeCell ref="Q141:R141"/>
    <mergeCell ref="D20:D21"/>
    <mergeCell ref="G20:H20"/>
    <mergeCell ref="B143:C143"/>
    <mergeCell ref="L143:M143"/>
    <mergeCell ref="Q20:R20"/>
    <mergeCell ref="B20:C21"/>
    <mergeCell ref="L20:M21"/>
    <mergeCell ref="N20:N21"/>
    <mergeCell ref="Q34:R34"/>
    <mergeCell ref="B141:C142"/>
    <mergeCell ref="D141:D142"/>
    <mergeCell ref="G141:H141"/>
    <mergeCell ref="L141:M142"/>
    <mergeCell ref="N141:N142"/>
    <mergeCell ref="L48:M49"/>
    <mergeCell ref="N48:N49"/>
    <mergeCell ref="Q48:R48"/>
    <mergeCell ref="B36:C36"/>
    <mergeCell ref="N179:N180"/>
    <mergeCell ref="G222:H222"/>
    <mergeCell ref="L222:M223"/>
    <mergeCell ref="N160:N161"/>
    <mergeCell ref="G179:H179"/>
    <mergeCell ref="L179:M180"/>
    <mergeCell ref="B163:B164"/>
    <mergeCell ref="C163:D163"/>
    <mergeCell ref="L163:L164"/>
    <mergeCell ref="M163:N163"/>
    <mergeCell ref="B202:B203"/>
    <mergeCell ref="C202:D202"/>
    <mergeCell ref="L202:L203"/>
    <mergeCell ref="M202:N202"/>
    <mergeCell ref="B201:C201"/>
    <mergeCell ref="L201:M201"/>
    <mergeCell ref="L199:M200"/>
    <mergeCell ref="N222:N223"/>
    <mergeCell ref="B199:C200"/>
    <mergeCell ref="D199:D200"/>
    <mergeCell ref="G199:H199"/>
    <mergeCell ref="D160:D161"/>
    <mergeCell ref="G160:H160"/>
    <mergeCell ref="B181:C181"/>
    <mergeCell ref="B224:C224"/>
    <mergeCell ref="L224:M224"/>
    <mergeCell ref="B225:B226"/>
    <mergeCell ref="C225:D225"/>
    <mergeCell ref="L225:L226"/>
    <mergeCell ref="M225:N225"/>
    <mergeCell ref="B182:B183"/>
    <mergeCell ref="C182:D182"/>
    <mergeCell ref="L182:L183"/>
    <mergeCell ref="M182:N18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7"/>
  <sheetViews>
    <sheetView topLeftCell="A220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14062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372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17</v>
      </c>
      <c r="C4" s="348"/>
      <c r="D4" s="288" t="s">
        <v>292</v>
      </c>
      <c r="E4" s="289"/>
      <c r="F4" s="263" t="s">
        <v>1</v>
      </c>
      <c r="G4" s="286">
        <f t="shared" ref="G4:H6" si="0">C15</f>
        <v>25.4</v>
      </c>
      <c r="H4" s="286" t="e">
        <f t="shared" si="0"/>
        <v>#DIV/0!</v>
      </c>
      <c r="I4" s="286"/>
      <c r="J4" s="286"/>
      <c r="L4" s="492" t="s">
        <v>360</v>
      </c>
      <c r="M4" s="433"/>
      <c r="N4" s="288" t="s">
        <v>292</v>
      </c>
      <c r="P4" s="263" t="s">
        <v>1</v>
      </c>
      <c r="Q4" s="286">
        <f t="shared" ref="Q4:R6" si="1">M15</f>
        <v>14.4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305">
        <v>25.4</v>
      </c>
      <c r="D7" s="306" t="s">
        <v>307</v>
      </c>
      <c r="E7" s="282"/>
      <c r="F7" s="258" t="s">
        <v>8</v>
      </c>
      <c r="G7" s="281">
        <f>MAX(C7:C13)</f>
        <v>25.4</v>
      </c>
      <c r="H7" s="281">
        <f>MAX(D7:D13)</f>
        <v>0</v>
      </c>
      <c r="I7" s="281"/>
      <c r="J7" s="281"/>
      <c r="L7" s="194">
        <v>5</v>
      </c>
      <c r="M7" s="305">
        <v>14.4</v>
      </c>
      <c r="N7" s="306" t="s">
        <v>307</v>
      </c>
      <c r="P7" s="258" t="s">
        <v>8</v>
      </c>
      <c r="Q7" s="281">
        <f>MAX(M7:M13)</f>
        <v>14.4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25.4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14.4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4" t="s">
        <v>307</v>
      </c>
      <c r="D13" s="303" t="s">
        <v>307</v>
      </c>
      <c r="E13" s="282"/>
      <c r="L13" s="92">
        <v>26</v>
      </c>
      <c r="M13" s="304" t="s">
        <v>307</v>
      </c>
      <c r="N13" s="303" t="s">
        <v>307</v>
      </c>
    </row>
    <row r="14" spans="2:18" ht="13.5" thickBot="1">
      <c r="B14" s="248" t="s">
        <v>0</v>
      </c>
      <c r="C14" s="273">
        <f>COUNTIF(C7:C13,"&gt;0")</f>
        <v>1</v>
      </c>
      <c r="D14" s="273">
        <f>COUNTIF(D7:D13,"&gt;0")</f>
        <v>0</v>
      </c>
      <c r="E14" s="280"/>
      <c r="L14" s="248" t="s">
        <v>0</v>
      </c>
      <c r="M14" s="274">
        <f>COUNTIF(M7:M13,"&gt;0")</f>
        <v>1</v>
      </c>
      <c r="N14" s="296">
        <f>COUNTIF(N7:N13,"&gt;0")</f>
        <v>0</v>
      </c>
    </row>
    <row r="15" spans="2:18">
      <c r="B15" s="117" t="s">
        <v>1</v>
      </c>
      <c r="C15" s="87">
        <f>AVERAGE(C7:C13)</f>
        <v>25.4</v>
      </c>
      <c r="D15" s="294" t="e">
        <f>AVERAGE(D7:D13)</f>
        <v>#DIV/0!</v>
      </c>
      <c r="E15" s="101"/>
      <c r="L15" s="117" t="s">
        <v>1</v>
      </c>
      <c r="M15" s="87">
        <f>AVERAGE(M7:M13)</f>
        <v>14.4</v>
      </c>
      <c r="N15" s="294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9" spans="2:18" ht="13.5" thickBot="1">
      <c r="H19" s="293"/>
      <c r="I19" s="252"/>
      <c r="J19" s="252"/>
    </row>
    <row r="20" spans="2:18" ht="13.5" thickBot="1">
      <c r="B20" s="347"/>
      <c r="C20" s="348"/>
      <c r="D20" s="405" t="s">
        <v>15</v>
      </c>
      <c r="E20" s="291"/>
      <c r="F20" s="268"/>
      <c r="G20" s="490" t="s">
        <v>371</v>
      </c>
      <c r="H20" s="491"/>
      <c r="I20" s="292"/>
      <c r="J20" s="292"/>
      <c r="L20" s="347"/>
      <c r="M20" s="348"/>
      <c r="N20" s="405" t="s">
        <v>15</v>
      </c>
      <c r="P20" s="268"/>
      <c r="Q20" s="493" t="s">
        <v>329</v>
      </c>
      <c r="R20" s="493"/>
    </row>
    <row r="21" spans="2:18" ht="13.5" thickBot="1">
      <c r="B21" s="349"/>
      <c r="C21" s="350"/>
      <c r="D21" s="407"/>
      <c r="E21" s="291"/>
      <c r="F21" s="267"/>
      <c r="G21" s="266">
        <v>1</v>
      </c>
      <c r="H21" s="265">
        <v>2</v>
      </c>
      <c r="I21" s="290"/>
      <c r="J21" s="290"/>
      <c r="L21" s="349"/>
      <c r="M21" s="350"/>
      <c r="N21" s="407"/>
      <c r="P21" s="267"/>
      <c r="Q21" s="266">
        <v>1</v>
      </c>
      <c r="R21" s="265">
        <v>2</v>
      </c>
    </row>
    <row r="22" spans="2:18" ht="13.5" customHeight="1" thickBot="1">
      <c r="B22" s="347" t="s">
        <v>17</v>
      </c>
      <c r="C22" s="348"/>
      <c r="D22" s="288" t="s">
        <v>291</v>
      </c>
      <c r="E22" s="289"/>
      <c r="F22" s="263" t="s">
        <v>1</v>
      </c>
      <c r="G22" s="286">
        <f t="shared" ref="G22:H24" si="2">C29</f>
        <v>26.7</v>
      </c>
      <c r="H22" s="286" t="e">
        <f t="shared" si="2"/>
        <v>#DIV/0!</v>
      </c>
      <c r="I22" s="286"/>
      <c r="J22" s="286"/>
      <c r="L22" s="492" t="s">
        <v>360</v>
      </c>
      <c r="M22" s="433"/>
      <c r="N22" s="288" t="s">
        <v>291</v>
      </c>
      <c r="P22" s="263" t="s">
        <v>1</v>
      </c>
      <c r="Q22" s="286">
        <f t="shared" ref="Q22:R24" si="3">M29</f>
        <v>15.9</v>
      </c>
      <c r="R22" s="286" t="e">
        <f t="shared" si="3"/>
        <v>#DIV/0!</v>
      </c>
    </row>
    <row r="23" spans="2:18">
      <c r="B23" s="483" t="s">
        <v>6</v>
      </c>
      <c r="C23" s="485" t="s">
        <v>293</v>
      </c>
      <c r="D23" s="486"/>
      <c r="E23" s="287"/>
      <c r="F23" s="258" t="s">
        <v>7</v>
      </c>
      <c r="G23" s="286">
        <f t="shared" si="2"/>
        <v>1.1313708498984771</v>
      </c>
      <c r="H23" s="286" t="e">
        <f t="shared" si="2"/>
        <v>#DIV/0!</v>
      </c>
      <c r="I23" s="286"/>
      <c r="J23" s="286"/>
      <c r="L23" s="483" t="s">
        <v>6</v>
      </c>
      <c r="M23" s="485" t="s">
        <v>293</v>
      </c>
      <c r="N23" s="486"/>
      <c r="P23" s="258" t="s">
        <v>7</v>
      </c>
      <c r="Q23" s="286">
        <f t="shared" si="3"/>
        <v>0.28284271247462051</v>
      </c>
      <c r="R23" s="286" t="e">
        <f t="shared" si="3"/>
        <v>#DIV/0!</v>
      </c>
    </row>
    <row r="24" spans="2:18" ht="13.5" thickBot="1">
      <c r="B24" s="484"/>
      <c r="C24" s="107">
        <v>1</v>
      </c>
      <c r="D24" s="106">
        <v>2</v>
      </c>
      <c r="E24" s="280"/>
      <c r="F24" s="258" t="s">
        <v>3</v>
      </c>
      <c r="G24" s="286">
        <f t="shared" si="2"/>
        <v>1.5679711876320443</v>
      </c>
      <c r="H24" s="286" t="e">
        <f t="shared" si="2"/>
        <v>#DIV/0!</v>
      </c>
      <c r="I24" s="286"/>
      <c r="J24" s="286"/>
      <c r="L24" s="484"/>
      <c r="M24" s="107">
        <v>1</v>
      </c>
      <c r="N24" s="106">
        <v>2</v>
      </c>
      <c r="P24" s="258" t="s">
        <v>3</v>
      </c>
      <c r="Q24" s="286">
        <f t="shared" si="3"/>
        <v>0.39199279690801275</v>
      </c>
      <c r="R24" s="286" t="e">
        <f t="shared" si="3"/>
        <v>#DIV/0!</v>
      </c>
    </row>
    <row r="25" spans="2:18">
      <c r="B25" s="194">
        <v>7</v>
      </c>
      <c r="C25" s="305">
        <v>27.5</v>
      </c>
      <c r="D25" s="306" t="s">
        <v>307</v>
      </c>
      <c r="E25" s="282"/>
      <c r="F25" s="258" t="s">
        <v>8</v>
      </c>
      <c r="G25" s="281">
        <f>MAX(C25:C27)</f>
        <v>27.5</v>
      </c>
      <c r="H25" s="281">
        <f>MAX(D25:D27)</f>
        <v>0</v>
      </c>
      <c r="I25" s="281"/>
      <c r="J25" s="281"/>
      <c r="L25" s="194">
        <v>7</v>
      </c>
      <c r="M25" s="305">
        <v>16.100000000000001</v>
      </c>
      <c r="N25" s="306" t="s">
        <v>307</v>
      </c>
      <c r="P25" s="258" t="s">
        <v>8</v>
      </c>
      <c r="Q25" s="281">
        <f>MAX(M25:M27)</f>
        <v>16.100000000000001</v>
      </c>
      <c r="R25" s="281">
        <f>MAX(N25:N27)</f>
        <v>0</v>
      </c>
    </row>
    <row r="26" spans="2:18">
      <c r="B26" s="92">
        <v>13</v>
      </c>
      <c r="C26" s="300">
        <v>25.9</v>
      </c>
      <c r="D26" s="283" t="s">
        <v>307</v>
      </c>
      <c r="E26" s="282"/>
      <c r="F26" s="258" t="s">
        <v>9</v>
      </c>
      <c r="G26" s="281">
        <f>MIN(C25:C27)</f>
        <v>25.9</v>
      </c>
      <c r="H26" s="281">
        <f>MIN(D25:D27)</f>
        <v>0</v>
      </c>
      <c r="I26" s="281"/>
      <c r="J26" s="281"/>
      <c r="L26" s="92">
        <v>13</v>
      </c>
      <c r="M26" s="300">
        <v>15.7</v>
      </c>
      <c r="N26" s="283" t="s">
        <v>307</v>
      </c>
      <c r="P26" s="258" t="s">
        <v>9</v>
      </c>
      <c r="Q26" s="281">
        <f>MIN(M25:M27)</f>
        <v>15.7</v>
      </c>
      <c r="R26" s="281">
        <f>MIN(N25:N27)</f>
        <v>0</v>
      </c>
    </row>
    <row r="27" spans="2:18" ht="13.5" thickBot="1">
      <c r="B27" s="92">
        <v>17</v>
      </c>
      <c r="C27" s="304" t="s">
        <v>307</v>
      </c>
      <c r="D27" s="303" t="s">
        <v>307</v>
      </c>
      <c r="E27" s="282"/>
      <c r="F27" s="262" t="s">
        <v>10</v>
      </c>
      <c r="G27" s="285">
        <f>G25-G26</f>
        <v>1.6000000000000014</v>
      </c>
      <c r="H27" s="285">
        <f>H25-H26</f>
        <v>0</v>
      </c>
      <c r="I27" s="281"/>
      <c r="J27" s="281"/>
      <c r="L27" s="92">
        <v>17</v>
      </c>
      <c r="M27" s="304" t="s">
        <v>307</v>
      </c>
      <c r="N27" s="303" t="s">
        <v>307</v>
      </c>
      <c r="P27" s="262" t="s">
        <v>10</v>
      </c>
      <c r="Q27" s="285">
        <f>Q25-Q26</f>
        <v>0.40000000000000213</v>
      </c>
      <c r="R27" s="285">
        <f>R25-R26</f>
        <v>0</v>
      </c>
    </row>
    <row r="28" spans="2:18" ht="13.5" thickBot="1">
      <c r="B28" s="248" t="s">
        <v>0</v>
      </c>
      <c r="C28" s="274">
        <f>COUNTIF(C25:C27,"&gt;0")</f>
        <v>2</v>
      </c>
      <c r="D28" s="296">
        <f>COUNTIF(D25:D27,"&gt;0")</f>
        <v>0</v>
      </c>
      <c r="E28" s="280"/>
      <c r="L28" s="248" t="s">
        <v>0</v>
      </c>
      <c r="M28" s="274">
        <f>COUNTIF(M25:M27,"&gt;0")</f>
        <v>2</v>
      </c>
      <c r="N28" s="296">
        <f>COUNTIF(N25:N27,"&gt;0")</f>
        <v>0</v>
      </c>
    </row>
    <row r="29" spans="2:18">
      <c r="B29" s="117" t="s">
        <v>1</v>
      </c>
      <c r="C29" s="134">
        <f>AVERAGE(C25:C27)</f>
        <v>26.7</v>
      </c>
      <c r="D29" s="146" t="e">
        <f>AVERAGE(D25:D27)</f>
        <v>#DIV/0!</v>
      </c>
      <c r="E29" s="101"/>
      <c r="L29" s="117" t="s">
        <v>1</v>
      </c>
      <c r="M29" s="134">
        <f>AVERAGE(M25:M27)</f>
        <v>15.9</v>
      </c>
      <c r="N29" s="146" t="e">
        <f>AVERAGE(N25:N27)</f>
        <v>#DIV/0!</v>
      </c>
    </row>
    <row r="30" spans="2:18">
      <c r="B30" s="85" t="s">
        <v>2</v>
      </c>
      <c r="C30" s="84">
        <f>STDEV(C25:C27)</f>
        <v>1.1313708498984771</v>
      </c>
      <c r="D30" s="136" t="e">
        <f>STDEV(D25:D27)</f>
        <v>#DIV/0!</v>
      </c>
      <c r="E30" s="101"/>
      <c r="L30" s="85" t="s">
        <v>2</v>
      </c>
      <c r="M30" s="84">
        <f>STDEV(M25:M27)</f>
        <v>0.28284271247462051</v>
      </c>
      <c r="N30" s="136" t="e">
        <f>STDEV(N25:N27)</f>
        <v>#DIV/0!</v>
      </c>
    </row>
    <row r="31" spans="2:18" ht="13.5" thickBot="1">
      <c r="B31" s="82" t="s">
        <v>3</v>
      </c>
      <c r="C31" s="235">
        <f>CONFIDENCE(0.05,C30,C28)</f>
        <v>1.5679711876320443</v>
      </c>
      <c r="D31" s="234" t="e">
        <f>CONFIDENCE(0.05,D30,D28)</f>
        <v>#DIV/0!</v>
      </c>
      <c r="E31" s="279"/>
      <c r="L31" s="82" t="s">
        <v>3</v>
      </c>
      <c r="M31" s="254">
        <f>CONFIDENCE(0.05,M30,M28)</f>
        <v>0.39199279690801275</v>
      </c>
      <c r="N31" s="278" t="e">
        <f>CONFIDENCE(0.05,N30,N28)</f>
        <v>#DIV/0!</v>
      </c>
    </row>
    <row r="33" spans="2:18" ht="13.5" thickBot="1">
      <c r="H33" s="293"/>
      <c r="I33" s="252"/>
      <c r="J33" s="252"/>
    </row>
    <row r="34" spans="2:18" ht="13.5" thickBot="1">
      <c r="B34" s="347"/>
      <c r="C34" s="348"/>
      <c r="D34" s="405" t="s">
        <v>15</v>
      </c>
      <c r="E34" s="291"/>
      <c r="F34" s="268"/>
      <c r="G34" s="490" t="s">
        <v>370</v>
      </c>
      <c r="H34" s="491"/>
      <c r="I34" s="292"/>
      <c r="J34" s="292"/>
      <c r="L34" s="347"/>
      <c r="M34" s="348"/>
      <c r="N34" s="405" t="s">
        <v>15</v>
      </c>
      <c r="P34" s="268"/>
      <c r="Q34" s="493" t="s">
        <v>327</v>
      </c>
      <c r="R34" s="493"/>
    </row>
    <row r="35" spans="2:18" ht="13.5" thickBot="1">
      <c r="B35" s="349"/>
      <c r="C35" s="350"/>
      <c r="D35" s="407"/>
      <c r="E35" s="291"/>
      <c r="F35" s="267"/>
      <c r="G35" s="266">
        <v>1</v>
      </c>
      <c r="H35" s="265">
        <v>2</v>
      </c>
      <c r="I35" s="290"/>
      <c r="J35" s="290"/>
      <c r="L35" s="349"/>
      <c r="M35" s="350"/>
      <c r="N35" s="407"/>
      <c r="P35" s="267"/>
      <c r="Q35" s="266">
        <v>1</v>
      </c>
      <c r="R35" s="265">
        <v>2</v>
      </c>
    </row>
    <row r="36" spans="2:18" ht="13.5" thickBot="1">
      <c r="B36" s="347" t="s">
        <v>17</v>
      </c>
      <c r="C36" s="348"/>
      <c r="D36" s="288" t="s">
        <v>290</v>
      </c>
      <c r="E36" s="289"/>
      <c r="F36" s="263" t="s">
        <v>1</v>
      </c>
      <c r="G36" s="286">
        <f t="shared" ref="G36:H38" si="4">C43</f>
        <v>27.6</v>
      </c>
      <c r="H36" s="286">
        <f t="shared" si="4"/>
        <v>24.15</v>
      </c>
      <c r="I36" s="286"/>
      <c r="J36" s="286"/>
      <c r="L36" s="492" t="s">
        <v>360</v>
      </c>
      <c r="M36" s="433"/>
      <c r="N36" s="288" t="s">
        <v>290</v>
      </c>
      <c r="P36" s="263" t="s">
        <v>1</v>
      </c>
      <c r="Q36" s="286">
        <f t="shared" ref="Q36:R38" si="5">M43</f>
        <v>18</v>
      </c>
      <c r="R36" s="286">
        <f t="shared" si="5"/>
        <v>19.399999999999999</v>
      </c>
    </row>
    <row r="37" spans="2:18">
      <c r="B37" s="483" t="s">
        <v>6</v>
      </c>
      <c r="C37" s="485" t="s">
        <v>293</v>
      </c>
      <c r="D37" s="486"/>
      <c r="E37" s="287"/>
      <c r="F37" s="258" t="s">
        <v>7</v>
      </c>
      <c r="G37" s="286">
        <f t="shared" si="4"/>
        <v>0.70710678118654757</v>
      </c>
      <c r="H37" s="286">
        <f t="shared" si="4"/>
        <v>2.3334523779156071</v>
      </c>
      <c r="I37" s="286"/>
      <c r="J37" s="286"/>
      <c r="L37" s="483" t="s">
        <v>6</v>
      </c>
      <c r="M37" s="485" t="s">
        <v>293</v>
      </c>
      <c r="N37" s="486"/>
      <c r="P37" s="258" t="s">
        <v>7</v>
      </c>
      <c r="Q37" s="286">
        <f t="shared" si="5"/>
        <v>2.6870057685088855</v>
      </c>
      <c r="R37" s="286">
        <f t="shared" si="5"/>
        <v>2.2627416997969516</v>
      </c>
    </row>
    <row r="38" spans="2:18" ht="13.5" thickBot="1">
      <c r="B38" s="484"/>
      <c r="C38" s="129">
        <v>1</v>
      </c>
      <c r="D38" s="128">
        <v>2</v>
      </c>
      <c r="E38" s="280"/>
      <c r="F38" s="258" t="s">
        <v>3</v>
      </c>
      <c r="G38" s="286">
        <f t="shared" si="4"/>
        <v>0.9799819922700268</v>
      </c>
      <c r="H38" s="286">
        <f t="shared" si="4"/>
        <v>3.2339405744910885</v>
      </c>
      <c r="I38" s="286"/>
      <c r="J38" s="286"/>
      <c r="L38" s="484"/>
      <c r="M38" s="129">
        <v>1</v>
      </c>
      <c r="N38" s="128">
        <v>2</v>
      </c>
      <c r="P38" s="258" t="s">
        <v>3</v>
      </c>
      <c r="Q38" s="286">
        <f t="shared" si="5"/>
        <v>3.723931570626108</v>
      </c>
      <c r="R38" s="286">
        <f t="shared" si="5"/>
        <v>3.1359423752640851</v>
      </c>
    </row>
    <row r="39" spans="2:18">
      <c r="B39" s="194">
        <v>10</v>
      </c>
      <c r="C39" s="305">
        <v>28.1</v>
      </c>
      <c r="D39" s="294">
        <v>25.8</v>
      </c>
      <c r="E39" s="282"/>
      <c r="F39" s="258" t="s">
        <v>8</v>
      </c>
      <c r="G39" s="281">
        <f>MAX(C39:C41)</f>
        <v>28.1</v>
      </c>
      <c r="H39" s="281">
        <f>MAX(D39:D41)</f>
        <v>25.8</v>
      </c>
      <c r="I39" s="281"/>
      <c r="J39" s="281"/>
      <c r="L39" s="194">
        <v>10</v>
      </c>
      <c r="M39" s="305">
        <v>19.899999999999999</v>
      </c>
      <c r="N39" s="294">
        <v>21</v>
      </c>
      <c r="P39" s="258" t="s">
        <v>8</v>
      </c>
      <c r="Q39" s="281">
        <f>MAX(M39:M41)</f>
        <v>19.899999999999999</v>
      </c>
      <c r="R39" s="281">
        <f>MAX(N39:N41)</f>
        <v>21</v>
      </c>
    </row>
    <row r="40" spans="2:18">
      <c r="B40" s="92">
        <v>30</v>
      </c>
      <c r="C40" s="300">
        <v>27.1</v>
      </c>
      <c r="D40" s="136">
        <v>22.5</v>
      </c>
      <c r="E40" s="282"/>
      <c r="F40" s="258" t="s">
        <v>9</v>
      </c>
      <c r="G40" s="281">
        <f>MIN(C39:C41)</f>
        <v>27.1</v>
      </c>
      <c r="H40" s="281">
        <f>MIN(D39:D41)</f>
        <v>22.5</v>
      </c>
      <c r="I40" s="281"/>
      <c r="J40" s="281"/>
      <c r="L40" s="92">
        <v>30</v>
      </c>
      <c r="M40" s="300">
        <v>16.100000000000001</v>
      </c>
      <c r="N40" s="136">
        <v>17.8</v>
      </c>
      <c r="P40" s="258" t="s">
        <v>9</v>
      </c>
      <c r="Q40" s="281">
        <f>MIN(M39:M41)</f>
        <v>16.100000000000001</v>
      </c>
      <c r="R40" s="281">
        <f>MIN(N39:N41)</f>
        <v>17.8</v>
      </c>
    </row>
    <row r="41" spans="2:18" ht="13.5" thickBot="1">
      <c r="B41" s="92">
        <v>31</v>
      </c>
      <c r="C41" s="304" t="s">
        <v>307</v>
      </c>
      <c r="D41" s="303" t="s">
        <v>307</v>
      </c>
      <c r="E41" s="282"/>
      <c r="F41" s="262" t="s">
        <v>10</v>
      </c>
      <c r="G41" s="285">
        <f>G39-G40</f>
        <v>1</v>
      </c>
      <c r="H41" s="285">
        <f>H39-H40</f>
        <v>3.3000000000000007</v>
      </c>
      <c r="I41" s="281"/>
      <c r="J41" s="281"/>
      <c r="L41" s="92">
        <v>31</v>
      </c>
      <c r="M41" s="304" t="s">
        <v>307</v>
      </c>
      <c r="N41" s="303" t="s">
        <v>307</v>
      </c>
      <c r="P41" s="262" t="s">
        <v>10</v>
      </c>
      <c r="Q41" s="285">
        <f>Q39-Q40</f>
        <v>3.7999999999999972</v>
      </c>
      <c r="R41" s="285">
        <f>R39-R40</f>
        <v>3.1999999999999993</v>
      </c>
    </row>
    <row r="42" spans="2:18" ht="13.5" thickBot="1">
      <c r="B42" s="248" t="s">
        <v>0</v>
      </c>
      <c r="C42" s="256">
        <f>COUNTIF(C39:C41,"&gt;0")</f>
        <v>2</v>
      </c>
      <c r="D42" s="255">
        <f>COUNTIF(D39:D41,"&gt;0")</f>
        <v>2</v>
      </c>
      <c r="E42" s="280"/>
      <c r="L42" s="248" t="s">
        <v>0</v>
      </c>
      <c r="M42" s="256">
        <f>COUNTIF(M39:M41,"&gt;0")</f>
        <v>2</v>
      </c>
      <c r="N42" s="255">
        <f>COUNTIF(N39:N41,"&gt;0")</f>
        <v>2</v>
      </c>
    </row>
    <row r="43" spans="2:18">
      <c r="B43" s="117" t="s">
        <v>1</v>
      </c>
      <c r="C43" s="134">
        <f>AVERAGE(C39:C41)</f>
        <v>27.6</v>
      </c>
      <c r="D43" s="146">
        <f>AVERAGE(D39:D41)</f>
        <v>24.15</v>
      </c>
      <c r="E43" s="101"/>
      <c r="L43" s="117" t="s">
        <v>1</v>
      </c>
      <c r="M43" s="134">
        <f>AVERAGE(M39:M41)</f>
        <v>18</v>
      </c>
      <c r="N43" s="146">
        <f>AVERAGE(N39:N41)</f>
        <v>19.399999999999999</v>
      </c>
    </row>
    <row r="44" spans="2:18">
      <c r="B44" s="85" t="s">
        <v>2</v>
      </c>
      <c r="C44" s="84">
        <f>STDEV(C39:C41)</f>
        <v>0.70710678118654757</v>
      </c>
      <c r="D44" s="136">
        <f>STDEV(D39:D41)</f>
        <v>2.3334523779156071</v>
      </c>
      <c r="E44" s="101"/>
      <c r="L44" s="85" t="s">
        <v>2</v>
      </c>
      <c r="M44" s="84">
        <f>STDEV(M39:M41)</f>
        <v>2.6870057685088855</v>
      </c>
      <c r="N44" s="136">
        <f>STDEV(N39:N41)</f>
        <v>2.2627416997969516</v>
      </c>
    </row>
    <row r="45" spans="2:18" ht="13.5" thickBot="1">
      <c r="B45" s="82" t="s">
        <v>3</v>
      </c>
      <c r="C45" s="235">
        <f>CONFIDENCE(0.05,C44,C42)</f>
        <v>0.9799819922700268</v>
      </c>
      <c r="D45" s="234">
        <f>CONFIDENCE(0.05,D44,D42)</f>
        <v>3.2339405744910885</v>
      </c>
      <c r="E45" s="279"/>
      <c r="L45" s="82" t="s">
        <v>3</v>
      </c>
      <c r="M45" s="254">
        <f>CONFIDENCE(0.05,M44,M42)</f>
        <v>3.723931570626108</v>
      </c>
      <c r="N45" s="278">
        <f>CONFIDENCE(0.05,N44,N42)</f>
        <v>3.1359423752640851</v>
      </c>
    </row>
    <row r="47" spans="2:18" ht="13.5" thickBot="1">
      <c r="H47" s="293"/>
      <c r="I47" s="252"/>
      <c r="J47" s="252"/>
    </row>
    <row r="48" spans="2:18" ht="13.5" thickBot="1">
      <c r="B48" s="347"/>
      <c r="C48" s="348"/>
      <c r="D48" s="405" t="s">
        <v>15</v>
      </c>
      <c r="E48" s="291"/>
      <c r="F48" s="268"/>
      <c r="G48" s="490" t="s">
        <v>369</v>
      </c>
      <c r="H48" s="491"/>
      <c r="I48" s="292"/>
      <c r="J48" s="292"/>
      <c r="L48" s="347"/>
      <c r="M48" s="348"/>
      <c r="N48" s="405" t="s">
        <v>15</v>
      </c>
      <c r="P48" s="268"/>
      <c r="Q48" s="493" t="s">
        <v>325</v>
      </c>
      <c r="R48" s="493"/>
    </row>
    <row r="49" spans="2:18" ht="13.5" thickBot="1">
      <c r="B49" s="349"/>
      <c r="C49" s="350"/>
      <c r="D49" s="407"/>
      <c r="E49" s="291"/>
      <c r="F49" s="267"/>
      <c r="G49" s="266">
        <v>1</v>
      </c>
      <c r="H49" s="265">
        <v>2</v>
      </c>
      <c r="I49" s="290"/>
      <c r="J49" s="290"/>
      <c r="L49" s="349"/>
      <c r="M49" s="350"/>
      <c r="N49" s="407"/>
      <c r="P49" s="267"/>
      <c r="Q49" s="266">
        <v>1</v>
      </c>
      <c r="R49" s="265">
        <v>2</v>
      </c>
    </row>
    <row r="50" spans="2:18" ht="13.5" thickBot="1">
      <c r="B50" s="347" t="s">
        <v>17</v>
      </c>
      <c r="C50" s="348"/>
      <c r="D50" s="288" t="s">
        <v>289</v>
      </c>
      <c r="E50" s="289"/>
      <c r="F50" s="263" t="s">
        <v>1</v>
      </c>
      <c r="G50" s="286">
        <f t="shared" ref="G50:H52" si="6">C66</f>
        <v>26.657142857142855</v>
      </c>
      <c r="H50" s="286">
        <f t="shared" si="6"/>
        <v>21.150000000000002</v>
      </c>
      <c r="I50" s="286"/>
      <c r="J50" s="286"/>
      <c r="L50" s="492" t="s">
        <v>360</v>
      </c>
      <c r="M50" s="433"/>
      <c r="N50" s="288" t="s">
        <v>289</v>
      </c>
      <c r="P50" s="263" t="s">
        <v>1</v>
      </c>
      <c r="Q50" s="286">
        <f t="shared" ref="Q50:R52" si="7">M66</f>
        <v>16.7</v>
      </c>
      <c r="R50" s="286">
        <f t="shared" si="7"/>
        <v>17.75</v>
      </c>
    </row>
    <row r="51" spans="2:18">
      <c r="B51" s="483" t="s">
        <v>6</v>
      </c>
      <c r="C51" s="485" t="s">
        <v>293</v>
      </c>
      <c r="D51" s="486"/>
      <c r="E51" s="287"/>
      <c r="F51" s="258" t="s">
        <v>7</v>
      </c>
      <c r="G51" s="286">
        <f t="shared" si="6"/>
        <v>0.68521807442872484</v>
      </c>
      <c r="H51" s="286">
        <f t="shared" si="6"/>
        <v>0.79686887252546157</v>
      </c>
      <c r="I51" s="286"/>
      <c r="J51" s="286"/>
      <c r="L51" s="483" t="s">
        <v>6</v>
      </c>
      <c r="M51" s="485" t="s">
        <v>293</v>
      </c>
      <c r="N51" s="486"/>
      <c r="P51" s="258" t="s">
        <v>7</v>
      </c>
      <c r="Q51" s="286">
        <f t="shared" si="7"/>
        <v>0.72571803523590828</v>
      </c>
      <c r="R51" s="286">
        <f t="shared" si="7"/>
        <v>0.72869746808946645</v>
      </c>
    </row>
    <row r="52" spans="2:18" ht="13.5" thickBot="1">
      <c r="B52" s="484"/>
      <c r="C52" s="107">
        <v>1</v>
      </c>
      <c r="D52" s="106">
        <v>2</v>
      </c>
      <c r="E52" s="280"/>
      <c r="F52" s="258" t="s">
        <v>3</v>
      </c>
      <c r="G52" s="286">
        <f t="shared" si="6"/>
        <v>0.50760732568466249</v>
      </c>
      <c r="H52" s="286">
        <f t="shared" si="6"/>
        <v>0.63761617910526314</v>
      </c>
      <c r="I52" s="286"/>
      <c r="J52" s="286"/>
      <c r="L52" s="484"/>
      <c r="M52" s="107">
        <v>1</v>
      </c>
      <c r="N52" s="106">
        <v>2</v>
      </c>
      <c r="P52" s="258" t="s">
        <v>3</v>
      </c>
      <c r="Q52" s="286">
        <f t="shared" si="7"/>
        <v>0.53760956520936798</v>
      </c>
      <c r="R52" s="286">
        <f t="shared" si="7"/>
        <v>0.58306869718021159</v>
      </c>
    </row>
    <row r="53" spans="2:18">
      <c r="B53" s="92">
        <v>3</v>
      </c>
      <c r="C53" s="307" t="s">
        <v>307</v>
      </c>
      <c r="D53" s="306" t="s">
        <v>307</v>
      </c>
      <c r="E53" s="282"/>
      <c r="F53" s="258" t="s">
        <v>8</v>
      </c>
      <c r="G53" s="281">
        <f>MAX(C53:C64)</f>
        <v>27.8</v>
      </c>
      <c r="H53" s="281">
        <f>MAX(D53:D64)</f>
        <v>22.5</v>
      </c>
      <c r="I53" s="281"/>
      <c r="J53" s="281"/>
      <c r="L53" s="92">
        <v>3</v>
      </c>
      <c r="M53" s="307" t="s">
        <v>307</v>
      </c>
      <c r="N53" s="306" t="s">
        <v>307</v>
      </c>
      <c r="P53" s="258" t="s">
        <v>8</v>
      </c>
      <c r="Q53" s="281">
        <f>MAX(M53:M64)</f>
        <v>17.2</v>
      </c>
      <c r="R53" s="281">
        <f>MAX(N53:N64)</f>
        <v>18.899999999999999</v>
      </c>
    </row>
    <row r="54" spans="2:18">
      <c r="B54" s="92">
        <v>5</v>
      </c>
      <c r="C54" s="300">
        <v>27.8</v>
      </c>
      <c r="D54" s="136">
        <v>22.5</v>
      </c>
      <c r="E54" s="282"/>
      <c r="F54" s="258" t="s">
        <v>9</v>
      </c>
      <c r="G54" s="281">
        <f>MIN(C53:C64)</f>
        <v>25.8</v>
      </c>
      <c r="H54" s="281">
        <f>MIN(D53:D64)</f>
        <v>20.2</v>
      </c>
      <c r="I54" s="281"/>
      <c r="J54" s="281"/>
      <c r="L54" s="92">
        <v>5</v>
      </c>
      <c r="M54" s="300">
        <v>17.100000000000001</v>
      </c>
      <c r="N54" s="136">
        <v>18.399999999999999</v>
      </c>
      <c r="P54" s="258" t="s">
        <v>9</v>
      </c>
      <c r="Q54" s="281">
        <f>MIN(M53:M64)</f>
        <v>15.1</v>
      </c>
      <c r="R54" s="281">
        <f>MIN(N53:N64)</f>
        <v>17.100000000000001</v>
      </c>
    </row>
    <row r="55" spans="2:18" ht="13.5" thickBot="1">
      <c r="B55" s="92">
        <v>6</v>
      </c>
      <c r="C55" s="300">
        <v>26.9</v>
      </c>
      <c r="D55" s="136">
        <v>21.2</v>
      </c>
      <c r="E55" s="282"/>
      <c r="F55" s="262" t="s">
        <v>10</v>
      </c>
      <c r="G55" s="285">
        <f>G53-G54</f>
        <v>2</v>
      </c>
      <c r="H55" s="285">
        <f>H53-H54</f>
        <v>2.3000000000000007</v>
      </c>
      <c r="I55" s="281"/>
      <c r="J55" s="281"/>
      <c r="L55" s="92">
        <v>6</v>
      </c>
      <c r="M55" s="300">
        <v>17</v>
      </c>
      <c r="N55" s="136">
        <v>18.899999999999999</v>
      </c>
      <c r="P55" s="262" t="s">
        <v>10</v>
      </c>
      <c r="Q55" s="285">
        <f>Q53-Q54</f>
        <v>2.0999999999999996</v>
      </c>
      <c r="R55" s="285">
        <f>R53-R54</f>
        <v>1.7999999999999972</v>
      </c>
    </row>
    <row r="56" spans="2:18">
      <c r="B56" s="92">
        <v>7</v>
      </c>
      <c r="C56" s="300">
        <v>26.2</v>
      </c>
      <c r="D56" s="283" t="s">
        <v>307</v>
      </c>
      <c r="E56" s="282"/>
      <c r="F56" s="258"/>
      <c r="G56" s="281"/>
      <c r="H56" s="281"/>
      <c r="I56" s="281"/>
      <c r="J56" s="281"/>
      <c r="L56" s="92">
        <v>7</v>
      </c>
      <c r="M56" s="300">
        <v>16.7</v>
      </c>
      <c r="N56" s="283" t="s">
        <v>307</v>
      </c>
      <c r="P56" s="258"/>
      <c r="Q56" s="281"/>
      <c r="R56" s="281"/>
    </row>
    <row r="57" spans="2:18">
      <c r="B57" s="92">
        <v>10</v>
      </c>
      <c r="C57" s="300">
        <v>26.1</v>
      </c>
      <c r="D57" s="283" t="s">
        <v>307</v>
      </c>
      <c r="E57" s="282"/>
      <c r="F57" s="258"/>
      <c r="G57" s="281"/>
      <c r="H57" s="281"/>
      <c r="I57" s="281"/>
      <c r="J57" s="281"/>
      <c r="L57" s="92">
        <v>10</v>
      </c>
      <c r="M57" s="300">
        <v>15.1</v>
      </c>
      <c r="N57" s="283" t="s">
        <v>307</v>
      </c>
      <c r="P57" s="258"/>
      <c r="Q57" s="281"/>
      <c r="R57" s="281"/>
    </row>
    <row r="58" spans="2:18">
      <c r="B58" s="92">
        <v>11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11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13</v>
      </c>
      <c r="C59" s="284" t="s">
        <v>307</v>
      </c>
      <c r="D59" s="283" t="s">
        <v>307</v>
      </c>
      <c r="E59" s="282"/>
      <c r="F59" s="258"/>
      <c r="G59" s="281"/>
      <c r="H59" s="281"/>
      <c r="I59" s="281"/>
      <c r="J59" s="281"/>
      <c r="L59" s="92">
        <v>13</v>
      </c>
      <c r="M59" s="284" t="s">
        <v>307</v>
      </c>
      <c r="N59" s="283" t="s">
        <v>307</v>
      </c>
      <c r="P59" s="258"/>
      <c r="Q59" s="281"/>
      <c r="R59" s="281"/>
    </row>
    <row r="60" spans="2:18">
      <c r="B60" s="92">
        <v>19</v>
      </c>
      <c r="C60" s="300">
        <v>26.7</v>
      </c>
      <c r="D60" s="136">
        <v>21.3</v>
      </c>
      <c r="E60" s="282"/>
      <c r="F60" s="258"/>
      <c r="G60" s="281"/>
      <c r="H60" s="281"/>
      <c r="I60" s="281"/>
      <c r="J60" s="281"/>
      <c r="L60" s="92">
        <v>19</v>
      </c>
      <c r="M60" s="300">
        <v>17</v>
      </c>
      <c r="N60" s="136">
        <v>17.2</v>
      </c>
      <c r="P60" s="258"/>
      <c r="Q60" s="281"/>
      <c r="R60" s="281"/>
    </row>
    <row r="61" spans="2:18">
      <c r="B61" s="92">
        <v>20</v>
      </c>
      <c r="C61" s="300">
        <v>27.1</v>
      </c>
      <c r="D61" s="136">
        <v>21.2</v>
      </c>
      <c r="E61" s="282"/>
      <c r="F61" s="258"/>
      <c r="G61" s="281"/>
      <c r="H61" s="281"/>
      <c r="I61" s="281"/>
      <c r="J61" s="281"/>
      <c r="L61" s="92">
        <v>20</v>
      </c>
      <c r="M61" s="300">
        <v>17.2</v>
      </c>
      <c r="N61" s="136">
        <v>17.5</v>
      </c>
      <c r="P61" s="258"/>
      <c r="Q61" s="281"/>
      <c r="R61" s="281"/>
    </row>
    <row r="62" spans="2:18">
      <c r="B62" s="92">
        <v>21</v>
      </c>
      <c r="C62" s="300">
        <v>25.8</v>
      </c>
      <c r="D62" s="136">
        <v>20.2</v>
      </c>
      <c r="E62" s="282"/>
      <c r="F62" s="258"/>
      <c r="G62" s="281"/>
      <c r="H62" s="281"/>
      <c r="I62" s="281"/>
      <c r="J62" s="281"/>
      <c r="L62" s="92">
        <v>21</v>
      </c>
      <c r="M62" s="300">
        <v>16.8</v>
      </c>
      <c r="N62" s="136">
        <v>17.100000000000001</v>
      </c>
      <c r="P62" s="258"/>
      <c r="Q62" s="281"/>
      <c r="R62" s="281"/>
    </row>
    <row r="63" spans="2:18">
      <c r="B63" s="92">
        <v>24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24</v>
      </c>
      <c r="M63" s="284" t="s">
        <v>307</v>
      </c>
      <c r="N63" s="283" t="s">
        <v>307</v>
      </c>
      <c r="P63" s="258"/>
      <c r="Q63" s="281"/>
      <c r="R63" s="281"/>
    </row>
    <row r="64" spans="2:18" ht="13.5" thickBot="1">
      <c r="B64" s="92">
        <v>28</v>
      </c>
      <c r="C64" s="304" t="s">
        <v>307</v>
      </c>
      <c r="D64" s="234">
        <v>20.5</v>
      </c>
      <c r="E64" s="282"/>
      <c r="L64" s="92">
        <v>28</v>
      </c>
      <c r="M64" s="304" t="s">
        <v>307</v>
      </c>
      <c r="N64" s="234">
        <v>17.399999999999999</v>
      </c>
    </row>
    <row r="65" spans="2:18" ht="13.5" thickBot="1">
      <c r="B65" s="248" t="s">
        <v>0</v>
      </c>
      <c r="C65" s="274">
        <f>COUNTIF(C53:C64,"&gt;0")</f>
        <v>7</v>
      </c>
      <c r="D65" s="296">
        <f>COUNTIF(D53:D64,"&gt;0")</f>
        <v>6</v>
      </c>
      <c r="E65" s="280"/>
      <c r="L65" s="248" t="s">
        <v>0</v>
      </c>
      <c r="M65" s="274">
        <f>COUNTIF(M53:M64,"&gt;0")</f>
        <v>7</v>
      </c>
      <c r="N65" s="296">
        <f>COUNTIF(N53:N64,"&gt;0")</f>
        <v>6</v>
      </c>
    </row>
    <row r="66" spans="2:18">
      <c r="B66" s="117" t="s">
        <v>1</v>
      </c>
      <c r="C66" s="134">
        <f>AVERAGE(C53:C64)</f>
        <v>26.657142857142855</v>
      </c>
      <c r="D66" s="146">
        <f>AVERAGE(D53:D64)</f>
        <v>21.150000000000002</v>
      </c>
      <c r="E66" s="101"/>
      <c r="L66" s="117" t="s">
        <v>1</v>
      </c>
      <c r="M66" s="134">
        <f>AVERAGE(M53:M64)</f>
        <v>16.7</v>
      </c>
      <c r="N66" s="146">
        <f>AVERAGE(N53:N64)</f>
        <v>17.75</v>
      </c>
    </row>
    <row r="67" spans="2:18">
      <c r="B67" s="85" t="s">
        <v>2</v>
      </c>
      <c r="C67" s="84">
        <f>STDEV(C53:C64)</f>
        <v>0.68521807442872484</v>
      </c>
      <c r="D67" s="136">
        <f>STDEV(D53:D64)</f>
        <v>0.79686887252546157</v>
      </c>
      <c r="E67" s="101"/>
      <c r="L67" s="85" t="s">
        <v>2</v>
      </c>
      <c r="M67" s="84">
        <f>STDEV(M53:M64)</f>
        <v>0.72571803523590828</v>
      </c>
      <c r="N67" s="136">
        <f>STDEV(N53:N64)</f>
        <v>0.72869746808946645</v>
      </c>
    </row>
    <row r="68" spans="2:18" ht="13.5" thickBot="1">
      <c r="B68" s="82" t="s">
        <v>3</v>
      </c>
      <c r="C68" s="235">
        <f>CONFIDENCE(0.05,C67,C65)</f>
        <v>0.50760732568466249</v>
      </c>
      <c r="D68" s="234">
        <f>CONFIDENCE(0.05,D67,D65)</f>
        <v>0.63761617910526314</v>
      </c>
      <c r="E68" s="279"/>
      <c r="L68" s="82" t="s">
        <v>3</v>
      </c>
      <c r="M68" s="254">
        <f>CONFIDENCE(0.05,M67,M65)</f>
        <v>0.53760956520936798</v>
      </c>
      <c r="N68" s="278">
        <f>CONFIDENCE(0.05,N67,N65)</f>
        <v>0.58306869718021159</v>
      </c>
    </row>
    <row r="70" spans="2:18" ht="13.5" thickBot="1">
      <c r="H70" s="293"/>
      <c r="I70" s="252"/>
      <c r="J70" s="252"/>
    </row>
    <row r="71" spans="2:18" ht="13.5" thickBot="1">
      <c r="B71" s="347"/>
      <c r="C71" s="348"/>
      <c r="D71" s="405" t="s">
        <v>15</v>
      </c>
      <c r="E71" s="291"/>
      <c r="F71" s="268"/>
      <c r="G71" s="490" t="s">
        <v>368</v>
      </c>
      <c r="H71" s="491"/>
      <c r="I71" s="292"/>
      <c r="J71" s="292"/>
      <c r="L71" s="347"/>
      <c r="M71" s="348"/>
      <c r="N71" s="405" t="s">
        <v>15</v>
      </c>
      <c r="P71" s="268"/>
      <c r="Q71" s="493" t="s">
        <v>323</v>
      </c>
      <c r="R71" s="493"/>
    </row>
    <row r="72" spans="2:18" ht="13.5" thickBot="1">
      <c r="B72" s="349"/>
      <c r="C72" s="350"/>
      <c r="D72" s="407"/>
      <c r="E72" s="291"/>
      <c r="F72" s="267"/>
      <c r="G72" s="266">
        <v>1</v>
      </c>
      <c r="H72" s="265">
        <v>2</v>
      </c>
      <c r="I72" s="290"/>
      <c r="J72" s="290"/>
      <c r="L72" s="349"/>
      <c r="M72" s="350"/>
      <c r="N72" s="407"/>
      <c r="P72" s="267"/>
      <c r="Q72" s="266">
        <v>1</v>
      </c>
      <c r="R72" s="265">
        <v>2</v>
      </c>
    </row>
    <row r="73" spans="2:18" ht="13.5" thickBot="1">
      <c r="B73" s="347" t="s">
        <v>17</v>
      </c>
      <c r="C73" s="348"/>
      <c r="D73" s="288" t="s">
        <v>288</v>
      </c>
      <c r="E73" s="289"/>
      <c r="F73" s="263" t="s">
        <v>1</v>
      </c>
      <c r="G73" s="286">
        <f t="shared" ref="G73:H75" si="8">C87</f>
        <v>26.766666666666669</v>
      </c>
      <c r="H73" s="286">
        <f t="shared" si="8"/>
        <v>24.22</v>
      </c>
      <c r="I73" s="286"/>
      <c r="J73" s="286"/>
      <c r="L73" s="492" t="s">
        <v>360</v>
      </c>
      <c r="M73" s="433"/>
      <c r="N73" s="288" t="s">
        <v>288</v>
      </c>
      <c r="P73" s="263" t="s">
        <v>1</v>
      </c>
      <c r="Q73" s="286">
        <f t="shared" ref="Q73:R75" si="9">M87</f>
        <v>17.7</v>
      </c>
      <c r="R73" s="286">
        <f t="shared" si="9"/>
        <v>19.5</v>
      </c>
    </row>
    <row r="74" spans="2:18">
      <c r="B74" s="483" t="s">
        <v>6</v>
      </c>
      <c r="C74" s="485" t="s">
        <v>293</v>
      </c>
      <c r="D74" s="486"/>
      <c r="E74" s="287"/>
      <c r="F74" s="258" t="s">
        <v>7</v>
      </c>
      <c r="G74" s="286">
        <f t="shared" si="8"/>
        <v>0.85049005481153961</v>
      </c>
      <c r="H74" s="286">
        <f t="shared" si="8"/>
        <v>2.716063327685863</v>
      </c>
      <c r="I74" s="286"/>
      <c r="J74" s="286"/>
      <c r="L74" s="483" t="s">
        <v>6</v>
      </c>
      <c r="M74" s="485" t="s">
        <v>293</v>
      </c>
      <c r="N74" s="486"/>
      <c r="P74" s="258" t="s">
        <v>7</v>
      </c>
      <c r="Q74" s="286">
        <f t="shared" si="9"/>
        <v>1.0999999999999996</v>
      </c>
      <c r="R74" s="286">
        <f t="shared" si="9"/>
        <v>1.1180339887498945</v>
      </c>
    </row>
    <row r="75" spans="2:18" ht="13.5" thickBot="1">
      <c r="B75" s="484"/>
      <c r="C75" s="107">
        <v>1</v>
      </c>
      <c r="D75" s="106">
        <v>2</v>
      </c>
      <c r="E75" s="280"/>
      <c r="F75" s="258" t="s">
        <v>3</v>
      </c>
      <c r="G75" s="286">
        <f t="shared" si="8"/>
        <v>0.96240241299839946</v>
      </c>
      <c r="H75" s="286">
        <f t="shared" si="8"/>
        <v>2.3806907283500967</v>
      </c>
      <c r="I75" s="286"/>
      <c r="J75" s="286"/>
      <c r="L75" s="484"/>
      <c r="M75" s="107">
        <v>1</v>
      </c>
      <c r="N75" s="106">
        <v>2</v>
      </c>
      <c r="P75" s="258" t="s">
        <v>3</v>
      </c>
      <c r="Q75" s="286">
        <f t="shared" si="9"/>
        <v>1.2447443074837883</v>
      </c>
      <c r="R75" s="286">
        <f t="shared" si="9"/>
        <v>0.97998199227002636</v>
      </c>
    </row>
    <row r="76" spans="2:18">
      <c r="B76" s="92">
        <v>4</v>
      </c>
      <c r="C76" s="305">
        <v>27.6</v>
      </c>
      <c r="D76" s="294">
        <v>25.3</v>
      </c>
      <c r="E76" s="282"/>
      <c r="F76" s="258" t="s">
        <v>8</v>
      </c>
      <c r="G76" s="281">
        <f>MAX(C76:C85)</f>
        <v>27.6</v>
      </c>
      <c r="H76" s="281">
        <f>MAX(D76:D85)</f>
        <v>28.1</v>
      </c>
      <c r="I76" s="281"/>
      <c r="J76" s="281"/>
      <c r="L76" s="92">
        <v>4</v>
      </c>
      <c r="M76" s="305">
        <v>17.7</v>
      </c>
      <c r="N76" s="294">
        <v>19.399999999999999</v>
      </c>
      <c r="P76" s="258" t="s">
        <v>8</v>
      </c>
      <c r="Q76" s="281">
        <f>MAX(M76:M85)</f>
        <v>18.8</v>
      </c>
      <c r="R76" s="281">
        <f>MAX(N76:N85)</f>
        <v>20.3</v>
      </c>
    </row>
    <row r="77" spans="2:18">
      <c r="B77" s="92">
        <v>5</v>
      </c>
      <c r="C77" s="300">
        <v>26.8</v>
      </c>
      <c r="D77" s="136">
        <v>24.4</v>
      </c>
      <c r="E77" s="282"/>
      <c r="F77" s="258" t="s">
        <v>9</v>
      </c>
      <c r="G77" s="281">
        <f>MIN(C76:C85)</f>
        <v>25.9</v>
      </c>
      <c r="H77" s="281">
        <f>MIN(D76:D85)</f>
        <v>21.5</v>
      </c>
      <c r="I77" s="281"/>
      <c r="J77" s="281"/>
      <c r="L77" s="92">
        <v>5</v>
      </c>
      <c r="M77" s="300">
        <v>16.600000000000001</v>
      </c>
      <c r="N77" s="136">
        <v>17.600000000000001</v>
      </c>
      <c r="P77" s="258" t="s">
        <v>9</v>
      </c>
      <c r="Q77" s="281">
        <f>MIN(M76:M85)</f>
        <v>16.600000000000001</v>
      </c>
      <c r="R77" s="281">
        <f>MIN(N76:N85)</f>
        <v>17.600000000000001</v>
      </c>
    </row>
    <row r="78" spans="2:18" ht="13.5" thickBot="1">
      <c r="B78" s="92">
        <v>8</v>
      </c>
      <c r="C78" s="284" t="s">
        <v>307</v>
      </c>
      <c r="D78" s="136">
        <v>21.8</v>
      </c>
      <c r="E78" s="282"/>
      <c r="F78" s="262" t="s">
        <v>10</v>
      </c>
      <c r="G78" s="285">
        <f>G76-G77</f>
        <v>1.7000000000000028</v>
      </c>
      <c r="H78" s="285">
        <f>H76-H77</f>
        <v>6.6000000000000014</v>
      </c>
      <c r="I78" s="281"/>
      <c r="J78" s="281"/>
      <c r="L78" s="92">
        <v>8</v>
      </c>
      <c r="M78" s="284" t="s">
        <v>307</v>
      </c>
      <c r="N78" s="136">
        <v>20.3</v>
      </c>
      <c r="P78" s="262" t="s">
        <v>10</v>
      </c>
      <c r="Q78" s="285">
        <f>Q76-Q77</f>
        <v>2.1999999999999993</v>
      </c>
      <c r="R78" s="285">
        <f>R76-R77</f>
        <v>2.6999999999999993</v>
      </c>
    </row>
    <row r="79" spans="2:18">
      <c r="B79" s="92">
        <v>11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11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16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16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17</v>
      </c>
      <c r="C81" s="284" t="s">
        <v>307</v>
      </c>
      <c r="D81" s="283" t="s">
        <v>307</v>
      </c>
      <c r="E81" s="282"/>
      <c r="F81" s="258"/>
      <c r="G81" s="281"/>
      <c r="H81" s="281"/>
      <c r="I81" s="281"/>
      <c r="J81" s="281"/>
      <c r="L81" s="92">
        <v>17</v>
      </c>
      <c r="M81" s="284" t="s">
        <v>307</v>
      </c>
      <c r="N81" s="283" t="s">
        <v>307</v>
      </c>
      <c r="P81" s="258"/>
      <c r="Q81" s="281"/>
      <c r="R81" s="281"/>
    </row>
    <row r="82" spans="2:18">
      <c r="B82" s="92">
        <v>19</v>
      </c>
      <c r="C82" s="300">
        <v>25.9</v>
      </c>
      <c r="D82" s="136">
        <v>21.5</v>
      </c>
      <c r="E82" s="282"/>
      <c r="F82" s="258"/>
      <c r="G82" s="281"/>
      <c r="H82" s="281"/>
      <c r="I82" s="281"/>
      <c r="J82" s="281"/>
      <c r="L82" s="92">
        <v>19</v>
      </c>
      <c r="M82" s="300">
        <v>18.8</v>
      </c>
      <c r="N82" s="136">
        <v>20.2</v>
      </c>
      <c r="P82" s="258"/>
      <c r="Q82" s="281"/>
      <c r="R82" s="281"/>
    </row>
    <row r="83" spans="2:18">
      <c r="B83" s="92">
        <v>29</v>
      </c>
      <c r="C83" s="284" t="s">
        <v>307</v>
      </c>
      <c r="D83" s="136">
        <v>28.1</v>
      </c>
      <c r="E83" s="282"/>
      <c r="F83" s="258"/>
      <c r="G83" s="281"/>
      <c r="H83" s="281"/>
      <c r="I83" s="281"/>
      <c r="J83" s="281"/>
      <c r="L83" s="92">
        <v>29</v>
      </c>
      <c r="M83" s="284" t="s">
        <v>307</v>
      </c>
      <c r="N83" s="136">
        <v>20</v>
      </c>
      <c r="P83" s="258"/>
      <c r="Q83" s="281"/>
      <c r="R83" s="281"/>
    </row>
    <row r="84" spans="2:18">
      <c r="B84" s="92">
        <v>30</v>
      </c>
      <c r="C84" s="284" t="s">
        <v>307</v>
      </c>
      <c r="D84" s="283" t="s">
        <v>307</v>
      </c>
      <c r="E84" s="282"/>
      <c r="L84" s="92">
        <v>30</v>
      </c>
      <c r="M84" s="284" t="s">
        <v>307</v>
      </c>
      <c r="N84" s="283" t="s">
        <v>307</v>
      </c>
    </row>
    <row r="85" spans="2:18" ht="13.5" thickBot="1">
      <c r="B85" s="92">
        <v>31</v>
      </c>
      <c r="C85" s="304" t="s">
        <v>307</v>
      </c>
      <c r="D85" s="303" t="s">
        <v>307</v>
      </c>
      <c r="E85" s="282"/>
      <c r="L85" s="92">
        <v>31</v>
      </c>
      <c r="M85" s="304" t="s">
        <v>307</v>
      </c>
      <c r="N85" s="303" t="s">
        <v>307</v>
      </c>
    </row>
    <row r="86" spans="2:18" ht="13.5" thickBot="1">
      <c r="B86" s="248" t="s">
        <v>0</v>
      </c>
      <c r="C86" s="274">
        <f>COUNTIF(C76:C85,"&gt;0")</f>
        <v>3</v>
      </c>
      <c r="D86" s="296">
        <f>COUNTIF(D76:D85,"&gt;0")</f>
        <v>5</v>
      </c>
      <c r="E86" s="280"/>
      <c r="L86" s="248" t="s">
        <v>0</v>
      </c>
      <c r="M86" s="274">
        <f>COUNTIF(M76:M85,"&gt;0")</f>
        <v>3</v>
      </c>
      <c r="N86" s="296">
        <f>COUNTIF(N76:N85,"&gt;0")</f>
        <v>5</v>
      </c>
    </row>
    <row r="87" spans="2:18">
      <c r="B87" s="117" t="s">
        <v>1</v>
      </c>
      <c r="C87" s="134">
        <f>AVERAGE(C76:C85)</f>
        <v>26.766666666666669</v>
      </c>
      <c r="D87" s="146">
        <f>AVERAGE(D76:D85)</f>
        <v>24.22</v>
      </c>
      <c r="E87" s="101"/>
      <c r="L87" s="117" t="s">
        <v>1</v>
      </c>
      <c r="M87" s="134">
        <f>AVERAGE(M76:M85)</f>
        <v>17.7</v>
      </c>
      <c r="N87" s="146">
        <f>AVERAGE(N76:N85)</f>
        <v>19.5</v>
      </c>
    </row>
    <row r="88" spans="2:18">
      <c r="B88" s="85" t="s">
        <v>2</v>
      </c>
      <c r="C88" s="84">
        <f>STDEV(C76:C85)</f>
        <v>0.85049005481153961</v>
      </c>
      <c r="D88" s="136">
        <f>STDEV(D76:D85)</f>
        <v>2.716063327685863</v>
      </c>
      <c r="E88" s="101"/>
      <c r="L88" s="85" t="s">
        <v>2</v>
      </c>
      <c r="M88" s="84">
        <f>STDEV(M76:M85)</f>
        <v>1.0999999999999996</v>
      </c>
      <c r="N88" s="136">
        <f>STDEV(N76:N85)</f>
        <v>1.1180339887498945</v>
      </c>
    </row>
    <row r="89" spans="2:18" ht="13.5" thickBot="1">
      <c r="B89" s="82" t="s">
        <v>3</v>
      </c>
      <c r="C89" s="235">
        <f>CONFIDENCE(0.05,C88,C86)</f>
        <v>0.96240241299839946</v>
      </c>
      <c r="D89" s="234">
        <f>CONFIDENCE(0.05,D88,D86)</f>
        <v>2.3806907283500967</v>
      </c>
      <c r="E89" s="279"/>
      <c r="L89" s="82" t="s">
        <v>3</v>
      </c>
      <c r="M89" s="254">
        <f>CONFIDENCE(0.05,M88,M86)</f>
        <v>1.2447443074837883</v>
      </c>
      <c r="N89" s="278">
        <f>CONFIDENCE(0.05,N88,N86)</f>
        <v>0.97998199227002636</v>
      </c>
    </row>
    <row r="91" spans="2:18" ht="13.5" thickBot="1">
      <c r="H91" s="293"/>
      <c r="I91" s="252"/>
      <c r="J91" s="252"/>
    </row>
    <row r="92" spans="2:18" ht="13.5" thickBot="1">
      <c r="B92" s="347"/>
      <c r="C92" s="348"/>
      <c r="D92" s="405" t="s">
        <v>15</v>
      </c>
      <c r="E92" s="291"/>
      <c r="F92" s="268"/>
      <c r="G92" s="490" t="s">
        <v>367</v>
      </c>
      <c r="H92" s="491"/>
      <c r="I92" s="292"/>
      <c r="J92" s="292"/>
      <c r="L92" s="347"/>
      <c r="M92" s="348"/>
      <c r="N92" s="405" t="s">
        <v>15</v>
      </c>
      <c r="P92" s="268"/>
      <c r="Q92" s="493" t="s">
        <v>321</v>
      </c>
      <c r="R92" s="493"/>
    </row>
    <row r="93" spans="2:18" ht="13.5" thickBot="1">
      <c r="B93" s="349"/>
      <c r="C93" s="350"/>
      <c r="D93" s="407"/>
      <c r="E93" s="291"/>
      <c r="F93" s="267"/>
      <c r="G93" s="266">
        <v>1</v>
      </c>
      <c r="H93" s="265">
        <v>2</v>
      </c>
      <c r="I93" s="290"/>
      <c r="J93" s="290"/>
      <c r="L93" s="349"/>
      <c r="M93" s="350"/>
      <c r="N93" s="407"/>
      <c r="P93" s="267"/>
      <c r="Q93" s="266">
        <v>1</v>
      </c>
      <c r="R93" s="265">
        <v>2</v>
      </c>
    </row>
    <row r="94" spans="2:18" ht="13.5" thickBot="1">
      <c r="B94" s="347" t="s">
        <v>17</v>
      </c>
      <c r="C94" s="348"/>
      <c r="D94" s="288" t="s">
        <v>287</v>
      </c>
      <c r="E94" s="289"/>
      <c r="F94" s="263" t="s">
        <v>1</v>
      </c>
      <c r="G94" s="286">
        <f t="shared" ref="G94:H96" si="10">C109</f>
        <v>28.7</v>
      </c>
      <c r="H94" s="286">
        <f t="shared" si="10"/>
        <v>24.979999999999997</v>
      </c>
      <c r="I94" s="286"/>
      <c r="J94" s="286"/>
      <c r="L94" s="492" t="s">
        <v>360</v>
      </c>
      <c r="M94" s="433"/>
      <c r="N94" s="288" t="s">
        <v>287</v>
      </c>
      <c r="P94" s="263" t="s">
        <v>1</v>
      </c>
      <c r="Q94" s="286">
        <f t="shared" ref="Q94:R96" si="11">M109</f>
        <v>20.619999999999997</v>
      </c>
      <c r="R94" s="286">
        <f t="shared" si="11"/>
        <v>22.72</v>
      </c>
    </row>
    <row r="95" spans="2:18">
      <c r="B95" s="483" t="s">
        <v>6</v>
      </c>
      <c r="C95" s="485" t="s">
        <v>293</v>
      </c>
      <c r="D95" s="486"/>
      <c r="E95" s="287"/>
      <c r="F95" s="258" t="s">
        <v>7</v>
      </c>
      <c r="G95" s="286">
        <f t="shared" si="10"/>
        <v>0.71063352017759418</v>
      </c>
      <c r="H95" s="286">
        <f t="shared" si="10"/>
        <v>0.40865633483405167</v>
      </c>
      <c r="I95" s="286"/>
      <c r="J95" s="286"/>
      <c r="L95" s="483" t="s">
        <v>6</v>
      </c>
      <c r="M95" s="485" t="s">
        <v>293</v>
      </c>
      <c r="N95" s="486"/>
      <c r="P95" s="258" t="s">
        <v>7</v>
      </c>
      <c r="Q95" s="286">
        <f t="shared" si="11"/>
        <v>2.0241047403728896</v>
      </c>
      <c r="R95" s="286">
        <f t="shared" si="11"/>
        <v>2.7689348132449831</v>
      </c>
    </row>
    <row r="96" spans="2:18" ht="13.5" thickBot="1">
      <c r="B96" s="484"/>
      <c r="C96" s="129">
        <v>1</v>
      </c>
      <c r="D96" s="128">
        <v>2</v>
      </c>
      <c r="E96" s="280"/>
      <c r="F96" s="258" t="s">
        <v>3</v>
      </c>
      <c r="G96" s="286">
        <f t="shared" si="10"/>
        <v>0.62288629852494415</v>
      </c>
      <c r="H96" s="286">
        <f t="shared" si="10"/>
        <v>0.35819648883145705</v>
      </c>
      <c r="I96" s="286"/>
      <c r="J96" s="286"/>
      <c r="L96" s="484"/>
      <c r="M96" s="107">
        <v>1</v>
      </c>
      <c r="N96" s="106">
        <v>2</v>
      </c>
      <c r="P96" s="258" t="s">
        <v>3</v>
      </c>
      <c r="Q96" s="286">
        <f t="shared" si="11"/>
        <v>1.7741734294247467</v>
      </c>
      <c r="R96" s="286">
        <f t="shared" si="11"/>
        <v>2.4270337771964345</v>
      </c>
    </row>
    <row r="97" spans="2:18">
      <c r="B97" s="92">
        <v>2</v>
      </c>
      <c r="C97" s="302" t="s">
        <v>307</v>
      </c>
      <c r="D97" s="301" t="s">
        <v>307</v>
      </c>
      <c r="E97" s="282"/>
      <c r="F97" s="258" t="s">
        <v>8</v>
      </c>
      <c r="G97" s="281">
        <f>MAX(C97:C107)</f>
        <v>29.5</v>
      </c>
      <c r="H97" s="281">
        <f>MAX(D97:D107)</f>
        <v>25.6</v>
      </c>
      <c r="I97" s="281"/>
      <c r="J97" s="281"/>
      <c r="L97" s="92">
        <v>2</v>
      </c>
      <c r="M97" s="307" t="s">
        <v>307</v>
      </c>
      <c r="N97" s="306" t="s">
        <v>307</v>
      </c>
      <c r="P97" s="258" t="s">
        <v>8</v>
      </c>
      <c r="Q97" s="281">
        <f>MAX(M97:M107)</f>
        <v>24.1</v>
      </c>
      <c r="R97" s="281">
        <f>MAX(N97:N107)</f>
        <v>26.5</v>
      </c>
    </row>
    <row r="98" spans="2:18">
      <c r="B98" s="92">
        <v>6</v>
      </c>
      <c r="C98" s="284" t="s">
        <v>307</v>
      </c>
      <c r="D98" s="283" t="s">
        <v>307</v>
      </c>
      <c r="E98" s="282"/>
      <c r="F98" s="258" t="s">
        <v>9</v>
      </c>
      <c r="G98" s="281">
        <f>MIN(C97:C107)</f>
        <v>27.6</v>
      </c>
      <c r="H98" s="281">
        <f>MIN(D97:D107)</f>
        <v>24.5</v>
      </c>
      <c r="I98" s="281"/>
      <c r="J98" s="281"/>
      <c r="L98" s="92">
        <v>6</v>
      </c>
      <c r="M98" s="284" t="s">
        <v>307</v>
      </c>
      <c r="N98" s="283" t="s">
        <v>307</v>
      </c>
      <c r="P98" s="258" t="s">
        <v>9</v>
      </c>
      <c r="Q98" s="281">
        <f>MIN(M97:M107)</f>
        <v>19.2</v>
      </c>
      <c r="R98" s="281">
        <f>MIN(N97:N107)</f>
        <v>19.600000000000001</v>
      </c>
    </row>
    <row r="99" spans="2:18" ht="13.5" thickBot="1">
      <c r="B99" s="92">
        <v>7</v>
      </c>
      <c r="C99" s="284" t="s">
        <v>307</v>
      </c>
      <c r="D99" s="283" t="s">
        <v>307</v>
      </c>
      <c r="E99" s="282"/>
      <c r="F99" s="262" t="s">
        <v>10</v>
      </c>
      <c r="G99" s="285">
        <f>G97-G98</f>
        <v>1.8999999999999986</v>
      </c>
      <c r="H99" s="285">
        <f>H97-H98</f>
        <v>1.1000000000000014</v>
      </c>
      <c r="I99" s="281"/>
      <c r="J99" s="281"/>
      <c r="L99" s="92">
        <v>7</v>
      </c>
      <c r="M99" s="284" t="s">
        <v>307</v>
      </c>
      <c r="N99" s="283" t="s">
        <v>307</v>
      </c>
      <c r="P99" s="262" t="s">
        <v>10</v>
      </c>
      <c r="Q99" s="285">
        <f>Q97-Q98</f>
        <v>4.9000000000000021</v>
      </c>
      <c r="R99" s="285">
        <f>R97-R98</f>
        <v>6.8999999999999986</v>
      </c>
    </row>
    <row r="100" spans="2:18">
      <c r="B100" s="92">
        <v>8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8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14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14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22</v>
      </c>
      <c r="C102" s="284" t="s">
        <v>307</v>
      </c>
      <c r="D102" s="283" t="s">
        <v>307</v>
      </c>
      <c r="E102" s="282"/>
      <c r="F102" s="258"/>
      <c r="G102" s="281"/>
      <c r="H102" s="281"/>
      <c r="I102" s="281"/>
      <c r="J102" s="281"/>
      <c r="L102" s="92">
        <v>22</v>
      </c>
      <c r="M102" s="284" t="s">
        <v>307</v>
      </c>
      <c r="N102" s="283" t="s">
        <v>307</v>
      </c>
      <c r="P102" s="258"/>
      <c r="Q102" s="281"/>
      <c r="R102" s="281"/>
    </row>
    <row r="103" spans="2:18">
      <c r="B103" s="92">
        <v>23</v>
      </c>
      <c r="C103" s="137">
        <v>29.5</v>
      </c>
      <c r="D103" s="136">
        <v>25.1</v>
      </c>
      <c r="E103" s="282"/>
      <c r="F103" s="299"/>
      <c r="G103" s="298"/>
      <c r="H103" s="298"/>
      <c r="I103" s="298"/>
      <c r="J103" s="298"/>
      <c r="K103" s="297"/>
      <c r="L103" s="92">
        <v>23</v>
      </c>
      <c r="M103" s="137">
        <v>19.3</v>
      </c>
      <c r="N103" s="136">
        <v>26.5</v>
      </c>
      <c r="P103" s="258"/>
      <c r="Q103" s="281"/>
      <c r="R103" s="281"/>
    </row>
    <row r="104" spans="2:18">
      <c r="B104" s="92">
        <v>26</v>
      </c>
      <c r="C104" s="137">
        <v>28.5</v>
      </c>
      <c r="D104" s="136">
        <v>24.5</v>
      </c>
      <c r="E104" s="282"/>
      <c r="F104" s="299"/>
      <c r="G104" s="298"/>
      <c r="H104" s="298"/>
      <c r="I104" s="298"/>
      <c r="J104" s="298"/>
      <c r="K104" s="297"/>
      <c r="L104" s="92">
        <v>26</v>
      </c>
      <c r="M104" s="137">
        <v>20.6</v>
      </c>
      <c r="N104" s="136">
        <v>23</v>
      </c>
      <c r="P104" s="258"/>
      <c r="Q104" s="281"/>
      <c r="R104" s="281"/>
    </row>
    <row r="105" spans="2:18">
      <c r="B105" s="92">
        <v>27</v>
      </c>
      <c r="C105" s="137">
        <v>27.6</v>
      </c>
      <c r="D105" s="136">
        <v>24.9</v>
      </c>
      <c r="E105" s="282"/>
      <c r="F105" s="299"/>
      <c r="G105" s="298"/>
      <c r="H105" s="298"/>
      <c r="I105" s="298"/>
      <c r="J105" s="298"/>
      <c r="K105" s="297"/>
      <c r="L105" s="92">
        <v>27</v>
      </c>
      <c r="M105" s="137">
        <v>24.1</v>
      </c>
      <c r="N105" s="136">
        <v>24</v>
      </c>
      <c r="P105" s="258"/>
      <c r="Q105" s="281"/>
      <c r="R105" s="281"/>
    </row>
    <row r="106" spans="2:18">
      <c r="B106" s="92">
        <v>28</v>
      </c>
      <c r="C106" s="300">
        <v>28.9</v>
      </c>
      <c r="D106" s="136">
        <v>25.6</v>
      </c>
      <c r="E106" s="282"/>
      <c r="F106" s="299"/>
      <c r="G106" s="298"/>
      <c r="H106" s="298"/>
      <c r="I106" s="298"/>
      <c r="J106" s="298"/>
      <c r="K106" s="297"/>
      <c r="L106" s="92">
        <v>28</v>
      </c>
      <c r="M106" s="300">
        <v>19.2</v>
      </c>
      <c r="N106" s="136">
        <v>19.600000000000001</v>
      </c>
      <c r="P106" s="258"/>
      <c r="Q106" s="281"/>
      <c r="R106" s="281"/>
    </row>
    <row r="107" spans="2:18" ht="13.5" thickBot="1">
      <c r="B107" s="92">
        <v>29</v>
      </c>
      <c r="C107" s="137">
        <v>29</v>
      </c>
      <c r="D107" s="136">
        <v>24.8</v>
      </c>
      <c r="E107" s="282"/>
      <c r="F107" s="299"/>
      <c r="G107" s="298"/>
      <c r="H107" s="298"/>
      <c r="I107" s="298"/>
      <c r="J107" s="298"/>
      <c r="K107" s="297"/>
      <c r="L107" s="92">
        <v>29</v>
      </c>
      <c r="M107" s="137">
        <v>19.899999999999999</v>
      </c>
      <c r="N107" s="136">
        <v>20.5</v>
      </c>
      <c r="P107" s="258"/>
      <c r="Q107" s="281"/>
      <c r="R107" s="281"/>
    </row>
    <row r="108" spans="2:18" ht="13.5" thickBot="1">
      <c r="B108" s="248" t="s">
        <v>0</v>
      </c>
      <c r="C108" s="256">
        <f>COUNTIF(C97:C107,"&gt;0")</f>
        <v>5</v>
      </c>
      <c r="D108" s="255">
        <f>COUNTIF(D97:D107,"&gt;0")</f>
        <v>5</v>
      </c>
      <c r="E108" s="280"/>
      <c r="L108" s="248" t="s">
        <v>0</v>
      </c>
      <c r="M108" s="274">
        <f>COUNTIF(M97:M107,"&gt;0")</f>
        <v>5</v>
      </c>
      <c r="N108" s="296">
        <f>COUNTIF(N97:N107,"&gt;0")</f>
        <v>5</v>
      </c>
    </row>
    <row r="109" spans="2:18">
      <c r="B109" s="117" t="s">
        <v>1</v>
      </c>
      <c r="C109" s="134">
        <f>AVERAGE(C97:C107)</f>
        <v>28.7</v>
      </c>
      <c r="D109" s="146">
        <f>AVERAGE(D97:D107)</f>
        <v>24.979999999999997</v>
      </c>
      <c r="E109" s="101"/>
      <c r="L109" s="117" t="s">
        <v>1</v>
      </c>
      <c r="M109" s="134">
        <f>AVERAGE(M97:M107)</f>
        <v>20.619999999999997</v>
      </c>
      <c r="N109" s="146">
        <f>AVERAGE(N97:N107)</f>
        <v>22.72</v>
      </c>
    </row>
    <row r="110" spans="2:18">
      <c r="B110" s="85" t="s">
        <v>2</v>
      </c>
      <c r="C110" s="84">
        <f>STDEV(C97:C107)</f>
        <v>0.71063352017759418</v>
      </c>
      <c r="D110" s="136">
        <f>STDEV(D97:D107)</f>
        <v>0.40865633483405167</v>
      </c>
      <c r="E110" s="101"/>
      <c r="L110" s="85" t="s">
        <v>2</v>
      </c>
      <c r="M110" s="84">
        <f>STDEV(M97:M107)</f>
        <v>2.0241047403728896</v>
      </c>
      <c r="N110" s="136">
        <f>STDEV(N97:N107)</f>
        <v>2.7689348132449831</v>
      </c>
    </row>
    <row r="111" spans="2:18" ht="13.5" thickBot="1">
      <c r="B111" s="82" t="s">
        <v>3</v>
      </c>
      <c r="C111" s="235">
        <f>CONFIDENCE(0.05,C110,C108)</f>
        <v>0.62288629852494415</v>
      </c>
      <c r="D111" s="234">
        <f>CONFIDENCE(0.05,D110,D108)</f>
        <v>0.35819648883145705</v>
      </c>
      <c r="E111" s="279"/>
      <c r="L111" s="82" t="s">
        <v>3</v>
      </c>
      <c r="M111" s="254">
        <f>CONFIDENCE(0.05,M110,M108)</f>
        <v>1.7741734294247467</v>
      </c>
      <c r="N111" s="278">
        <f>CONFIDENCE(0.05,N110,N108)</f>
        <v>2.4270337771964345</v>
      </c>
    </row>
    <row r="113" spans="2:18" ht="13.5" thickBot="1">
      <c r="H113" s="293"/>
      <c r="I113" s="252"/>
      <c r="J113" s="252"/>
    </row>
    <row r="114" spans="2:18" ht="13.5" thickBot="1">
      <c r="B114" s="347"/>
      <c r="C114" s="348"/>
      <c r="D114" s="405" t="s">
        <v>15</v>
      </c>
      <c r="E114" s="291"/>
      <c r="F114" s="268"/>
      <c r="G114" s="490" t="s">
        <v>366</v>
      </c>
      <c r="H114" s="491"/>
      <c r="I114" s="292"/>
      <c r="J114" s="292"/>
      <c r="L114" s="347"/>
      <c r="M114" s="348"/>
      <c r="N114" s="405" t="s">
        <v>15</v>
      </c>
      <c r="P114" s="268"/>
      <c r="Q114" s="493" t="s">
        <v>319</v>
      </c>
      <c r="R114" s="493"/>
    </row>
    <row r="115" spans="2:18" ht="13.5" thickBot="1">
      <c r="B115" s="349"/>
      <c r="C115" s="350"/>
      <c r="D115" s="407"/>
      <c r="E115" s="291"/>
      <c r="F115" s="267"/>
      <c r="G115" s="266">
        <v>1</v>
      </c>
      <c r="H115" s="265">
        <v>2</v>
      </c>
      <c r="I115" s="290"/>
      <c r="J115" s="290"/>
      <c r="L115" s="349"/>
      <c r="M115" s="350"/>
      <c r="N115" s="407"/>
      <c r="P115" s="267"/>
      <c r="Q115" s="266">
        <v>1</v>
      </c>
      <c r="R115" s="265">
        <v>2</v>
      </c>
    </row>
    <row r="116" spans="2:18" ht="13.5" thickBot="1">
      <c r="B116" s="347" t="s">
        <v>17</v>
      </c>
      <c r="C116" s="348"/>
      <c r="D116" s="288" t="s">
        <v>286</v>
      </c>
      <c r="E116" s="289"/>
      <c r="F116" s="263" t="s">
        <v>1</v>
      </c>
      <c r="G116" s="286">
        <f t="shared" ref="G116:H118" si="12">C136</f>
        <v>27.966666666666665</v>
      </c>
      <c r="H116" s="286">
        <f t="shared" si="12"/>
        <v>25.157142857142851</v>
      </c>
      <c r="I116" s="286"/>
      <c r="J116" s="286"/>
      <c r="L116" s="492" t="s">
        <v>360</v>
      </c>
      <c r="M116" s="433"/>
      <c r="N116" s="288" t="s">
        <v>286</v>
      </c>
      <c r="P116" s="263" t="s">
        <v>1</v>
      </c>
      <c r="Q116" s="286">
        <f t="shared" ref="Q116:R118" si="13">M136</f>
        <v>22.620000000000005</v>
      </c>
      <c r="R116" s="286">
        <f t="shared" si="13"/>
        <v>25.228571428571424</v>
      </c>
    </row>
    <row r="117" spans="2:18">
      <c r="B117" s="483" t="s">
        <v>6</v>
      </c>
      <c r="C117" s="485" t="s">
        <v>293</v>
      </c>
      <c r="D117" s="486"/>
      <c r="E117" s="287"/>
      <c r="F117" s="258" t="s">
        <v>7</v>
      </c>
      <c r="G117" s="286">
        <f t="shared" si="12"/>
        <v>0.84824749308430603</v>
      </c>
      <c r="H117" s="286">
        <f t="shared" si="12"/>
        <v>1.6359961847399023</v>
      </c>
      <c r="I117" s="286"/>
      <c r="J117" s="286"/>
      <c r="L117" s="483" t="s">
        <v>6</v>
      </c>
      <c r="M117" s="485" t="s">
        <v>293</v>
      </c>
      <c r="N117" s="486"/>
      <c r="P117" s="258" t="s">
        <v>7</v>
      </c>
      <c r="Q117" s="286">
        <f t="shared" si="13"/>
        <v>1.6279698136899576</v>
      </c>
      <c r="R117" s="286">
        <f t="shared" si="13"/>
        <v>2.1145752697477027</v>
      </c>
    </row>
    <row r="118" spans="2:18" ht="13.5" thickBot="1">
      <c r="B118" s="484"/>
      <c r="C118" s="129">
        <v>1</v>
      </c>
      <c r="D118" s="128">
        <v>2</v>
      </c>
      <c r="E118" s="280"/>
      <c r="F118" s="258" t="s">
        <v>3</v>
      </c>
      <c r="G118" s="286">
        <f t="shared" si="12"/>
        <v>0.42926457147037556</v>
      </c>
      <c r="H118" s="286">
        <f t="shared" si="12"/>
        <v>0.85697146197016849</v>
      </c>
      <c r="I118" s="286"/>
      <c r="J118" s="286"/>
      <c r="L118" s="484"/>
      <c r="M118" s="107">
        <v>1</v>
      </c>
      <c r="N118" s="106">
        <v>2</v>
      </c>
      <c r="P118" s="258" t="s">
        <v>3</v>
      </c>
      <c r="Q118" s="286">
        <f t="shared" si="13"/>
        <v>0.82385125819743643</v>
      </c>
      <c r="R118" s="286">
        <f t="shared" si="13"/>
        <v>1.1076619109901853</v>
      </c>
    </row>
    <row r="119" spans="2:18">
      <c r="B119" s="92">
        <v>3</v>
      </c>
      <c r="C119" s="147">
        <v>26.5</v>
      </c>
      <c r="D119" s="283" t="s">
        <v>307</v>
      </c>
      <c r="E119" s="282"/>
      <c r="F119" s="258" t="s">
        <v>8</v>
      </c>
      <c r="G119" s="281">
        <f>MAX(C119:C134)</f>
        <v>29.4</v>
      </c>
      <c r="H119" s="281">
        <f>MAX(D119:D134)</f>
        <v>28.4</v>
      </c>
      <c r="I119" s="281"/>
      <c r="J119" s="281"/>
      <c r="L119" s="92">
        <v>3</v>
      </c>
      <c r="M119" s="295">
        <v>20.2</v>
      </c>
      <c r="N119" s="283" t="s">
        <v>307</v>
      </c>
      <c r="P119" s="258" t="s">
        <v>8</v>
      </c>
      <c r="Q119" s="281">
        <f>MAX(M119:M134)</f>
        <v>26.6</v>
      </c>
      <c r="R119" s="281">
        <f>MAX(N119:N134)</f>
        <v>28.9</v>
      </c>
    </row>
    <row r="120" spans="2:18">
      <c r="B120" s="92">
        <v>4</v>
      </c>
      <c r="C120" s="137">
        <v>27.6</v>
      </c>
      <c r="D120" s="136">
        <v>23.9</v>
      </c>
      <c r="E120" s="282"/>
      <c r="F120" s="258" t="s">
        <v>9</v>
      </c>
      <c r="G120" s="281">
        <f>MIN(C119:C134)</f>
        <v>26.5</v>
      </c>
      <c r="H120" s="281">
        <f>MIN(D119:D134)</f>
        <v>23.2</v>
      </c>
      <c r="I120" s="281"/>
      <c r="J120" s="281"/>
      <c r="L120" s="92">
        <v>4</v>
      </c>
      <c r="M120" s="137">
        <v>26.6</v>
      </c>
      <c r="N120" s="136">
        <v>27.4</v>
      </c>
      <c r="P120" s="258" t="s">
        <v>9</v>
      </c>
      <c r="Q120" s="281">
        <f>MIN(M119:M134)</f>
        <v>20.2</v>
      </c>
      <c r="R120" s="281">
        <f>MIN(N119:N134)</f>
        <v>22</v>
      </c>
    </row>
    <row r="121" spans="2:18" ht="13.5" thickBot="1">
      <c r="B121" s="92">
        <v>5</v>
      </c>
      <c r="C121" s="137">
        <v>28.2</v>
      </c>
      <c r="D121" s="136">
        <v>23.8</v>
      </c>
      <c r="E121" s="282"/>
      <c r="F121" s="262" t="s">
        <v>10</v>
      </c>
      <c r="G121" s="285">
        <f>G119-G120</f>
        <v>2.8999999999999986</v>
      </c>
      <c r="H121" s="285">
        <f>H119-H120</f>
        <v>5.1999999999999993</v>
      </c>
      <c r="I121" s="281"/>
      <c r="J121" s="281"/>
      <c r="L121" s="92">
        <v>5</v>
      </c>
      <c r="M121" s="137">
        <v>22.7</v>
      </c>
      <c r="N121" s="136">
        <v>27.3</v>
      </c>
      <c r="P121" s="262" t="s">
        <v>10</v>
      </c>
      <c r="Q121" s="285">
        <f>Q119-Q120</f>
        <v>6.4000000000000021</v>
      </c>
      <c r="R121" s="285">
        <f>R119-R120</f>
        <v>6.8999999999999986</v>
      </c>
    </row>
    <row r="122" spans="2:18">
      <c r="B122" s="92">
        <v>6</v>
      </c>
      <c r="C122" s="284" t="s">
        <v>307</v>
      </c>
      <c r="D122" s="283" t="s">
        <v>307</v>
      </c>
      <c r="E122" s="282"/>
      <c r="F122" s="258"/>
      <c r="G122" s="281"/>
      <c r="H122" s="281"/>
      <c r="I122" s="281"/>
      <c r="J122" s="281"/>
      <c r="L122" s="92">
        <v>6</v>
      </c>
      <c r="M122" s="284" t="s">
        <v>307</v>
      </c>
      <c r="N122" s="283" t="s">
        <v>307</v>
      </c>
      <c r="P122" s="258"/>
      <c r="Q122" s="281"/>
      <c r="R122" s="281"/>
    </row>
    <row r="123" spans="2:18">
      <c r="B123" s="92">
        <v>11</v>
      </c>
      <c r="C123" s="137">
        <v>27.3</v>
      </c>
      <c r="D123" s="136">
        <v>24.9</v>
      </c>
      <c r="E123" s="282"/>
      <c r="F123" s="258"/>
      <c r="G123" s="281"/>
      <c r="H123" s="281"/>
      <c r="I123" s="281"/>
      <c r="J123" s="281"/>
      <c r="L123" s="92">
        <v>11</v>
      </c>
      <c r="M123" s="137">
        <v>22.3</v>
      </c>
      <c r="N123" s="136">
        <v>25.4</v>
      </c>
      <c r="P123" s="258"/>
      <c r="Q123" s="281"/>
      <c r="R123" s="281"/>
    </row>
    <row r="124" spans="2:18">
      <c r="B124" s="92">
        <v>12</v>
      </c>
      <c r="C124" s="137">
        <v>27.2</v>
      </c>
      <c r="D124" s="136">
        <v>23.2</v>
      </c>
      <c r="E124" s="282"/>
      <c r="F124" s="258"/>
      <c r="G124" s="281"/>
      <c r="H124" s="281"/>
      <c r="I124" s="281"/>
      <c r="J124" s="281"/>
      <c r="L124" s="92">
        <v>12</v>
      </c>
      <c r="M124" s="137">
        <v>23.4</v>
      </c>
      <c r="N124" s="136">
        <v>25.3</v>
      </c>
      <c r="P124" s="258"/>
      <c r="Q124" s="281"/>
      <c r="R124" s="281"/>
    </row>
    <row r="125" spans="2:18">
      <c r="B125" s="92">
        <v>13</v>
      </c>
      <c r="C125" s="137">
        <v>27.5</v>
      </c>
      <c r="D125" s="136">
        <v>24.5</v>
      </c>
      <c r="E125" s="282"/>
      <c r="F125" s="258"/>
      <c r="G125" s="281"/>
      <c r="H125" s="281"/>
      <c r="I125" s="281"/>
      <c r="J125" s="281"/>
      <c r="L125" s="92">
        <v>13</v>
      </c>
      <c r="M125" s="137">
        <v>22.3</v>
      </c>
      <c r="N125" s="136">
        <v>22.9</v>
      </c>
      <c r="P125" s="258"/>
      <c r="Q125" s="281"/>
      <c r="R125" s="281"/>
    </row>
    <row r="126" spans="2:18">
      <c r="B126" s="92">
        <v>14</v>
      </c>
      <c r="C126" s="137">
        <v>28.1</v>
      </c>
      <c r="D126" s="136">
        <v>24.4</v>
      </c>
      <c r="E126" s="282"/>
      <c r="F126" s="258"/>
      <c r="G126" s="281"/>
      <c r="H126" s="281"/>
      <c r="I126" s="281"/>
      <c r="J126" s="281"/>
      <c r="L126" s="92">
        <v>14</v>
      </c>
      <c r="M126" s="137">
        <v>20.8</v>
      </c>
      <c r="N126" s="136">
        <v>22</v>
      </c>
      <c r="P126" s="258"/>
      <c r="Q126" s="281"/>
      <c r="R126" s="281"/>
    </row>
    <row r="127" spans="2:18">
      <c r="B127" s="92">
        <v>17</v>
      </c>
      <c r="C127" s="137">
        <v>27.4</v>
      </c>
      <c r="D127" s="136">
        <v>25.1</v>
      </c>
      <c r="E127" s="282"/>
      <c r="F127" s="258"/>
      <c r="G127" s="281"/>
      <c r="H127" s="281"/>
      <c r="I127" s="281"/>
      <c r="J127" s="281"/>
      <c r="L127" s="92">
        <v>17</v>
      </c>
      <c r="M127" s="137">
        <v>21.5</v>
      </c>
      <c r="N127" s="136">
        <v>23.1</v>
      </c>
      <c r="P127" s="258"/>
      <c r="Q127" s="281"/>
      <c r="R127" s="281"/>
    </row>
    <row r="128" spans="2:18">
      <c r="B128" s="92">
        <v>18</v>
      </c>
      <c r="C128" s="137">
        <v>27</v>
      </c>
      <c r="D128" s="136">
        <v>23.6</v>
      </c>
      <c r="E128" s="282"/>
      <c r="F128" s="258"/>
      <c r="G128" s="281"/>
      <c r="H128" s="281"/>
      <c r="I128" s="281"/>
      <c r="J128" s="281"/>
      <c r="L128" s="92">
        <v>18</v>
      </c>
      <c r="M128" s="137">
        <v>21.5</v>
      </c>
      <c r="N128" s="136">
        <v>22.8</v>
      </c>
      <c r="P128" s="258"/>
      <c r="Q128" s="281"/>
      <c r="R128" s="281"/>
    </row>
    <row r="129" spans="2:18">
      <c r="B129" s="92">
        <v>19</v>
      </c>
      <c r="C129" s="137">
        <v>28.6</v>
      </c>
      <c r="D129" s="136">
        <v>26.7</v>
      </c>
      <c r="E129" s="282"/>
      <c r="F129" s="258"/>
      <c r="G129" s="281"/>
      <c r="H129" s="281"/>
      <c r="I129" s="281"/>
      <c r="J129" s="281"/>
      <c r="L129" s="92">
        <v>19</v>
      </c>
      <c r="M129" s="137">
        <v>23.8</v>
      </c>
      <c r="N129" s="136">
        <v>26.2</v>
      </c>
      <c r="P129" s="258"/>
      <c r="Q129" s="281"/>
      <c r="R129" s="281"/>
    </row>
    <row r="130" spans="2:18">
      <c r="B130" s="92">
        <v>21</v>
      </c>
      <c r="C130" s="137">
        <v>29.4</v>
      </c>
      <c r="D130" s="136">
        <v>25</v>
      </c>
      <c r="E130" s="282"/>
      <c r="F130" s="258"/>
      <c r="G130" s="281"/>
      <c r="H130" s="281"/>
      <c r="I130" s="281"/>
      <c r="J130" s="281"/>
      <c r="L130" s="92">
        <v>21</v>
      </c>
      <c r="M130" s="137">
        <v>22.4</v>
      </c>
      <c r="N130" s="136">
        <v>27.3</v>
      </c>
      <c r="P130" s="258"/>
      <c r="Q130" s="281"/>
      <c r="R130" s="281"/>
    </row>
    <row r="131" spans="2:18">
      <c r="B131" s="92">
        <v>24</v>
      </c>
      <c r="C131" s="137">
        <v>28</v>
      </c>
      <c r="D131" s="136">
        <v>26.4</v>
      </c>
      <c r="E131" s="282"/>
      <c r="F131" s="258"/>
      <c r="G131" s="281"/>
      <c r="H131" s="281"/>
      <c r="I131" s="281"/>
      <c r="J131" s="281"/>
      <c r="L131" s="92">
        <v>24</v>
      </c>
      <c r="M131" s="137">
        <v>25.1</v>
      </c>
      <c r="N131" s="136">
        <v>28.9</v>
      </c>
      <c r="P131" s="258"/>
      <c r="Q131" s="281"/>
      <c r="R131" s="281"/>
    </row>
    <row r="132" spans="2:18">
      <c r="B132" s="92">
        <v>25</v>
      </c>
      <c r="C132" s="137">
        <v>28.6</v>
      </c>
      <c r="D132" s="136">
        <v>24.2</v>
      </c>
      <c r="E132" s="282"/>
      <c r="F132" s="258"/>
      <c r="G132" s="281"/>
      <c r="H132" s="281"/>
      <c r="I132" s="281"/>
      <c r="J132" s="281"/>
      <c r="L132" s="92">
        <v>25</v>
      </c>
      <c r="M132" s="137">
        <v>22.3</v>
      </c>
      <c r="N132" s="136">
        <v>26.4</v>
      </c>
      <c r="P132" s="258"/>
      <c r="Q132" s="281"/>
      <c r="R132" s="281"/>
    </row>
    <row r="133" spans="2:18">
      <c r="B133" s="92">
        <v>26</v>
      </c>
      <c r="C133" s="137">
        <v>29</v>
      </c>
      <c r="D133" s="136">
        <v>28.4</v>
      </c>
      <c r="E133" s="282"/>
      <c r="F133" s="258"/>
      <c r="G133" s="281"/>
      <c r="H133" s="281"/>
      <c r="I133" s="281"/>
      <c r="J133" s="281"/>
      <c r="L133" s="92">
        <v>26</v>
      </c>
      <c r="M133" s="137">
        <v>22.8</v>
      </c>
      <c r="N133" s="136">
        <v>24.4</v>
      </c>
      <c r="P133" s="258"/>
      <c r="Q133" s="281"/>
      <c r="R133" s="281"/>
    </row>
    <row r="134" spans="2:18" ht="13.5" thickBot="1">
      <c r="B134" s="92">
        <v>28</v>
      </c>
      <c r="C134" s="137">
        <v>29.1</v>
      </c>
      <c r="D134" s="136">
        <v>28.1</v>
      </c>
      <c r="E134" s="282"/>
      <c r="F134" s="258"/>
      <c r="G134" s="281"/>
      <c r="H134" s="281"/>
      <c r="I134" s="281"/>
      <c r="J134" s="281"/>
      <c r="L134" s="92">
        <v>28</v>
      </c>
      <c r="M134" s="137">
        <v>21.6</v>
      </c>
      <c r="N134" s="136">
        <v>23.8</v>
      </c>
      <c r="P134" s="258"/>
      <c r="Q134" s="281"/>
      <c r="R134" s="281"/>
    </row>
    <row r="135" spans="2:18" ht="13.5" thickBot="1">
      <c r="B135" s="248" t="s">
        <v>0</v>
      </c>
      <c r="C135" s="256">
        <f>COUNTIF(C119:C134,"&gt;0")</f>
        <v>15</v>
      </c>
      <c r="D135" s="255">
        <f>COUNTIF(D119:D134,"&gt;0")</f>
        <v>14</v>
      </c>
      <c r="E135" s="280"/>
      <c r="L135" s="248" t="s">
        <v>0</v>
      </c>
      <c r="M135" s="256">
        <f>COUNTIF(M119:M134,"&gt;0")</f>
        <v>15</v>
      </c>
      <c r="N135" s="255">
        <f>COUNTIF(N119:N134,"&gt;0")</f>
        <v>14</v>
      </c>
    </row>
    <row r="136" spans="2:18">
      <c r="B136" s="117" t="s">
        <v>1</v>
      </c>
      <c r="C136" s="134">
        <f>AVERAGE(C119:C134)</f>
        <v>27.966666666666665</v>
      </c>
      <c r="D136" s="146">
        <f>AVERAGE(D119:D134)</f>
        <v>25.157142857142851</v>
      </c>
      <c r="E136" s="101"/>
      <c r="L136" s="117" t="s">
        <v>1</v>
      </c>
      <c r="M136" s="134">
        <f>AVERAGE(M119:M134)</f>
        <v>22.620000000000005</v>
      </c>
      <c r="N136" s="146">
        <f>AVERAGE(N119:N134)</f>
        <v>25.228571428571424</v>
      </c>
    </row>
    <row r="137" spans="2:18">
      <c r="B137" s="85" t="s">
        <v>2</v>
      </c>
      <c r="C137" s="84">
        <f>STDEV(C119:C134)</f>
        <v>0.84824749308430603</v>
      </c>
      <c r="D137" s="136">
        <f>STDEV(D119:D134)</f>
        <v>1.6359961847399023</v>
      </c>
      <c r="E137" s="101"/>
      <c r="L137" s="85" t="s">
        <v>2</v>
      </c>
      <c r="M137" s="84">
        <f>STDEV(M119:M134)</f>
        <v>1.6279698136899576</v>
      </c>
      <c r="N137" s="136">
        <f>STDEV(N119:N134)</f>
        <v>2.1145752697477027</v>
      </c>
    </row>
    <row r="138" spans="2:18" ht="13.5" thickBot="1">
      <c r="B138" s="82" t="s">
        <v>3</v>
      </c>
      <c r="C138" s="235">
        <f>CONFIDENCE(0.05,C137,C135)</f>
        <v>0.42926457147037556</v>
      </c>
      <c r="D138" s="234">
        <f>CONFIDENCE(0.05,D137,D135)</f>
        <v>0.85697146197016849</v>
      </c>
      <c r="E138" s="279"/>
      <c r="L138" s="82" t="s">
        <v>3</v>
      </c>
      <c r="M138" s="254">
        <f>CONFIDENCE(0.05,M137,M135)</f>
        <v>0.82385125819743643</v>
      </c>
      <c r="N138" s="278">
        <f>CONFIDENCE(0.05,N137,N135)</f>
        <v>1.1076619109901853</v>
      </c>
    </row>
    <row r="140" spans="2:18" ht="13.5" thickBot="1">
      <c r="H140" s="293"/>
      <c r="I140" s="252"/>
      <c r="J140" s="252"/>
    </row>
    <row r="141" spans="2:18" ht="13.5" thickBot="1">
      <c r="B141" s="347"/>
      <c r="C141" s="348"/>
      <c r="D141" s="405" t="s">
        <v>15</v>
      </c>
      <c r="E141" s="291"/>
      <c r="F141" s="268"/>
      <c r="G141" s="490" t="s">
        <v>365</v>
      </c>
      <c r="H141" s="491"/>
      <c r="I141" s="292"/>
      <c r="J141" s="292"/>
      <c r="L141" s="347"/>
      <c r="M141" s="348"/>
      <c r="N141" s="405" t="s">
        <v>15</v>
      </c>
      <c r="P141" s="268"/>
      <c r="Q141" s="493" t="s">
        <v>317</v>
      </c>
      <c r="R141" s="493"/>
    </row>
    <row r="142" spans="2:18" ht="13.5" thickBot="1">
      <c r="B142" s="349"/>
      <c r="C142" s="350"/>
      <c r="D142" s="407"/>
      <c r="E142" s="291"/>
      <c r="F142" s="267"/>
      <c r="G142" s="266">
        <v>1</v>
      </c>
      <c r="H142" s="265">
        <v>2</v>
      </c>
      <c r="I142" s="290"/>
      <c r="J142" s="290"/>
      <c r="L142" s="349"/>
      <c r="M142" s="350"/>
      <c r="N142" s="407"/>
      <c r="P142" s="267"/>
      <c r="Q142" s="266">
        <v>1</v>
      </c>
      <c r="R142" s="265">
        <v>2</v>
      </c>
    </row>
    <row r="143" spans="2:18" ht="13.5" thickBot="1">
      <c r="B143" s="347" t="s">
        <v>17</v>
      </c>
      <c r="C143" s="348"/>
      <c r="D143" s="288" t="s">
        <v>285</v>
      </c>
      <c r="E143" s="289"/>
      <c r="F143" s="263" t="s">
        <v>1</v>
      </c>
      <c r="G143" s="286">
        <f t="shared" ref="G143:H145" si="14">C155</f>
        <v>27.928571428571427</v>
      </c>
      <c r="H143" s="286">
        <f t="shared" si="14"/>
        <v>24.071428571428573</v>
      </c>
      <c r="I143" s="286"/>
      <c r="J143" s="286"/>
      <c r="L143" s="492" t="s">
        <v>360</v>
      </c>
      <c r="M143" s="433"/>
      <c r="N143" s="288" t="s">
        <v>285</v>
      </c>
      <c r="P143" s="263" t="s">
        <v>1</v>
      </c>
      <c r="Q143" s="286">
        <f t="shared" ref="Q143:R145" si="15">M155</f>
        <v>22.557142857142857</v>
      </c>
      <c r="R143" s="286">
        <f t="shared" si="15"/>
        <v>24.400000000000002</v>
      </c>
    </row>
    <row r="144" spans="2:18">
      <c r="B144" s="483" t="s">
        <v>6</v>
      </c>
      <c r="C144" s="485" t="s">
        <v>293</v>
      </c>
      <c r="D144" s="486"/>
      <c r="E144" s="287"/>
      <c r="F144" s="258" t="s">
        <v>7</v>
      </c>
      <c r="G144" s="286">
        <f t="shared" si="14"/>
        <v>0.60474315681476343</v>
      </c>
      <c r="H144" s="286">
        <f t="shared" si="14"/>
        <v>1.2338480264525902</v>
      </c>
      <c r="I144" s="286"/>
      <c r="J144" s="286"/>
      <c r="L144" s="483" t="s">
        <v>6</v>
      </c>
      <c r="M144" s="485" t="s">
        <v>293</v>
      </c>
      <c r="N144" s="486"/>
      <c r="P144" s="258" t="s">
        <v>7</v>
      </c>
      <c r="Q144" s="286">
        <f t="shared" si="15"/>
        <v>0.43534332373864393</v>
      </c>
      <c r="R144" s="286">
        <f t="shared" si="15"/>
        <v>1.415391583037477</v>
      </c>
    </row>
    <row r="145" spans="2:18" ht="13.5" thickBot="1">
      <c r="B145" s="484"/>
      <c r="C145" s="129">
        <v>1</v>
      </c>
      <c r="D145" s="128">
        <v>2</v>
      </c>
      <c r="E145" s="280"/>
      <c r="F145" s="258" t="s">
        <v>3</v>
      </c>
      <c r="G145" s="286">
        <f t="shared" si="14"/>
        <v>0.44799176789486927</v>
      </c>
      <c r="H145" s="286">
        <f t="shared" si="14"/>
        <v>0.91403061358394699</v>
      </c>
      <c r="I145" s="286"/>
      <c r="J145" s="286"/>
      <c r="L145" s="484"/>
      <c r="M145" s="107">
        <v>1</v>
      </c>
      <c r="N145" s="106">
        <v>2</v>
      </c>
      <c r="P145" s="258" t="s">
        <v>3</v>
      </c>
      <c r="Q145" s="286">
        <f t="shared" si="15"/>
        <v>0.32250092133352154</v>
      </c>
      <c r="R145" s="286">
        <f t="shared" si="15"/>
        <v>1.0485174911085446</v>
      </c>
    </row>
    <row r="146" spans="2:18">
      <c r="B146" s="92">
        <v>1</v>
      </c>
      <c r="C146" s="147">
        <v>28.1</v>
      </c>
      <c r="D146" s="136">
        <v>25.9</v>
      </c>
      <c r="E146" s="282"/>
      <c r="F146" s="258" t="s">
        <v>8</v>
      </c>
      <c r="G146" s="281">
        <f>MAX(C146:C153)</f>
        <v>28.9</v>
      </c>
      <c r="H146" s="281">
        <f>MAX(D146:D153)</f>
        <v>25.9</v>
      </c>
      <c r="I146" s="281"/>
      <c r="J146" s="281"/>
      <c r="L146" s="92">
        <v>1</v>
      </c>
      <c r="M146" s="295">
        <v>22.9</v>
      </c>
      <c r="N146" s="136">
        <v>25.7</v>
      </c>
      <c r="P146" s="258" t="s">
        <v>8</v>
      </c>
      <c r="Q146" s="281">
        <f>MAX(M146:M153)</f>
        <v>23</v>
      </c>
      <c r="R146" s="281">
        <f>MAX(N146:N153)</f>
        <v>26.6</v>
      </c>
    </row>
    <row r="147" spans="2:18">
      <c r="B147" s="92">
        <v>2</v>
      </c>
      <c r="C147" s="137">
        <v>27.9</v>
      </c>
      <c r="D147" s="136">
        <v>23.9</v>
      </c>
      <c r="E147" s="282"/>
      <c r="F147" s="258" t="s">
        <v>9</v>
      </c>
      <c r="G147" s="281">
        <f>MIN(C146:C153)</f>
        <v>27</v>
      </c>
      <c r="H147" s="281">
        <f>MIN(D146:D153)</f>
        <v>22.5</v>
      </c>
      <c r="I147" s="281"/>
      <c r="J147" s="281"/>
      <c r="L147" s="92">
        <v>2</v>
      </c>
      <c r="M147" s="137">
        <v>21.9</v>
      </c>
      <c r="N147" s="136">
        <v>25.1</v>
      </c>
      <c r="P147" s="258" t="s">
        <v>9</v>
      </c>
      <c r="Q147" s="281">
        <f>MIN(M146:M153)</f>
        <v>21.9</v>
      </c>
      <c r="R147" s="281">
        <f>MIN(N146:N153)</f>
        <v>22.7</v>
      </c>
    </row>
    <row r="148" spans="2:18" ht="13.5" thickBot="1">
      <c r="B148" s="92">
        <v>7</v>
      </c>
      <c r="C148" s="137">
        <v>28.2</v>
      </c>
      <c r="D148" s="136">
        <v>23.8</v>
      </c>
      <c r="E148" s="282"/>
      <c r="F148" s="262" t="s">
        <v>10</v>
      </c>
      <c r="G148" s="285">
        <f>G146-G147</f>
        <v>1.8999999999999986</v>
      </c>
      <c r="H148" s="285">
        <f>H146-H147</f>
        <v>3.3999999999999986</v>
      </c>
      <c r="I148" s="281"/>
      <c r="J148" s="281"/>
      <c r="L148" s="92">
        <v>7</v>
      </c>
      <c r="M148" s="137">
        <v>22.2</v>
      </c>
      <c r="N148" s="136">
        <v>26.6</v>
      </c>
      <c r="P148" s="262" t="s">
        <v>10</v>
      </c>
      <c r="Q148" s="285">
        <f>Q146-Q147</f>
        <v>1.1000000000000014</v>
      </c>
      <c r="R148" s="285">
        <f>R146-R147</f>
        <v>3.9000000000000021</v>
      </c>
    </row>
    <row r="149" spans="2:18">
      <c r="B149" s="92">
        <v>17</v>
      </c>
      <c r="C149" s="137">
        <v>27.4</v>
      </c>
      <c r="D149" s="136">
        <v>23</v>
      </c>
      <c r="E149" s="282"/>
      <c r="F149" s="258"/>
      <c r="G149" s="281"/>
      <c r="H149" s="281"/>
      <c r="I149" s="281"/>
      <c r="J149" s="281"/>
      <c r="L149" s="92">
        <v>17</v>
      </c>
      <c r="M149" s="137">
        <v>22.6</v>
      </c>
      <c r="N149" s="136">
        <v>23.5</v>
      </c>
      <c r="P149" s="258"/>
      <c r="Q149" s="281"/>
      <c r="R149" s="281"/>
    </row>
    <row r="150" spans="2:18">
      <c r="B150" s="92">
        <v>18</v>
      </c>
      <c r="C150" s="284" t="s">
        <v>307</v>
      </c>
      <c r="D150" s="283" t="s">
        <v>307</v>
      </c>
      <c r="E150" s="282"/>
      <c r="F150" s="258"/>
      <c r="G150" s="281"/>
      <c r="H150" s="281"/>
      <c r="I150" s="281"/>
      <c r="J150" s="281"/>
      <c r="L150" s="92">
        <v>18</v>
      </c>
      <c r="M150" s="284" t="s">
        <v>307</v>
      </c>
      <c r="N150" s="283" t="s">
        <v>307</v>
      </c>
      <c r="P150" s="258"/>
      <c r="Q150" s="281"/>
      <c r="R150" s="281"/>
    </row>
    <row r="151" spans="2:18">
      <c r="B151" s="92">
        <v>28</v>
      </c>
      <c r="C151" s="137">
        <v>28</v>
      </c>
      <c r="D151" s="136">
        <v>25.5</v>
      </c>
      <c r="E151" s="282"/>
      <c r="F151" s="258"/>
      <c r="G151" s="280"/>
      <c r="H151" s="281"/>
      <c r="I151" s="281"/>
      <c r="J151" s="281"/>
      <c r="L151" s="92">
        <v>28</v>
      </c>
      <c r="M151" s="137">
        <v>23</v>
      </c>
      <c r="N151" s="136">
        <v>23.7</v>
      </c>
      <c r="P151" s="258"/>
      <c r="Q151" s="281"/>
      <c r="R151" s="281"/>
    </row>
    <row r="152" spans="2:18">
      <c r="B152" s="92">
        <v>29</v>
      </c>
      <c r="C152" s="137">
        <v>28.9</v>
      </c>
      <c r="D152" s="136">
        <v>23.9</v>
      </c>
      <c r="E152" s="282"/>
      <c r="F152" s="258"/>
      <c r="G152" s="280"/>
      <c r="H152" s="281"/>
      <c r="I152" s="281"/>
      <c r="J152" s="281"/>
      <c r="L152" s="92">
        <v>29</v>
      </c>
      <c r="M152" s="137">
        <v>22.3</v>
      </c>
      <c r="N152" s="136">
        <v>22.7</v>
      </c>
      <c r="P152" s="258"/>
      <c r="Q152" s="281"/>
      <c r="R152" s="281"/>
    </row>
    <row r="153" spans="2:18" ht="13.5" thickBot="1">
      <c r="B153" s="92">
        <v>31</v>
      </c>
      <c r="C153" s="137">
        <v>27</v>
      </c>
      <c r="D153" s="136">
        <v>22.5</v>
      </c>
      <c r="E153" s="282"/>
      <c r="F153" s="258"/>
      <c r="G153" s="280"/>
      <c r="H153" s="281"/>
      <c r="I153" s="281"/>
      <c r="J153" s="281"/>
      <c r="L153" s="92">
        <v>31</v>
      </c>
      <c r="M153" s="137">
        <v>23</v>
      </c>
      <c r="N153" s="136">
        <v>23.5</v>
      </c>
      <c r="P153" s="258"/>
      <c r="Q153" s="281"/>
      <c r="R153" s="281"/>
    </row>
    <row r="154" spans="2:18" ht="13.5" thickBot="1">
      <c r="B154" s="248" t="s">
        <v>0</v>
      </c>
      <c r="C154" s="256">
        <f>COUNTIF(C146:C153,"&gt;0")</f>
        <v>7</v>
      </c>
      <c r="D154" s="255">
        <f>COUNTIF(D146:D153,"&gt;0")</f>
        <v>7</v>
      </c>
      <c r="E154" s="280"/>
      <c r="F154" s="252"/>
      <c r="G154" s="280"/>
      <c r="H154" s="252"/>
      <c r="L154" s="248" t="s">
        <v>0</v>
      </c>
      <c r="M154" s="256">
        <f>COUNTIF(M146:M153,"&gt;0")</f>
        <v>7</v>
      </c>
      <c r="N154" s="255">
        <f>COUNTIF(N146:N153,"&gt;0")</f>
        <v>7</v>
      </c>
    </row>
    <row r="155" spans="2:18">
      <c r="B155" s="117" t="s">
        <v>1</v>
      </c>
      <c r="C155" s="134">
        <f>AVERAGE(C146:C153)</f>
        <v>27.928571428571427</v>
      </c>
      <c r="D155" s="146">
        <f>AVERAGE(D146:D153)</f>
        <v>24.071428571428573</v>
      </c>
      <c r="E155" s="101"/>
      <c r="F155" s="252"/>
      <c r="G155" s="280"/>
      <c r="H155" s="252"/>
      <c r="L155" s="117" t="s">
        <v>1</v>
      </c>
      <c r="M155" s="134">
        <f>AVERAGE(M146:M153)</f>
        <v>22.557142857142857</v>
      </c>
      <c r="N155" s="146">
        <f>AVERAGE(N146:N153)</f>
        <v>24.400000000000002</v>
      </c>
    </row>
    <row r="156" spans="2:18">
      <c r="B156" s="85" t="s">
        <v>2</v>
      </c>
      <c r="C156" s="84">
        <f>STDEV(C146:C153)</f>
        <v>0.60474315681476343</v>
      </c>
      <c r="D156" s="136">
        <f>STDEV(D146:D153)</f>
        <v>1.2338480264525902</v>
      </c>
      <c r="E156" s="101"/>
      <c r="F156" s="252"/>
      <c r="G156" s="280"/>
      <c r="H156" s="252"/>
      <c r="L156" s="85" t="s">
        <v>2</v>
      </c>
      <c r="M156" s="84">
        <f>STDEV(M146:M153)</f>
        <v>0.43534332373864393</v>
      </c>
      <c r="N156" s="136">
        <f>STDEV(N146:N153)</f>
        <v>1.415391583037477</v>
      </c>
    </row>
    <row r="157" spans="2:18" ht="13.5" thickBot="1">
      <c r="B157" s="82" t="s">
        <v>3</v>
      </c>
      <c r="C157" s="235">
        <f>CONFIDENCE(0.05,C156,C154)</f>
        <v>0.44799176789486927</v>
      </c>
      <c r="D157" s="234">
        <f>CONFIDENCE(0.05,D156,D154)</f>
        <v>0.91403061358394699</v>
      </c>
      <c r="E157" s="279"/>
      <c r="F157" s="252"/>
      <c r="G157" s="280"/>
      <c r="H157" s="252"/>
      <c r="L157" s="82" t="s">
        <v>3</v>
      </c>
      <c r="M157" s="254">
        <f>CONFIDENCE(0.05,M156,M154)</f>
        <v>0.32250092133352154</v>
      </c>
      <c r="N157" s="278">
        <f>CONFIDENCE(0.05,N156,N154)</f>
        <v>1.0485174911085446</v>
      </c>
    </row>
    <row r="158" spans="2:18">
      <c r="F158" s="252"/>
      <c r="G158" s="280"/>
      <c r="H158" s="252"/>
    </row>
    <row r="159" spans="2:18" ht="13.5" thickBot="1">
      <c r="H159" s="293"/>
      <c r="I159" s="252"/>
      <c r="J159" s="252"/>
    </row>
    <row r="160" spans="2:18" ht="13.5" thickBot="1">
      <c r="B160" s="347"/>
      <c r="C160" s="348"/>
      <c r="D160" s="405" t="s">
        <v>15</v>
      </c>
      <c r="E160" s="291"/>
      <c r="F160" s="268"/>
      <c r="G160" s="490" t="s">
        <v>364</v>
      </c>
      <c r="H160" s="491"/>
      <c r="I160" s="292"/>
      <c r="J160" s="292"/>
      <c r="L160" s="347"/>
      <c r="M160" s="348"/>
      <c r="N160" s="405" t="s">
        <v>15</v>
      </c>
      <c r="P160" s="268"/>
      <c r="Q160" s="493" t="s">
        <v>315</v>
      </c>
      <c r="R160" s="493"/>
    </row>
    <row r="161" spans="2:18" ht="13.5" thickBot="1">
      <c r="B161" s="349"/>
      <c r="C161" s="350"/>
      <c r="D161" s="407"/>
      <c r="E161" s="291"/>
      <c r="F161" s="267"/>
      <c r="G161" s="266">
        <v>1</v>
      </c>
      <c r="H161" s="265">
        <v>2</v>
      </c>
      <c r="I161" s="290"/>
      <c r="J161" s="290"/>
      <c r="L161" s="349"/>
      <c r="M161" s="350"/>
      <c r="N161" s="407"/>
      <c r="P161" s="267"/>
      <c r="Q161" s="266">
        <v>1</v>
      </c>
      <c r="R161" s="265">
        <v>2</v>
      </c>
    </row>
    <row r="162" spans="2:18" ht="13.5" thickBot="1">
      <c r="B162" s="347" t="s">
        <v>17</v>
      </c>
      <c r="C162" s="348"/>
      <c r="D162" s="288" t="s">
        <v>284</v>
      </c>
      <c r="E162" s="289"/>
      <c r="F162" s="263" t="s">
        <v>1</v>
      </c>
      <c r="G162" s="286">
        <f t="shared" ref="G162:H164" si="16">C174</f>
        <v>28.837499999999999</v>
      </c>
      <c r="H162" s="286">
        <f t="shared" si="16"/>
        <v>24.8125</v>
      </c>
      <c r="I162" s="286"/>
      <c r="J162" s="286"/>
      <c r="L162" s="492" t="s">
        <v>360</v>
      </c>
      <c r="M162" s="433"/>
      <c r="N162" s="288" t="s">
        <v>284</v>
      </c>
      <c r="P162" s="263" t="s">
        <v>1</v>
      </c>
      <c r="Q162" s="286">
        <f t="shared" ref="Q162:R164" si="17">M174</f>
        <v>23.562500000000004</v>
      </c>
      <c r="R162" s="286">
        <f t="shared" si="17"/>
        <v>25.037500000000001</v>
      </c>
    </row>
    <row r="163" spans="2:18">
      <c r="B163" s="483" t="s">
        <v>6</v>
      </c>
      <c r="C163" s="485" t="s">
        <v>293</v>
      </c>
      <c r="D163" s="486"/>
      <c r="E163" s="287"/>
      <c r="F163" s="258" t="s">
        <v>7</v>
      </c>
      <c r="G163" s="286">
        <f t="shared" si="16"/>
        <v>1.5174579306948093</v>
      </c>
      <c r="H163" s="286">
        <f t="shared" si="16"/>
        <v>1.3463575199138493</v>
      </c>
      <c r="I163" s="286"/>
      <c r="J163" s="286"/>
      <c r="L163" s="483" t="s">
        <v>6</v>
      </c>
      <c r="M163" s="485" t="s">
        <v>293</v>
      </c>
      <c r="N163" s="486"/>
      <c r="P163" s="258" t="s">
        <v>7</v>
      </c>
      <c r="Q163" s="286">
        <f t="shared" si="17"/>
        <v>1.4262212811682282</v>
      </c>
      <c r="R163" s="286">
        <f t="shared" si="17"/>
        <v>2.6348963113239519</v>
      </c>
    </row>
    <row r="164" spans="2:18" ht="13.5" thickBot="1">
      <c r="B164" s="484"/>
      <c r="C164" s="129">
        <v>1</v>
      </c>
      <c r="D164" s="128">
        <v>2</v>
      </c>
      <c r="E164" s="280"/>
      <c r="F164" s="258" t="s">
        <v>3</v>
      </c>
      <c r="G164" s="286">
        <f t="shared" si="16"/>
        <v>1.0515253747198419</v>
      </c>
      <c r="H164" s="286">
        <f t="shared" si="16"/>
        <v>0.93296101789527541</v>
      </c>
      <c r="I164" s="286"/>
      <c r="J164" s="286"/>
      <c r="L164" s="484"/>
      <c r="M164" s="107">
        <v>1</v>
      </c>
      <c r="N164" s="106">
        <v>2</v>
      </c>
      <c r="P164" s="258" t="s">
        <v>3</v>
      </c>
      <c r="Q164" s="286">
        <f t="shared" si="17"/>
        <v>0.98830276396997208</v>
      </c>
      <c r="R164" s="286">
        <f t="shared" si="17"/>
        <v>1.8258564373143615</v>
      </c>
    </row>
    <row r="165" spans="2:18">
      <c r="B165" s="92">
        <v>1</v>
      </c>
      <c r="C165" s="147">
        <v>26.7</v>
      </c>
      <c r="D165" s="136">
        <v>22.7</v>
      </c>
      <c r="E165" s="282"/>
      <c r="F165" s="258" t="s">
        <v>8</v>
      </c>
      <c r="G165" s="281">
        <f>MAX(C165:C172)</f>
        <v>30.4</v>
      </c>
      <c r="H165" s="281">
        <f>MAX(D165:D172)</f>
        <v>26.9</v>
      </c>
      <c r="I165" s="281"/>
      <c r="J165" s="281"/>
      <c r="L165" s="92">
        <v>1</v>
      </c>
      <c r="M165" s="295">
        <v>22.6</v>
      </c>
      <c r="N165" s="136">
        <v>23.6</v>
      </c>
      <c r="P165" s="258" t="s">
        <v>8</v>
      </c>
      <c r="Q165" s="281">
        <f>MAX(M165:M172)</f>
        <v>25.8</v>
      </c>
      <c r="R165" s="281">
        <f>MAX(N165:N172)</f>
        <v>29.2</v>
      </c>
    </row>
    <row r="166" spans="2:18">
      <c r="B166" s="92">
        <v>5</v>
      </c>
      <c r="C166" s="137">
        <v>30.1</v>
      </c>
      <c r="D166" s="136">
        <v>24.1</v>
      </c>
      <c r="E166" s="282"/>
      <c r="F166" s="258" t="s">
        <v>9</v>
      </c>
      <c r="G166" s="281">
        <f>MIN(C165:C172)</f>
        <v>26.7</v>
      </c>
      <c r="H166" s="281">
        <f>MIN(D165:D172)</f>
        <v>22.7</v>
      </c>
      <c r="I166" s="281"/>
      <c r="J166" s="281"/>
      <c r="L166" s="92">
        <v>5</v>
      </c>
      <c r="M166" s="137">
        <v>23.8</v>
      </c>
      <c r="N166" s="136">
        <v>28</v>
      </c>
      <c r="P166" s="258" t="s">
        <v>9</v>
      </c>
      <c r="Q166" s="281">
        <f>MIN(M165:M172)</f>
        <v>21.5</v>
      </c>
      <c r="R166" s="281">
        <f>MIN(N165:N172)</f>
        <v>21.6</v>
      </c>
    </row>
    <row r="167" spans="2:18" ht="13.5" thickBot="1">
      <c r="B167" s="92">
        <v>7</v>
      </c>
      <c r="C167" s="137">
        <v>28.3</v>
      </c>
      <c r="D167" s="136">
        <v>25.6</v>
      </c>
      <c r="E167" s="282"/>
      <c r="F167" s="262" t="s">
        <v>10</v>
      </c>
      <c r="G167" s="285">
        <f>G165-G166</f>
        <v>3.6999999999999993</v>
      </c>
      <c r="H167" s="285">
        <f>H165-H166</f>
        <v>4.1999999999999993</v>
      </c>
      <c r="I167" s="281"/>
      <c r="J167" s="281"/>
      <c r="L167" s="92">
        <v>7</v>
      </c>
      <c r="M167" s="137">
        <v>24.9</v>
      </c>
      <c r="N167" s="136">
        <v>24.6</v>
      </c>
      <c r="P167" s="262" t="s">
        <v>10</v>
      </c>
      <c r="Q167" s="285">
        <f>Q165-Q166</f>
        <v>4.3000000000000007</v>
      </c>
      <c r="R167" s="285">
        <f>R165-R166</f>
        <v>7.5999999999999979</v>
      </c>
    </row>
    <row r="168" spans="2:18">
      <c r="B168" s="92">
        <v>8</v>
      </c>
      <c r="C168" s="137">
        <v>29.8</v>
      </c>
      <c r="D168" s="136">
        <v>23.8</v>
      </c>
      <c r="E168" s="282"/>
      <c r="F168" s="258"/>
      <c r="G168" s="281"/>
      <c r="H168" s="281"/>
      <c r="I168" s="281"/>
      <c r="J168" s="281"/>
      <c r="L168" s="92">
        <v>8</v>
      </c>
      <c r="M168" s="137">
        <v>23.3</v>
      </c>
      <c r="N168" s="136">
        <v>26</v>
      </c>
      <c r="P168" s="258"/>
      <c r="Q168" s="281"/>
      <c r="R168" s="281"/>
    </row>
    <row r="169" spans="2:18">
      <c r="B169" s="92">
        <v>12</v>
      </c>
      <c r="C169" s="137">
        <v>26.9</v>
      </c>
      <c r="D169" s="136">
        <v>24.7</v>
      </c>
      <c r="E169" s="282"/>
      <c r="F169" s="258"/>
      <c r="G169" s="281"/>
      <c r="H169" s="281"/>
      <c r="I169" s="281"/>
      <c r="J169" s="281"/>
      <c r="L169" s="92">
        <v>12</v>
      </c>
      <c r="M169" s="137">
        <v>21.5</v>
      </c>
      <c r="N169" s="136">
        <v>21.6</v>
      </c>
      <c r="P169" s="258"/>
      <c r="Q169" s="281"/>
      <c r="R169" s="281"/>
    </row>
    <row r="170" spans="2:18">
      <c r="B170" s="92">
        <v>13</v>
      </c>
      <c r="C170" s="137">
        <v>30.3</v>
      </c>
      <c r="D170" s="136">
        <v>26.1</v>
      </c>
      <c r="E170" s="282"/>
      <c r="F170" s="258"/>
      <c r="G170" s="281"/>
      <c r="H170" s="281"/>
      <c r="I170" s="281"/>
      <c r="J170" s="281"/>
      <c r="L170" s="92">
        <v>13</v>
      </c>
      <c r="M170" s="137">
        <v>22.3</v>
      </c>
      <c r="N170" s="136">
        <v>22.3</v>
      </c>
      <c r="P170" s="258"/>
      <c r="Q170" s="281"/>
      <c r="R170" s="281"/>
    </row>
    <row r="171" spans="2:18">
      <c r="B171" s="92">
        <v>15</v>
      </c>
      <c r="C171" s="137">
        <v>30.4</v>
      </c>
      <c r="D171" s="136">
        <v>24.6</v>
      </c>
      <c r="E171" s="282"/>
      <c r="F171" s="258"/>
      <c r="G171" s="281"/>
      <c r="H171" s="281"/>
      <c r="I171" s="281"/>
      <c r="J171" s="281"/>
      <c r="L171" s="92">
        <v>15</v>
      </c>
      <c r="M171" s="137">
        <v>24.3</v>
      </c>
      <c r="N171" s="136">
        <v>25</v>
      </c>
      <c r="P171" s="258"/>
      <c r="Q171" s="281"/>
      <c r="R171" s="281"/>
    </row>
    <row r="172" spans="2:18" ht="13.5" thickBot="1">
      <c r="B172" s="92">
        <v>27</v>
      </c>
      <c r="C172" s="137">
        <v>28.2</v>
      </c>
      <c r="D172" s="136">
        <v>26.9</v>
      </c>
      <c r="E172" s="282"/>
      <c r="F172" s="258"/>
      <c r="G172" s="281"/>
      <c r="H172" s="281"/>
      <c r="I172" s="281"/>
      <c r="J172" s="281"/>
      <c r="L172" s="92">
        <v>27</v>
      </c>
      <c r="M172" s="137">
        <v>25.8</v>
      </c>
      <c r="N172" s="136">
        <v>29.2</v>
      </c>
      <c r="P172" s="258"/>
      <c r="Q172" s="281"/>
      <c r="R172" s="281"/>
    </row>
    <row r="173" spans="2:18" ht="13.5" thickBot="1">
      <c r="B173" s="248" t="s">
        <v>0</v>
      </c>
      <c r="C173" s="256">
        <f>COUNTIF(C165:C172,"&gt;0")</f>
        <v>8</v>
      </c>
      <c r="D173" s="255">
        <f>COUNTIF(D165:D172,"&gt;0")</f>
        <v>8</v>
      </c>
      <c r="E173" s="280"/>
      <c r="F173" s="252"/>
      <c r="G173" s="280"/>
      <c r="H173" s="252"/>
      <c r="L173" s="248" t="s">
        <v>0</v>
      </c>
      <c r="M173" s="256">
        <f>COUNTIF(M165:M172,"&gt;0")</f>
        <v>8</v>
      </c>
      <c r="N173" s="255">
        <f>COUNTIF(N165:N172,"&gt;0")</f>
        <v>8</v>
      </c>
    </row>
    <row r="174" spans="2:18">
      <c r="B174" s="117" t="s">
        <v>1</v>
      </c>
      <c r="C174" s="134">
        <f>AVERAGE(C165:C172)</f>
        <v>28.837499999999999</v>
      </c>
      <c r="D174" s="146">
        <f>AVERAGE(D165:D172)</f>
        <v>24.8125</v>
      </c>
      <c r="E174" s="101"/>
      <c r="F174" s="252"/>
      <c r="G174" s="280"/>
      <c r="H174" s="252"/>
      <c r="L174" s="117" t="s">
        <v>1</v>
      </c>
      <c r="M174" s="134">
        <f>AVERAGE(M165:M172)</f>
        <v>23.562500000000004</v>
      </c>
      <c r="N174" s="146">
        <f>AVERAGE(N165:N172)</f>
        <v>25.037500000000001</v>
      </c>
    </row>
    <row r="175" spans="2:18">
      <c r="B175" s="85" t="s">
        <v>2</v>
      </c>
      <c r="C175" s="84">
        <f>STDEV(C165:C172)</f>
        <v>1.5174579306948093</v>
      </c>
      <c r="D175" s="136">
        <f>STDEV(D165:D172)</f>
        <v>1.3463575199138493</v>
      </c>
      <c r="E175" s="101"/>
      <c r="F175" s="252"/>
      <c r="G175" s="280"/>
      <c r="H175" s="252"/>
      <c r="L175" s="85" t="s">
        <v>2</v>
      </c>
      <c r="M175" s="84">
        <f>STDEV(M165:M172)</f>
        <v>1.4262212811682282</v>
      </c>
      <c r="N175" s="136">
        <f>STDEV(N165:N172)</f>
        <v>2.6348963113239519</v>
      </c>
    </row>
    <row r="176" spans="2:18" ht="13.5" thickBot="1">
      <c r="B176" s="82" t="s">
        <v>3</v>
      </c>
      <c r="C176" s="235">
        <f>CONFIDENCE(0.05,C175,C173)</f>
        <v>1.0515253747198419</v>
      </c>
      <c r="D176" s="234">
        <f>CONFIDENCE(0.05,D175,D173)</f>
        <v>0.93296101789527541</v>
      </c>
      <c r="E176" s="279"/>
      <c r="F176" s="252"/>
      <c r="G176" s="280"/>
      <c r="H176" s="252"/>
      <c r="L176" s="82" t="s">
        <v>3</v>
      </c>
      <c r="M176" s="254">
        <f>CONFIDENCE(0.05,M175,M173)</f>
        <v>0.98830276396997208</v>
      </c>
      <c r="N176" s="278">
        <f>CONFIDENCE(0.05,N175,N173)</f>
        <v>1.8258564373143615</v>
      </c>
    </row>
    <row r="177" spans="2:18">
      <c r="F177" s="252"/>
      <c r="G177" s="280"/>
      <c r="H177" s="252"/>
    </row>
    <row r="178" spans="2:18" ht="13.5" thickBot="1">
      <c r="H178" s="293"/>
      <c r="I178" s="252"/>
      <c r="J178" s="252"/>
    </row>
    <row r="179" spans="2:18" ht="13.5" thickBot="1">
      <c r="B179" s="347"/>
      <c r="C179" s="348"/>
      <c r="D179" s="405" t="s">
        <v>15</v>
      </c>
      <c r="E179" s="291"/>
      <c r="F179" s="268"/>
      <c r="G179" s="490" t="s">
        <v>363</v>
      </c>
      <c r="H179" s="491"/>
      <c r="I179" s="292"/>
      <c r="J179" s="292"/>
      <c r="L179" s="347"/>
      <c r="M179" s="348"/>
      <c r="N179" s="405" t="s">
        <v>15</v>
      </c>
      <c r="P179" s="268"/>
      <c r="Q179" s="493" t="s">
        <v>313</v>
      </c>
      <c r="R179" s="493"/>
    </row>
    <row r="180" spans="2:18" ht="13.5" thickBot="1">
      <c r="B180" s="349"/>
      <c r="C180" s="350"/>
      <c r="D180" s="407"/>
      <c r="E180" s="291"/>
      <c r="F180" s="267"/>
      <c r="G180" s="266">
        <v>1</v>
      </c>
      <c r="H180" s="265">
        <v>2</v>
      </c>
      <c r="I180" s="290"/>
      <c r="J180" s="290"/>
      <c r="L180" s="349"/>
      <c r="M180" s="350"/>
      <c r="N180" s="407"/>
      <c r="P180" s="267"/>
      <c r="Q180" s="266">
        <v>1</v>
      </c>
      <c r="R180" s="265">
        <v>2</v>
      </c>
    </row>
    <row r="181" spans="2:18" ht="13.5" thickBot="1">
      <c r="B181" s="347" t="s">
        <v>17</v>
      </c>
      <c r="C181" s="348"/>
      <c r="D181" s="288" t="s">
        <v>283</v>
      </c>
      <c r="E181" s="289"/>
      <c r="F181" s="263" t="s">
        <v>1</v>
      </c>
      <c r="G181" s="286">
        <f t="shared" ref="G181:H183" si="18">C194</f>
        <v>28.8</v>
      </c>
      <c r="H181" s="286">
        <f t="shared" si="18"/>
        <v>25.571428571428573</v>
      </c>
      <c r="I181" s="286"/>
      <c r="J181" s="286"/>
      <c r="L181" s="492" t="s">
        <v>360</v>
      </c>
      <c r="M181" s="433"/>
      <c r="N181" s="288" t="s">
        <v>283</v>
      </c>
      <c r="P181" s="263" t="s">
        <v>1</v>
      </c>
      <c r="Q181" s="286">
        <f t="shared" ref="Q181:R183" si="19">M194</f>
        <v>21.199999999999996</v>
      </c>
      <c r="R181" s="286">
        <f t="shared" si="19"/>
        <v>23.785714285714285</v>
      </c>
    </row>
    <row r="182" spans="2:18">
      <c r="B182" s="483" t="s">
        <v>6</v>
      </c>
      <c r="C182" s="485" t="s">
        <v>293</v>
      </c>
      <c r="D182" s="486"/>
      <c r="E182" s="287"/>
      <c r="F182" s="258" t="s">
        <v>7</v>
      </c>
      <c r="G182" s="286">
        <f t="shared" si="18"/>
        <v>1.3216151734399344</v>
      </c>
      <c r="H182" s="286">
        <f t="shared" si="18"/>
        <v>1.9431197301541367</v>
      </c>
      <c r="I182" s="286"/>
      <c r="J182" s="286"/>
      <c r="L182" s="483" t="s">
        <v>6</v>
      </c>
      <c r="M182" s="485" t="s">
        <v>293</v>
      </c>
      <c r="N182" s="486"/>
      <c r="P182" s="258" t="s">
        <v>7</v>
      </c>
      <c r="Q182" s="286">
        <f t="shared" si="19"/>
        <v>2.157931107951935</v>
      </c>
      <c r="R182" s="286">
        <f t="shared" si="19"/>
        <v>3.8233617718043917</v>
      </c>
    </row>
    <row r="183" spans="2:18" ht="13.5" thickBot="1">
      <c r="B183" s="484"/>
      <c r="C183" s="129">
        <v>1</v>
      </c>
      <c r="D183" s="128">
        <v>2</v>
      </c>
      <c r="E183" s="280"/>
      <c r="F183" s="258" t="s">
        <v>3</v>
      </c>
      <c r="G183" s="286">
        <f t="shared" si="18"/>
        <v>0.97904823122685791</v>
      </c>
      <c r="H183" s="286">
        <f t="shared" si="18"/>
        <v>1.4394567897686739</v>
      </c>
      <c r="I183" s="286"/>
      <c r="J183" s="286"/>
      <c r="L183" s="484"/>
      <c r="M183" s="107">
        <v>1</v>
      </c>
      <c r="N183" s="106">
        <v>2</v>
      </c>
      <c r="P183" s="258" t="s">
        <v>3</v>
      </c>
      <c r="Q183" s="286">
        <f t="shared" si="19"/>
        <v>1.5985883612782052</v>
      </c>
      <c r="R183" s="286">
        <f t="shared" si="19"/>
        <v>2.8323339919610881</v>
      </c>
    </row>
    <row r="184" spans="2:18">
      <c r="B184" s="92">
        <v>2</v>
      </c>
      <c r="C184" s="147">
        <v>30.6</v>
      </c>
      <c r="D184" s="136">
        <v>24.4</v>
      </c>
      <c r="E184" s="282"/>
      <c r="F184" s="258" t="s">
        <v>8</v>
      </c>
      <c r="G184" s="281">
        <f>MAX(C184:C192)</f>
        <v>30.6</v>
      </c>
      <c r="H184" s="281">
        <f>MAX(D184:D192)</f>
        <v>28</v>
      </c>
      <c r="I184" s="281"/>
      <c r="J184" s="281"/>
      <c r="L184" s="92">
        <v>2</v>
      </c>
      <c r="M184" s="295">
        <v>24.5</v>
      </c>
      <c r="N184" s="136">
        <v>30.7</v>
      </c>
      <c r="P184" s="258" t="s">
        <v>8</v>
      </c>
      <c r="Q184" s="281">
        <f>MAX(M184:M192)</f>
        <v>24.5</v>
      </c>
      <c r="R184" s="281">
        <f>MAX(N184:N192)</f>
        <v>30.7</v>
      </c>
    </row>
    <row r="185" spans="2:18">
      <c r="B185" s="92">
        <v>6</v>
      </c>
      <c r="C185" s="137">
        <v>30.3</v>
      </c>
      <c r="D185" s="136">
        <v>26.4</v>
      </c>
      <c r="E185" s="282"/>
      <c r="F185" s="258" t="s">
        <v>9</v>
      </c>
      <c r="G185" s="281">
        <f>MIN(C184:C192)</f>
        <v>26.9</v>
      </c>
      <c r="H185" s="281">
        <f>MIN(D184:D192)</f>
        <v>23.1</v>
      </c>
      <c r="I185" s="281"/>
      <c r="J185" s="281"/>
      <c r="L185" s="92">
        <v>6</v>
      </c>
      <c r="M185" s="137">
        <v>22.4</v>
      </c>
      <c r="N185" s="136">
        <v>26.1</v>
      </c>
      <c r="P185" s="258" t="s">
        <v>9</v>
      </c>
      <c r="Q185" s="281">
        <f>MIN(M184:M192)</f>
        <v>18</v>
      </c>
      <c r="R185" s="281">
        <f>MIN(N184:N192)</f>
        <v>20</v>
      </c>
    </row>
    <row r="186" spans="2:18" ht="13.5" thickBot="1">
      <c r="B186" s="92">
        <v>18</v>
      </c>
      <c r="C186" s="284" t="s">
        <v>307</v>
      </c>
      <c r="D186" s="283" t="s">
        <v>307</v>
      </c>
      <c r="E186" s="282"/>
      <c r="F186" s="262" t="s">
        <v>10</v>
      </c>
      <c r="G186" s="285">
        <f>G184-G185</f>
        <v>3.7000000000000028</v>
      </c>
      <c r="H186" s="285">
        <f>H184-H185</f>
        <v>4.8999999999999986</v>
      </c>
      <c r="I186" s="281"/>
      <c r="J186" s="281"/>
      <c r="L186" s="92">
        <v>18</v>
      </c>
      <c r="M186" s="284" t="s">
        <v>307</v>
      </c>
      <c r="N186" s="283" t="s">
        <v>307</v>
      </c>
      <c r="P186" s="262" t="s">
        <v>10</v>
      </c>
      <c r="Q186" s="285">
        <f>Q184-Q185</f>
        <v>6.5</v>
      </c>
      <c r="R186" s="285">
        <f>R184-R185</f>
        <v>10.7</v>
      </c>
    </row>
    <row r="187" spans="2:18">
      <c r="B187" s="92">
        <v>20</v>
      </c>
      <c r="C187" s="284" t="s">
        <v>307</v>
      </c>
      <c r="D187" s="283" t="s">
        <v>307</v>
      </c>
      <c r="E187" s="282"/>
      <c r="F187" s="258"/>
      <c r="G187" s="281"/>
      <c r="H187" s="281"/>
      <c r="I187" s="281"/>
      <c r="J187" s="281"/>
      <c r="L187" s="92">
        <v>20</v>
      </c>
      <c r="M187" s="284" t="s">
        <v>307</v>
      </c>
      <c r="N187" s="283" t="s">
        <v>307</v>
      </c>
      <c r="P187" s="258"/>
      <c r="Q187" s="281"/>
      <c r="R187" s="281"/>
    </row>
    <row r="188" spans="2:18">
      <c r="B188" s="92">
        <v>24</v>
      </c>
      <c r="C188" s="137">
        <v>28.5</v>
      </c>
      <c r="D188" s="136">
        <v>26</v>
      </c>
      <c r="E188" s="282"/>
      <c r="F188" s="258"/>
      <c r="G188" s="281"/>
      <c r="H188" s="281"/>
      <c r="I188" s="281"/>
      <c r="J188" s="281"/>
      <c r="L188" s="92">
        <v>24</v>
      </c>
      <c r="M188" s="137">
        <v>22.6</v>
      </c>
      <c r="N188" s="136">
        <v>24.4</v>
      </c>
      <c r="P188" s="258"/>
      <c r="Q188" s="281"/>
      <c r="R188" s="281"/>
    </row>
    <row r="189" spans="2:18">
      <c r="B189" s="92">
        <v>25</v>
      </c>
      <c r="C189" s="137">
        <v>28.1</v>
      </c>
      <c r="D189" s="136">
        <v>28</v>
      </c>
      <c r="E189" s="282"/>
      <c r="F189" s="258"/>
      <c r="G189" s="281"/>
      <c r="H189" s="281"/>
      <c r="I189" s="281"/>
      <c r="J189" s="281"/>
      <c r="L189" s="92">
        <v>25</v>
      </c>
      <c r="M189" s="137">
        <v>19.600000000000001</v>
      </c>
      <c r="N189" s="136">
        <v>20.9</v>
      </c>
      <c r="P189" s="258"/>
      <c r="Q189" s="281"/>
      <c r="R189" s="281"/>
    </row>
    <row r="190" spans="2:18">
      <c r="B190" s="92">
        <v>26</v>
      </c>
      <c r="C190" s="137">
        <v>28</v>
      </c>
      <c r="D190" s="136">
        <v>27.6</v>
      </c>
      <c r="E190" s="282"/>
      <c r="F190" s="258"/>
      <c r="G190" s="281"/>
      <c r="H190" s="281"/>
      <c r="I190" s="281"/>
      <c r="J190" s="281"/>
      <c r="L190" s="92">
        <v>26</v>
      </c>
      <c r="M190" s="137">
        <v>18</v>
      </c>
      <c r="N190" s="136">
        <v>20</v>
      </c>
      <c r="P190" s="258"/>
      <c r="Q190" s="281"/>
      <c r="R190" s="281"/>
    </row>
    <row r="191" spans="2:18">
      <c r="B191" s="92">
        <v>30</v>
      </c>
      <c r="C191" s="137">
        <v>26.9</v>
      </c>
      <c r="D191" s="136">
        <v>23.5</v>
      </c>
      <c r="E191" s="282"/>
      <c r="F191" s="258"/>
      <c r="G191" s="281"/>
      <c r="H191" s="281"/>
      <c r="I191" s="281"/>
      <c r="J191" s="281"/>
      <c r="L191" s="92">
        <v>30</v>
      </c>
      <c r="M191" s="137">
        <v>20.3</v>
      </c>
      <c r="N191" s="136">
        <v>20.399999999999999</v>
      </c>
      <c r="P191" s="258"/>
      <c r="Q191" s="281"/>
      <c r="R191" s="281"/>
    </row>
    <row r="192" spans="2:18" ht="13.5" thickBot="1">
      <c r="B192" s="92">
        <v>31</v>
      </c>
      <c r="C192" s="137">
        <v>29.2</v>
      </c>
      <c r="D192" s="136">
        <v>23.1</v>
      </c>
      <c r="E192" s="282"/>
      <c r="F192" s="258"/>
      <c r="G192" s="281"/>
      <c r="H192" s="281"/>
      <c r="I192" s="281"/>
      <c r="J192" s="281"/>
      <c r="L192" s="92">
        <v>31</v>
      </c>
      <c r="M192" s="137">
        <v>21</v>
      </c>
      <c r="N192" s="136">
        <v>24</v>
      </c>
      <c r="P192" s="258"/>
      <c r="Q192" s="281"/>
      <c r="R192" s="281"/>
    </row>
    <row r="193" spans="2:18" ht="13.5" thickBot="1">
      <c r="B193" s="248" t="s">
        <v>0</v>
      </c>
      <c r="C193" s="256">
        <f>COUNTIF(C184:C192,"&gt;0")</f>
        <v>7</v>
      </c>
      <c r="D193" s="255">
        <f>COUNTIF(D184:D192,"&gt;0")</f>
        <v>7</v>
      </c>
      <c r="E193" s="280"/>
      <c r="F193" s="252"/>
      <c r="G193" s="280"/>
      <c r="H193" s="252"/>
      <c r="L193" s="248" t="s">
        <v>0</v>
      </c>
      <c r="M193" s="256">
        <f>COUNTIF(M184:M192,"&gt;0")</f>
        <v>7</v>
      </c>
      <c r="N193" s="255">
        <f>COUNTIF(N184:N192,"&gt;0")</f>
        <v>7</v>
      </c>
    </row>
    <row r="194" spans="2:18">
      <c r="B194" s="117" t="s">
        <v>1</v>
      </c>
      <c r="C194" s="134">
        <f>AVERAGE(C184:C192)</f>
        <v>28.8</v>
      </c>
      <c r="D194" s="146">
        <f>AVERAGE(D184:D192)</f>
        <v>25.571428571428573</v>
      </c>
      <c r="E194" s="101"/>
      <c r="F194" s="252"/>
      <c r="G194" s="280"/>
      <c r="H194" s="252"/>
      <c r="L194" s="117" t="s">
        <v>1</v>
      </c>
      <c r="M194" s="134">
        <f>AVERAGE(M184:M192)</f>
        <v>21.199999999999996</v>
      </c>
      <c r="N194" s="146">
        <f>AVERAGE(N184:N192)</f>
        <v>23.785714285714285</v>
      </c>
    </row>
    <row r="195" spans="2:18">
      <c r="B195" s="85" t="s">
        <v>2</v>
      </c>
      <c r="C195" s="84">
        <f>STDEV(C184:C192)</f>
        <v>1.3216151734399344</v>
      </c>
      <c r="D195" s="136">
        <f>STDEV(D184:D192)</f>
        <v>1.9431197301541367</v>
      </c>
      <c r="E195" s="101"/>
      <c r="F195" s="252"/>
      <c r="G195" s="280"/>
      <c r="H195" s="252"/>
      <c r="L195" s="85" t="s">
        <v>2</v>
      </c>
      <c r="M195" s="84">
        <f>STDEV(M184:M192)</f>
        <v>2.157931107951935</v>
      </c>
      <c r="N195" s="136">
        <f>STDEV(N184:N192)</f>
        <v>3.8233617718043917</v>
      </c>
    </row>
    <row r="196" spans="2:18" ht="13.5" thickBot="1">
      <c r="B196" s="82" t="s">
        <v>3</v>
      </c>
      <c r="C196" s="235">
        <f>CONFIDENCE(0.05,C195,C193)</f>
        <v>0.97904823122685791</v>
      </c>
      <c r="D196" s="234">
        <f>CONFIDENCE(0.05,D195,D193)</f>
        <v>1.4394567897686739</v>
      </c>
      <c r="E196" s="279"/>
      <c r="F196" s="252"/>
      <c r="G196" s="280"/>
      <c r="H196" s="252"/>
      <c r="L196" s="82" t="s">
        <v>3</v>
      </c>
      <c r="M196" s="254">
        <f>CONFIDENCE(0.05,M195,M193)</f>
        <v>1.5985883612782052</v>
      </c>
      <c r="N196" s="278">
        <f>CONFIDENCE(0.05,N195,N193)</f>
        <v>2.8323339919610881</v>
      </c>
    </row>
    <row r="197" spans="2:18">
      <c r="F197" s="252"/>
      <c r="G197" s="280"/>
      <c r="H197" s="252"/>
    </row>
    <row r="198" spans="2:18" ht="13.5" thickBot="1">
      <c r="H198" s="293"/>
      <c r="I198" s="252"/>
      <c r="J198" s="252"/>
    </row>
    <row r="199" spans="2:18" ht="13.5" thickBot="1">
      <c r="B199" s="347"/>
      <c r="C199" s="348"/>
      <c r="D199" s="405" t="s">
        <v>15</v>
      </c>
      <c r="E199" s="291"/>
      <c r="F199" s="268"/>
      <c r="G199" s="490" t="s">
        <v>362</v>
      </c>
      <c r="H199" s="491"/>
      <c r="I199" s="292"/>
      <c r="J199" s="292"/>
      <c r="L199" s="347"/>
      <c r="M199" s="348"/>
      <c r="N199" s="405" t="s">
        <v>15</v>
      </c>
      <c r="P199" s="268"/>
      <c r="Q199" s="493" t="s">
        <v>311</v>
      </c>
      <c r="R199" s="493"/>
    </row>
    <row r="200" spans="2:18" ht="13.5" thickBot="1">
      <c r="B200" s="349"/>
      <c r="C200" s="350"/>
      <c r="D200" s="407"/>
      <c r="E200" s="291"/>
      <c r="F200" s="267"/>
      <c r="G200" s="266">
        <v>1</v>
      </c>
      <c r="H200" s="265">
        <v>2</v>
      </c>
      <c r="I200" s="290"/>
      <c r="J200" s="290"/>
      <c r="L200" s="349"/>
      <c r="M200" s="350"/>
      <c r="N200" s="407"/>
      <c r="P200" s="267"/>
      <c r="Q200" s="266">
        <v>1</v>
      </c>
      <c r="R200" s="265">
        <v>2</v>
      </c>
    </row>
    <row r="201" spans="2:18" ht="13.5" customHeight="1" thickBot="1">
      <c r="B201" s="347" t="s">
        <v>17</v>
      </c>
      <c r="C201" s="348"/>
      <c r="D201" s="288" t="s">
        <v>282</v>
      </c>
      <c r="E201" s="289"/>
      <c r="F201" s="263" t="s">
        <v>1</v>
      </c>
      <c r="G201" s="286">
        <f t="shared" ref="G201:H203" si="20">C217</f>
        <v>28.140000000000004</v>
      </c>
      <c r="H201" s="286">
        <f t="shared" si="20"/>
        <v>24.380000000000003</v>
      </c>
      <c r="I201" s="286"/>
      <c r="J201" s="286"/>
      <c r="L201" s="492" t="s">
        <v>360</v>
      </c>
      <c r="M201" s="433"/>
      <c r="N201" s="288" t="s">
        <v>282</v>
      </c>
      <c r="P201" s="263" t="s">
        <v>1</v>
      </c>
      <c r="Q201" s="286">
        <f t="shared" ref="Q201:R203" si="21">M217</f>
        <v>19.600000000000001</v>
      </c>
      <c r="R201" s="286">
        <f t="shared" si="21"/>
        <v>19.66</v>
      </c>
    </row>
    <row r="202" spans="2:18">
      <c r="B202" s="483" t="s">
        <v>6</v>
      </c>
      <c r="C202" s="485" t="s">
        <v>293</v>
      </c>
      <c r="D202" s="486"/>
      <c r="E202" s="287"/>
      <c r="F202" s="258" t="s">
        <v>7</v>
      </c>
      <c r="G202" s="286">
        <f t="shared" si="20"/>
        <v>1.5290519938837925</v>
      </c>
      <c r="H202" s="286">
        <f t="shared" si="20"/>
        <v>1.0986355173577815</v>
      </c>
      <c r="I202" s="286"/>
      <c r="J202" s="286"/>
      <c r="L202" s="483" t="s">
        <v>6</v>
      </c>
      <c r="M202" s="485" t="s">
        <v>293</v>
      </c>
      <c r="N202" s="486"/>
      <c r="P202" s="258" t="s">
        <v>7</v>
      </c>
      <c r="Q202" s="286">
        <f t="shared" si="21"/>
        <v>1.0148891565092222</v>
      </c>
      <c r="R202" s="286">
        <f t="shared" si="21"/>
        <v>2.0378910667648547</v>
      </c>
    </row>
    <row r="203" spans="2:18" ht="13.5" thickBot="1">
      <c r="B203" s="484"/>
      <c r="C203" s="129">
        <v>1</v>
      </c>
      <c r="D203" s="128">
        <v>2</v>
      </c>
      <c r="E203" s="280"/>
      <c r="F203" s="258" t="s">
        <v>3</v>
      </c>
      <c r="G203" s="286">
        <f t="shared" si="20"/>
        <v>1.340248538352709</v>
      </c>
      <c r="H203" s="286">
        <f t="shared" si="20"/>
        <v>0.96297879484210946</v>
      </c>
      <c r="I203" s="286"/>
      <c r="J203" s="286"/>
      <c r="L203" s="484"/>
      <c r="M203" s="107">
        <v>1</v>
      </c>
      <c r="N203" s="106">
        <v>2</v>
      </c>
      <c r="P203" s="258" t="s">
        <v>3</v>
      </c>
      <c r="Q203" s="286">
        <f t="shared" si="21"/>
        <v>0.88957322186708709</v>
      </c>
      <c r="R203" s="286">
        <f t="shared" si="21"/>
        <v>1.78625745525905</v>
      </c>
    </row>
    <row r="204" spans="2:18">
      <c r="B204" s="92">
        <v>2</v>
      </c>
      <c r="C204" s="147">
        <v>28</v>
      </c>
      <c r="D204" s="136">
        <v>22.9</v>
      </c>
      <c r="E204" s="282"/>
      <c r="F204" s="258" t="s">
        <v>8</v>
      </c>
      <c r="G204" s="281">
        <f>MAX(C204:C215)</f>
        <v>30</v>
      </c>
      <c r="H204" s="281">
        <f>MAX(D204:D215)</f>
        <v>25.7</v>
      </c>
      <c r="I204" s="281"/>
      <c r="J204" s="281"/>
      <c r="L204" s="92">
        <v>2</v>
      </c>
      <c r="M204" s="295">
        <v>19.7</v>
      </c>
      <c r="N204" s="136">
        <v>19.399999999999999</v>
      </c>
      <c r="P204" s="258" t="s">
        <v>8</v>
      </c>
      <c r="Q204" s="281">
        <f>MAX(M204:M215)</f>
        <v>21.3</v>
      </c>
      <c r="R204" s="281">
        <f>MAX(N204:N215)</f>
        <v>23.2</v>
      </c>
    </row>
    <row r="205" spans="2:18">
      <c r="B205" s="92">
        <v>3</v>
      </c>
      <c r="C205" s="284" t="s">
        <v>307</v>
      </c>
      <c r="D205" s="283" t="s">
        <v>307</v>
      </c>
      <c r="E205" s="282"/>
      <c r="F205" s="258" t="s">
        <v>9</v>
      </c>
      <c r="G205" s="281">
        <f>MIN(C204:C215)</f>
        <v>25.9</v>
      </c>
      <c r="H205" s="281">
        <f>MIN(D204:D215)</f>
        <v>22.9</v>
      </c>
      <c r="I205" s="281"/>
      <c r="J205" s="281"/>
      <c r="L205" s="92">
        <v>3</v>
      </c>
      <c r="M205" s="284" t="s">
        <v>307</v>
      </c>
      <c r="N205" s="283" t="s">
        <v>307</v>
      </c>
      <c r="P205" s="258" t="s">
        <v>9</v>
      </c>
      <c r="Q205" s="281">
        <f>MIN(M204:M215)</f>
        <v>18.7</v>
      </c>
      <c r="R205" s="281">
        <f>MIN(N204:N215)</f>
        <v>18.3</v>
      </c>
    </row>
    <row r="206" spans="2:18" ht="13.5" thickBot="1">
      <c r="B206" s="92">
        <v>8</v>
      </c>
      <c r="C206" s="284" t="s">
        <v>307</v>
      </c>
      <c r="D206" s="283" t="s">
        <v>307</v>
      </c>
      <c r="E206" s="282"/>
      <c r="F206" s="262" t="s">
        <v>10</v>
      </c>
      <c r="G206" s="285">
        <f>G204-G205</f>
        <v>4.1000000000000014</v>
      </c>
      <c r="H206" s="285">
        <f>H204-H205</f>
        <v>2.8000000000000007</v>
      </c>
      <c r="I206" s="281"/>
      <c r="J206" s="281"/>
      <c r="L206" s="92">
        <v>8</v>
      </c>
      <c r="M206" s="284" t="s">
        <v>307</v>
      </c>
      <c r="N206" s="283" t="s">
        <v>307</v>
      </c>
      <c r="P206" s="262" t="s">
        <v>10</v>
      </c>
      <c r="Q206" s="285">
        <f>Q204-Q205</f>
        <v>2.6000000000000014</v>
      </c>
      <c r="R206" s="285">
        <f>R204-R205</f>
        <v>4.8999999999999986</v>
      </c>
    </row>
    <row r="207" spans="2:18">
      <c r="B207" s="92">
        <v>9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9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10</v>
      </c>
      <c r="C208" s="284" t="s">
        <v>307</v>
      </c>
      <c r="D208" s="283" t="s">
        <v>307</v>
      </c>
      <c r="E208" s="282"/>
      <c r="F208" s="258"/>
      <c r="G208" s="281"/>
      <c r="H208" s="281"/>
      <c r="I208" s="281"/>
      <c r="J208" s="281"/>
      <c r="L208" s="92">
        <v>10</v>
      </c>
      <c r="M208" s="284" t="s">
        <v>307</v>
      </c>
      <c r="N208" s="283" t="s">
        <v>307</v>
      </c>
      <c r="P208" s="258"/>
      <c r="Q208" s="281"/>
      <c r="R208" s="281"/>
    </row>
    <row r="209" spans="2:18">
      <c r="B209" s="92">
        <v>13</v>
      </c>
      <c r="C209" s="137">
        <v>30</v>
      </c>
      <c r="D209" s="136">
        <v>24.1</v>
      </c>
      <c r="E209" s="282"/>
      <c r="F209" s="258"/>
      <c r="G209" s="281"/>
      <c r="H209" s="281"/>
      <c r="I209" s="281"/>
      <c r="J209" s="281"/>
      <c r="L209" s="92">
        <v>13</v>
      </c>
      <c r="M209" s="137">
        <v>19.100000000000001</v>
      </c>
      <c r="N209" s="136">
        <v>18.3</v>
      </c>
      <c r="P209" s="258"/>
      <c r="Q209" s="281"/>
      <c r="R209" s="281"/>
    </row>
    <row r="210" spans="2:18">
      <c r="B210" s="92">
        <v>16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16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17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17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20</v>
      </c>
      <c r="C212" s="137">
        <v>25.9</v>
      </c>
      <c r="D212" s="136">
        <v>25.7</v>
      </c>
      <c r="E212" s="282"/>
      <c r="F212" s="258"/>
      <c r="G212" s="281"/>
      <c r="H212" s="281"/>
      <c r="I212" s="281"/>
      <c r="J212" s="281"/>
      <c r="L212" s="92">
        <v>20</v>
      </c>
      <c r="M212" s="137">
        <v>21.3</v>
      </c>
      <c r="N212" s="136">
        <v>23.2</v>
      </c>
      <c r="P212" s="258"/>
      <c r="Q212" s="281"/>
      <c r="R212" s="281"/>
    </row>
    <row r="213" spans="2:18">
      <c r="B213" s="92">
        <v>21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92">
        <v>21</v>
      </c>
      <c r="M213" s="284" t="s">
        <v>307</v>
      </c>
      <c r="N213" s="283" t="s">
        <v>307</v>
      </c>
      <c r="P213" s="258"/>
      <c r="Q213" s="281"/>
      <c r="R213" s="281"/>
    </row>
    <row r="214" spans="2:18">
      <c r="B214" s="92">
        <v>27</v>
      </c>
      <c r="C214" s="137">
        <v>29</v>
      </c>
      <c r="D214" s="136">
        <v>24</v>
      </c>
      <c r="E214" s="282"/>
      <c r="F214" s="258"/>
      <c r="G214" s="281"/>
      <c r="H214" s="281"/>
      <c r="I214" s="281"/>
      <c r="J214" s="281"/>
      <c r="L214" s="92">
        <v>27</v>
      </c>
      <c r="M214" s="137">
        <v>19.2</v>
      </c>
      <c r="N214" s="136">
        <v>19.100000000000001</v>
      </c>
      <c r="P214" s="258"/>
      <c r="Q214" s="281"/>
      <c r="R214" s="281"/>
    </row>
    <row r="215" spans="2:18" ht="13.5" thickBot="1">
      <c r="B215" s="92">
        <v>29</v>
      </c>
      <c r="C215" s="137">
        <v>27.8</v>
      </c>
      <c r="D215" s="136">
        <v>25.2</v>
      </c>
      <c r="E215" s="282"/>
      <c r="F215" s="258"/>
      <c r="G215" s="281"/>
      <c r="H215" s="281"/>
      <c r="I215" s="281"/>
      <c r="J215" s="281"/>
      <c r="L215" s="92">
        <v>29</v>
      </c>
      <c r="M215" s="137">
        <v>18.7</v>
      </c>
      <c r="N215" s="136">
        <v>18.3</v>
      </c>
      <c r="P215" s="258"/>
      <c r="Q215" s="281"/>
      <c r="R215" s="281"/>
    </row>
    <row r="216" spans="2:18" ht="13.5" thickBot="1">
      <c r="B216" s="248" t="s">
        <v>0</v>
      </c>
      <c r="C216" s="256">
        <f>COUNTIF(C204:C215,"&gt;0")</f>
        <v>5</v>
      </c>
      <c r="D216" s="255">
        <f>COUNTIF(D204:D215,"&gt;0")</f>
        <v>5</v>
      </c>
      <c r="E216" s="280"/>
      <c r="F216" s="252"/>
      <c r="G216" s="280"/>
      <c r="H216" s="252"/>
      <c r="L216" s="248" t="s">
        <v>0</v>
      </c>
      <c r="M216" s="256">
        <f>COUNTIF(M204:M215,"&gt;0")</f>
        <v>5</v>
      </c>
      <c r="N216" s="255">
        <f>COUNTIF(N204:N215,"&gt;0")</f>
        <v>5</v>
      </c>
    </row>
    <row r="217" spans="2:18">
      <c r="B217" s="117" t="s">
        <v>1</v>
      </c>
      <c r="C217" s="134">
        <f>AVERAGE(C204:C215)</f>
        <v>28.140000000000004</v>
      </c>
      <c r="D217" s="146">
        <f>AVERAGE(D204:D215)</f>
        <v>24.380000000000003</v>
      </c>
      <c r="E217" s="101"/>
      <c r="F217" s="252"/>
      <c r="G217" s="280"/>
      <c r="H217" s="252"/>
      <c r="L217" s="117" t="s">
        <v>1</v>
      </c>
      <c r="M217" s="134">
        <f>AVERAGE(M204:M215)</f>
        <v>19.600000000000001</v>
      </c>
      <c r="N217" s="146">
        <f>AVERAGE(N204:N215)</f>
        <v>19.66</v>
      </c>
    </row>
    <row r="218" spans="2:18">
      <c r="B218" s="85" t="s">
        <v>2</v>
      </c>
      <c r="C218" s="84">
        <f>STDEV(C204:C215)</f>
        <v>1.5290519938837925</v>
      </c>
      <c r="D218" s="136">
        <f>STDEV(D204:D215)</f>
        <v>1.0986355173577815</v>
      </c>
      <c r="E218" s="101"/>
      <c r="F218" s="252"/>
      <c r="G218" s="280"/>
      <c r="H218" s="252"/>
      <c r="L218" s="85" t="s">
        <v>2</v>
      </c>
      <c r="M218" s="84">
        <f>STDEV(M204:M215)</f>
        <v>1.0148891565092222</v>
      </c>
      <c r="N218" s="136">
        <f>STDEV(N204:N215)</f>
        <v>2.0378910667648547</v>
      </c>
    </row>
    <row r="219" spans="2:18" ht="13.5" thickBot="1">
      <c r="B219" s="82" t="s">
        <v>3</v>
      </c>
      <c r="C219" s="235">
        <f>CONFIDENCE(0.05,C218,C216)</f>
        <v>1.340248538352709</v>
      </c>
      <c r="D219" s="234">
        <f>CONFIDENCE(0.05,D218,D216)</f>
        <v>0.96297879484210946</v>
      </c>
      <c r="E219" s="279"/>
      <c r="F219" s="252"/>
      <c r="G219" s="280"/>
      <c r="H219" s="252"/>
      <c r="L219" s="82" t="s">
        <v>3</v>
      </c>
      <c r="M219" s="254">
        <f>CONFIDENCE(0.05,M218,M216)</f>
        <v>0.88957322186708709</v>
      </c>
      <c r="N219" s="278">
        <f>CONFIDENCE(0.05,N218,N216)</f>
        <v>1.78625745525905</v>
      </c>
    </row>
    <row r="220" spans="2:18">
      <c r="F220" s="252"/>
      <c r="G220" s="280"/>
      <c r="H220" s="252"/>
    </row>
    <row r="221" spans="2:18" ht="13.5" thickBot="1">
      <c r="H221" s="293"/>
      <c r="I221" s="252"/>
      <c r="J221" s="252"/>
    </row>
    <row r="222" spans="2:18" ht="13.5" thickBot="1">
      <c r="B222" s="347"/>
      <c r="C222" s="348"/>
      <c r="D222" s="405" t="s">
        <v>15</v>
      </c>
      <c r="E222" s="291"/>
      <c r="F222" s="268"/>
      <c r="G222" s="490" t="s">
        <v>361</v>
      </c>
      <c r="H222" s="491"/>
      <c r="I222" s="292"/>
      <c r="J222" s="292"/>
      <c r="L222" s="347"/>
      <c r="M222" s="348"/>
      <c r="N222" s="405" t="s">
        <v>15</v>
      </c>
      <c r="P222" s="268"/>
      <c r="Q222" s="493" t="s">
        <v>309</v>
      </c>
      <c r="R222" s="493"/>
    </row>
    <row r="223" spans="2:18" ht="13.5" thickBot="1">
      <c r="B223" s="349"/>
      <c r="C223" s="350"/>
      <c r="D223" s="407"/>
      <c r="E223" s="291"/>
      <c r="F223" s="267"/>
      <c r="G223" s="266">
        <v>1</v>
      </c>
      <c r="H223" s="265">
        <v>2</v>
      </c>
      <c r="I223" s="290"/>
      <c r="J223" s="290"/>
      <c r="L223" s="349"/>
      <c r="M223" s="350"/>
      <c r="N223" s="407"/>
      <c r="P223" s="267"/>
      <c r="Q223" s="266">
        <v>1</v>
      </c>
      <c r="R223" s="265">
        <v>2</v>
      </c>
    </row>
    <row r="224" spans="2:18" ht="13.5" customHeight="1" thickBot="1">
      <c r="B224" s="347" t="s">
        <v>17</v>
      </c>
      <c r="C224" s="348"/>
      <c r="D224" s="288" t="s">
        <v>281</v>
      </c>
      <c r="E224" s="289"/>
      <c r="F224" s="263" t="s">
        <v>1</v>
      </c>
      <c r="G224" s="286">
        <f t="shared" ref="G224:H226" si="22">C234</f>
        <v>27.566666666666666</v>
      </c>
      <c r="H224" s="286">
        <f t="shared" si="22"/>
        <v>23.6</v>
      </c>
      <c r="I224" s="286"/>
      <c r="J224" s="286"/>
      <c r="L224" s="492" t="s">
        <v>360</v>
      </c>
      <c r="M224" s="433"/>
      <c r="N224" s="288" t="s">
        <v>281</v>
      </c>
      <c r="P224" s="263" t="s">
        <v>1</v>
      </c>
      <c r="Q224" s="286">
        <f t="shared" ref="Q224:R226" si="23">M234</f>
        <v>18.566666666666666</v>
      </c>
      <c r="R224" s="286">
        <f t="shared" si="23"/>
        <v>18.825000000000003</v>
      </c>
    </row>
    <row r="225" spans="2:18">
      <c r="B225" s="483" t="s">
        <v>6</v>
      </c>
      <c r="C225" s="485" t="s">
        <v>293</v>
      </c>
      <c r="D225" s="486"/>
      <c r="E225" s="287"/>
      <c r="F225" s="258" t="s">
        <v>7</v>
      </c>
      <c r="G225" s="286">
        <f t="shared" si="22"/>
        <v>0.30550504633038827</v>
      </c>
      <c r="H225" s="286">
        <f t="shared" si="22"/>
        <v>0.93808315196468706</v>
      </c>
      <c r="I225" s="286"/>
      <c r="J225" s="286"/>
      <c r="L225" s="483" t="s">
        <v>6</v>
      </c>
      <c r="M225" s="485" t="s">
        <v>293</v>
      </c>
      <c r="N225" s="486"/>
      <c r="P225" s="258" t="s">
        <v>7</v>
      </c>
      <c r="Q225" s="286">
        <f t="shared" si="23"/>
        <v>0.75055534994651385</v>
      </c>
      <c r="R225" s="286">
        <f t="shared" si="23"/>
        <v>0.94648472430004449</v>
      </c>
    </row>
    <row r="226" spans="2:18" ht="13.5" thickBot="1">
      <c r="B226" s="484"/>
      <c r="C226" s="129">
        <v>1</v>
      </c>
      <c r="D226" s="128">
        <v>2</v>
      </c>
      <c r="E226" s="280"/>
      <c r="F226" s="258" t="s">
        <v>3</v>
      </c>
      <c r="G226" s="286">
        <f t="shared" si="22"/>
        <v>0.34570515211574721</v>
      </c>
      <c r="H226" s="286">
        <f t="shared" si="22"/>
        <v>0.91930459617730031</v>
      </c>
      <c r="I226" s="286"/>
      <c r="J226" s="286"/>
      <c r="L226" s="484"/>
      <c r="M226" s="107">
        <v>1</v>
      </c>
      <c r="N226" s="106">
        <v>2</v>
      </c>
      <c r="P226" s="258" t="s">
        <v>3</v>
      </c>
      <c r="Q226" s="286">
        <f t="shared" si="23"/>
        <v>0.84931772663402372</v>
      </c>
      <c r="R226" s="286">
        <f t="shared" si="23"/>
        <v>0.92753798577270463</v>
      </c>
    </row>
    <row r="227" spans="2:18">
      <c r="B227" s="92">
        <v>4</v>
      </c>
      <c r="C227" s="284" t="s">
        <v>307</v>
      </c>
      <c r="D227" s="283" t="s">
        <v>307</v>
      </c>
      <c r="E227" s="282"/>
      <c r="F227" s="258" t="s">
        <v>8</v>
      </c>
      <c r="G227" s="281">
        <f>MAX(C227:C232)</f>
        <v>27.9</v>
      </c>
      <c r="H227" s="281">
        <f>MAX(D227:D232)</f>
        <v>24.6</v>
      </c>
      <c r="I227" s="281"/>
      <c r="J227" s="281"/>
      <c r="L227" s="92">
        <v>4</v>
      </c>
      <c r="M227" s="284" t="s">
        <v>307</v>
      </c>
      <c r="N227" s="283" t="s">
        <v>307</v>
      </c>
      <c r="P227" s="258" t="s">
        <v>8</v>
      </c>
      <c r="Q227" s="281">
        <f>MAX(M227:M232)</f>
        <v>19</v>
      </c>
      <c r="R227" s="281">
        <f>MAX(N227:N232)</f>
        <v>19.899999999999999</v>
      </c>
    </row>
    <row r="228" spans="2:18">
      <c r="B228" s="92">
        <v>5</v>
      </c>
      <c r="C228" s="137">
        <v>27.5</v>
      </c>
      <c r="D228" s="136">
        <v>24.6</v>
      </c>
      <c r="E228" s="282"/>
      <c r="F228" s="258" t="s">
        <v>9</v>
      </c>
      <c r="G228" s="281">
        <f>MIN(C227:C232)</f>
        <v>27.3</v>
      </c>
      <c r="H228" s="281">
        <f>MIN(D227:D232)</f>
        <v>22.4</v>
      </c>
      <c r="I228" s="281"/>
      <c r="J228" s="281"/>
      <c r="L228" s="92">
        <v>5</v>
      </c>
      <c r="M228" s="137">
        <v>19</v>
      </c>
      <c r="N228" s="136">
        <v>19.899999999999999</v>
      </c>
      <c r="P228" s="258" t="s">
        <v>9</v>
      </c>
      <c r="Q228" s="281">
        <f>MIN(M227:M232)</f>
        <v>17.7</v>
      </c>
      <c r="R228" s="281">
        <f>MIN(N227:N232)</f>
        <v>17.600000000000001</v>
      </c>
    </row>
    <row r="229" spans="2:18" ht="13.5" thickBot="1">
      <c r="B229" s="92">
        <v>7</v>
      </c>
      <c r="C229" s="284" t="s">
        <v>307</v>
      </c>
      <c r="D229" s="136">
        <v>23.4</v>
      </c>
      <c r="E229" s="282"/>
      <c r="F229" s="262" t="s">
        <v>10</v>
      </c>
      <c r="G229" s="285">
        <f>G227-G228</f>
        <v>0.59999999999999787</v>
      </c>
      <c r="H229" s="285">
        <f>H227-H228</f>
        <v>2.2000000000000028</v>
      </c>
      <c r="I229" s="281"/>
      <c r="J229" s="281"/>
      <c r="L229" s="92">
        <v>7</v>
      </c>
      <c r="M229" s="284" t="s">
        <v>307</v>
      </c>
      <c r="N229" s="136">
        <v>18.8</v>
      </c>
      <c r="P229" s="262" t="s">
        <v>10</v>
      </c>
      <c r="Q229" s="285">
        <f>Q227-Q228</f>
        <v>1.3000000000000007</v>
      </c>
      <c r="R229" s="285">
        <f>R227-R228</f>
        <v>2.2999999999999972</v>
      </c>
    </row>
    <row r="230" spans="2:18">
      <c r="B230" s="92">
        <v>14</v>
      </c>
      <c r="C230" s="137">
        <v>27.9</v>
      </c>
      <c r="D230" s="136">
        <v>24</v>
      </c>
      <c r="E230" s="282"/>
      <c r="F230" s="258"/>
      <c r="G230" s="281"/>
      <c r="H230" s="281"/>
      <c r="I230" s="281"/>
      <c r="J230" s="281"/>
      <c r="L230" s="92">
        <v>14</v>
      </c>
      <c r="M230" s="137">
        <v>19</v>
      </c>
      <c r="N230" s="136">
        <v>19</v>
      </c>
      <c r="P230" s="258"/>
      <c r="Q230" s="281"/>
      <c r="R230" s="281"/>
    </row>
    <row r="231" spans="2:18">
      <c r="B231" s="92">
        <v>15</v>
      </c>
      <c r="C231" s="284" t="s">
        <v>307</v>
      </c>
      <c r="D231" s="283" t="s">
        <v>307</v>
      </c>
      <c r="E231" s="282"/>
      <c r="F231" s="258"/>
      <c r="G231" s="281"/>
      <c r="H231" s="281"/>
      <c r="I231" s="281"/>
      <c r="J231" s="281"/>
      <c r="L231" s="92">
        <v>15</v>
      </c>
      <c r="M231" s="284" t="s">
        <v>307</v>
      </c>
      <c r="N231" s="283" t="s">
        <v>307</v>
      </c>
      <c r="P231" s="258"/>
      <c r="Q231" s="281"/>
      <c r="R231" s="281"/>
    </row>
    <row r="232" spans="2:18" ht="13.5" thickBot="1">
      <c r="B232" s="92">
        <v>29</v>
      </c>
      <c r="C232" s="137">
        <v>27.3</v>
      </c>
      <c r="D232" s="136">
        <v>22.4</v>
      </c>
      <c r="E232" s="282"/>
      <c r="F232" s="258"/>
      <c r="G232" s="281"/>
      <c r="H232" s="281"/>
      <c r="I232" s="281"/>
      <c r="J232" s="281"/>
      <c r="L232" s="92">
        <v>29</v>
      </c>
      <c r="M232" s="137">
        <v>17.7</v>
      </c>
      <c r="N232" s="136">
        <v>17.600000000000001</v>
      </c>
      <c r="P232" s="258"/>
      <c r="Q232" s="281"/>
      <c r="R232" s="281"/>
    </row>
    <row r="233" spans="2:18" ht="13.5" thickBot="1">
      <c r="B233" s="248" t="s">
        <v>0</v>
      </c>
      <c r="C233" s="256">
        <f>COUNTIF(C227:C232,"&gt;0")</f>
        <v>3</v>
      </c>
      <c r="D233" s="255">
        <f>COUNTIF(D227:D232,"&gt;0")</f>
        <v>4</v>
      </c>
      <c r="E233" s="280"/>
      <c r="F233" s="252"/>
      <c r="G233" s="280"/>
      <c r="H233" s="252"/>
      <c r="L233" s="248" t="s">
        <v>0</v>
      </c>
      <c r="M233" s="256">
        <f>COUNTIF(M227:M232,"&gt;0")</f>
        <v>3</v>
      </c>
      <c r="N233" s="255">
        <f>COUNTIF(N227:N232,"&gt;0")</f>
        <v>4</v>
      </c>
    </row>
    <row r="234" spans="2:18">
      <c r="B234" s="117" t="s">
        <v>1</v>
      </c>
      <c r="C234" s="134">
        <f>AVERAGE(C227:C232)</f>
        <v>27.566666666666666</v>
      </c>
      <c r="D234" s="146">
        <f>AVERAGE(D227:D232)</f>
        <v>23.6</v>
      </c>
      <c r="E234" s="101"/>
      <c r="F234" s="252"/>
      <c r="G234" s="280"/>
      <c r="H234" s="252"/>
      <c r="L234" s="117" t="s">
        <v>1</v>
      </c>
      <c r="M234" s="134">
        <f>AVERAGE(M227:M232)</f>
        <v>18.566666666666666</v>
      </c>
      <c r="N234" s="146">
        <f>AVERAGE(N227:N232)</f>
        <v>18.825000000000003</v>
      </c>
    </row>
    <row r="235" spans="2:18">
      <c r="B235" s="85" t="s">
        <v>2</v>
      </c>
      <c r="C235" s="84">
        <f>STDEV(C227:C232)</f>
        <v>0.30550504633038827</v>
      </c>
      <c r="D235" s="136">
        <f>STDEV(D227:D232)</f>
        <v>0.93808315196468706</v>
      </c>
      <c r="E235" s="101"/>
      <c r="F235" s="252"/>
      <c r="G235" s="280"/>
      <c r="H235" s="252"/>
      <c r="L235" s="85" t="s">
        <v>2</v>
      </c>
      <c r="M235" s="84">
        <f>STDEV(M227:M232)</f>
        <v>0.75055534994651385</v>
      </c>
      <c r="N235" s="136">
        <f>STDEV(N227:N232)</f>
        <v>0.94648472430004449</v>
      </c>
    </row>
    <row r="236" spans="2:18" ht="13.5" thickBot="1">
      <c r="B236" s="82" t="s">
        <v>3</v>
      </c>
      <c r="C236" s="235">
        <f>CONFIDENCE(0.05,C235,C233)</f>
        <v>0.34570515211574721</v>
      </c>
      <c r="D236" s="234">
        <f>CONFIDENCE(0.05,D235,D233)</f>
        <v>0.91930459617730031</v>
      </c>
      <c r="E236" s="279"/>
      <c r="F236" s="252"/>
      <c r="G236" s="280"/>
      <c r="H236" s="252"/>
      <c r="L236" s="82" t="s">
        <v>3</v>
      </c>
      <c r="M236" s="254">
        <f>CONFIDENCE(0.05,M235,M233)</f>
        <v>0.84931772663402372</v>
      </c>
      <c r="N236" s="278">
        <f>CONFIDENCE(0.05,N235,N233)</f>
        <v>0.92753798577270463</v>
      </c>
    </row>
    <row r="237" spans="2:18">
      <c r="F237" s="252"/>
      <c r="G237" s="280"/>
      <c r="H237" s="252"/>
    </row>
  </sheetData>
  <mergeCells count="144">
    <mergeCell ref="L181:M181"/>
    <mergeCell ref="B179:C180"/>
    <mergeCell ref="D179:D180"/>
    <mergeCell ref="M117:N117"/>
    <mergeCell ref="Q160:R160"/>
    <mergeCell ref="B162:C162"/>
    <mergeCell ref="L162:M162"/>
    <mergeCell ref="B160:C161"/>
    <mergeCell ref="Q114:R114"/>
    <mergeCell ref="B116:C116"/>
    <mergeCell ref="L116:M116"/>
    <mergeCell ref="B114:C115"/>
    <mergeCell ref="D114:D115"/>
    <mergeCell ref="G114:H114"/>
    <mergeCell ref="L114:M115"/>
    <mergeCell ref="N114:N115"/>
    <mergeCell ref="Q179:R179"/>
    <mergeCell ref="B117:B118"/>
    <mergeCell ref="C117:D117"/>
    <mergeCell ref="L117:L118"/>
    <mergeCell ref="L160:M161"/>
    <mergeCell ref="B144:B145"/>
    <mergeCell ref="C144:D144"/>
    <mergeCell ref="L144:L145"/>
    <mergeCell ref="M144:N144"/>
    <mergeCell ref="L92:M93"/>
    <mergeCell ref="N92:N93"/>
    <mergeCell ref="M95:N95"/>
    <mergeCell ref="B92:C93"/>
    <mergeCell ref="D92:D93"/>
    <mergeCell ref="G92:H92"/>
    <mergeCell ref="B74:B75"/>
    <mergeCell ref="Q92:R92"/>
    <mergeCell ref="B94:C94"/>
    <mergeCell ref="L94:M94"/>
    <mergeCell ref="B95:B96"/>
    <mergeCell ref="C95:D95"/>
    <mergeCell ref="L95:L96"/>
    <mergeCell ref="C74:D74"/>
    <mergeCell ref="L74:L75"/>
    <mergeCell ref="M74:N74"/>
    <mergeCell ref="B73:C73"/>
    <mergeCell ref="L73:M73"/>
    <mergeCell ref="L71:M72"/>
    <mergeCell ref="N71:N72"/>
    <mergeCell ref="B50:C50"/>
    <mergeCell ref="L50:M50"/>
    <mergeCell ref="B51:B52"/>
    <mergeCell ref="C51:D51"/>
    <mergeCell ref="L51:L52"/>
    <mergeCell ref="B71:C72"/>
    <mergeCell ref="D71:D72"/>
    <mergeCell ref="G71:H71"/>
    <mergeCell ref="Q71:R71"/>
    <mergeCell ref="B34:C35"/>
    <mergeCell ref="D34:D35"/>
    <mergeCell ref="G34:H34"/>
    <mergeCell ref="L34:M35"/>
    <mergeCell ref="N34:N35"/>
    <mergeCell ref="L36:M36"/>
    <mergeCell ref="B37:B38"/>
    <mergeCell ref="C37:D37"/>
    <mergeCell ref="L37:L38"/>
    <mergeCell ref="M37:N37"/>
    <mergeCell ref="B48:C49"/>
    <mergeCell ref="D48:D49"/>
    <mergeCell ref="G48:H48"/>
    <mergeCell ref="M51:N51"/>
    <mergeCell ref="Q2:R2"/>
    <mergeCell ref="B2:C3"/>
    <mergeCell ref="D2:D3"/>
    <mergeCell ref="G2:H2"/>
    <mergeCell ref="L2:M3"/>
    <mergeCell ref="N2:N3"/>
    <mergeCell ref="C23:D23"/>
    <mergeCell ref="L23:L24"/>
    <mergeCell ref="M23:N23"/>
    <mergeCell ref="B4:C4"/>
    <mergeCell ref="L4:M4"/>
    <mergeCell ref="B5:B6"/>
    <mergeCell ref="C5:D5"/>
    <mergeCell ref="L5:L6"/>
    <mergeCell ref="M5:N5"/>
    <mergeCell ref="B22:C22"/>
    <mergeCell ref="L22:M22"/>
    <mergeCell ref="B23:B24"/>
    <mergeCell ref="Q222:R222"/>
    <mergeCell ref="N199:N200"/>
    <mergeCell ref="Q199:R199"/>
    <mergeCell ref="B222:C223"/>
    <mergeCell ref="D222:D223"/>
    <mergeCell ref="Q141:R141"/>
    <mergeCell ref="D20:D21"/>
    <mergeCell ref="G20:H20"/>
    <mergeCell ref="B143:C143"/>
    <mergeCell ref="L143:M143"/>
    <mergeCell ref="Q20:R20"/>
    <mergeCell ref="B20:C21"/>
    <mergeCell ref="L20:M21"/>
    <mergeCell ref="N20:N21"/>
    <mergeCell ref="Q34:R34"/>
    <mergeCell ref="B141:C142"/>
    <mergeCell ref="D141:D142"/>
    <mergeCell ref="G141:H141"/>
    <mergeCell ref="L141:M142"/>
    <mergeCell ref="N141:N142"/>
    <mergeCell ref="L48:M49"/>
    <mergeCell ref="N48:N49"/>
    <mergeCell ref="Q48:R48"/>
    <mergeCell ref="B36:C36"/>
    <mergeCell ref="N179:N180"/>
    <mergeCell ref="G222:H222"/>
    <mergeCell ref="L222:M223"/>
    <mergeCell ref="N160:N161"/>
    <mergeCell ref="G179:H179"/>
    <mergeCell ref="L179:M180"/>
    <mergeCell ref="B163:B164"/>
    <mergeCell ref="C163:D163"/>
    <mergeCell ref="L163:L164"/>
    <mergeCell ref="M163:N163"/>
    <mergeCell ref="B202:B203"/>
    <mergeCell ref="C202:D202"/>
    <mergeCell ref="L202:L203"/>
    <mergeCell ref="M202:N202"/>
    <mergeCell ref="B201:C201"/>
    <mergeCell ref="L201:M201"/>
    <mergeCell ref="L199:M200"/>
    <mergeCell ref="N222:N223"/>
    <mergeCell ref="B199:C200"/>
    <mergeCell ref="D199:D200"/>
    <mergeCell ref="G199:H199"/>
    <mergeCell ref="D160:D161"/>
    <mergeCell ref="G160:H160"/>
    <mergeCell ref="B181:C181"/>
    <mergeCell ref="B224:C224"/>
    <mergeCell ref="L224:M224"/>
    <mergeCell ref="B225:B226"/>
    <mergeCell ref="C225:D225"/>
    <mergeCell ref="L225:L226"/>
    <mergeCell ref="M225:N225"/>
    <mergeCell ref="B182:B183"/>
    <mergeCell ref="C182:D182"/>
    <mergeCell ref="L182:L183"/>
    <mergeCell ref="M182:N18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7"/>
  <sheetViews>
    <sheetView topLeftCell="A221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3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385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253</v>
      </c>
      <c r="C4" s="348"/>
      <c r="D4" s="288" t="s">
        <v>292</v>
      </c>
      <c r="E4" s="289"/>
      <c r="F4" s="263" t="s">
        <v>1</v>
      </c>
      <c r="G4" s="286">
        <f t="shared" ref="G4:H6" si="0">C15</f>
        <v>40.4</v>
      </c>
      <c r="H4" s="286" t="e">
        <f t="shared" si="0"/>
        <v>#DIV/0!</v>
      </c>
      <c r="I4" s="286"/>
      <c r="J4" s="286"/>
      <c r="L4" s="492" t="s">
        <v>373</v>
      </c>
      <c r="M4" s="433"/>
      <c r="N4" s="288" t="s">
        <v>292</v>
      </c>
      <c r="P4" s="263" t="s">
        <v>1</v>
      </c>
      <c r="Q4" s="286">
        <f t="shared" ref="Q4:R6" si="1">M15</f>
        <v>14.4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305">
        <v>40.4</v>
      </c>
      <c r="D7" s="306" t="s">
        <v>307</v>
      </c>
      <c r="E7" s="282"/>
      <c r="F7" s="258" t="s">
        <v>8</v>
      </c>
      <c r="G7" s="281">
        <f>MAX(C7:C13)</f>
        <v>40.4</v>
      </c>
      <c r="H7" s="281">
        <f>MAX(D7:D13)</f>
        <v>0</v>
      </c>
      <c r="I7" s="281"/>
      <c r="J7" s="281"/>
      <c r="L7" s="194">
        <v>5</v>
      </c>
      <c r="M7" s="305">
        <v>14.4</v>
      </c>
      <c r="N7" s="306" t="s">
        <v>307</v>
      </c>
      <c r="P7" s="258" t="s">
        <v>8</v>
      </c>
      <c r="Q7" s="281">
        <f>MAX(M7:M13)</f>
        <v>14.4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40.4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14.4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4" t="s">
        <v>307</v>
      </c>
      <c r="D13" s="303" t="s">
        <v>307</v>
      </c>
      <c r="E13" s="282"/>
      <c r="L13" s="92">
        <v>26</v>
      </c>
      <c r="M13" s="304" t="s">
        <v>307</v>
      </c>
      <c r="N13" s="303" t="s">
        <v>307</v>
      </c>
    </row>
    <row r="14" spans="2:18" ht="13.5" thickBot="1">
      <c r="B14" s="248" t="s">
        <v>0</v>
      </c>
      <c r="C14" s="273">
        <f>COUNTIF(C7:C13,"&gt;0")</f>
        <v>1</v>
      </c>
      <c r="D14" s="273">
        <f>COUNTIF(D7:D13,"&gt;0")</f>
        <v>0</v>
      </c>
      <c r="E14" s="280"/>
      <c r="L14" s="248" t="s">
        <v>0</v>
      </c>
      <c r="M14" s="274">
        <f>COUNTIF(M7:M13,"&gt;0")</f>
        <v>1</v>
      </c>
      <c r="N14" s="296">
        <f>COUNTIF(N7:N13,"&gt;0")</f>
        <v>0</v>
      </c>
    </row>
    <row r="15" spans="2:18">
      <c r="B15" s="117" t="s">
        <v>1</v>
      </c>
      <c r="C15" s="87">
        <f>AVERAGE(C7:C13)</f>
        <v>40.4</v>
      </c>
      <c r="D15" s="294" t="e">
        <f>AVERAGE(D7:D13)</f>
        <v>#DIV/0!</v>
      </c>
      <c r="E15" s="101"/>
      <c r="L15" s="117" t="s">
        <v>1</v>
      </c>
      <c r="M15" s="87">
        <f>AVERAGE(M7:M13)</f>
        <v>14.4</v>
      </c>
      <c r="N15" s="294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9" spans="2:18" ht="13.5" thickBot="1">
      <c r="H19" s="293"/>
      <c r="I19" s="252"/>
      <c r="J19" s="252"/>
    </row>
    <row r="20" spans="2:18" ht="13.5" thickBot="1">
      <c r="B20" s="347"/>
      <c r="C20" s="348"/>
      <c r="D20" s="405" t="s">
        <v>15</v>
      </c>
      <c r="E20" s="291"/>
      <c r="F20" s="268"/>
      <c r="G20" s="490" t="s">
        <v>384</v>
      </c>
      <c r="H20" s="491"/>
      <c r="I20" s="292"/>
      <c r="J20" s="292"/>
      <c r="L20" s="347"/>
      <c r="M20" s="348"/>
      <c r="N20" s="405" t="s">
        <v>15</v>
      </c>
      <c r="P20" s="268"/>
      <c r="Q20" s="493" t="s">
        <v>329</v>
      </c>
      <c r="R20" s="493"/>
    </row>
    <row r="21" spans="2:18" ht="13.5" thickBot="1">
      <c r="B21" s="349"/>
      <c r="C21" s="350"/>
      <c r="D21" s="407"/>
      <c r="E21" s="291"/>
      <c r="F21" s="267"/>
      <c r="G21" s="266">
        <v>1</v>
      </c>
      <c r="H21" s="265">
        <v>2</v>
      </c>
      <c r="I21" s="290"/>
      <c r="J21" s="290"/>
      <c r="L21" s="349"/>
      <c r="M21" s="350"/>
      <c r="N21" s="407"/>
      <c r="P21" s="267"/>
      <c r="Q21" s="266">
        <v>1</v>
      </c>
      <c r="R21" s="265">
        <v>2</v>
      </c>
    </row>
    <row r="22" spans="2:18" ht="13.5" customHeight="1" thickBot="1">
      <c r="B22" s="347" t="s">
        <v>253</v>
      </c>
      <c r="C22" s="348"/>
      <c r="D22" s="288" t="s">
        <v>291</v>
      </c>
      <c r="E22" s="289"/>
      <c r="F22" s="263" t="s">
        <v>1</v>
      </c>
      <c r="G22" s="286">
        <f t="shared" ref="G22:H24" si="2">C29</f>
        <v>42.2</v>
      </c>
      <c r="H22" s="286" t="e">
        <f t="shared" si="2"/>
        <v>#DIV/0!</v>
      </c>
      <c r="I22" s="286"/>
      <c r="J22" s="286"/>
      <c r="L22" s="492" t="s">
        <v>373</v>
      </c>
      <c r="M22" s="433"/>
      <c r="N22" s="288" t="s">
        <v>291</v>
      </c>
      <c r="P22" s="263" t="s">
        <v>1</v>
      </c>
      <c r="Q22" s="286">
        <f t="shared" ref="Q22:R24" si="3">M29</f>
        <v>15.85</v>
      </c>
      <c r="R22" s="286" t="e">
        <f t="shared" si="3"/>
        <v>#DIV/0!</v>
      </c>
    </row>
    <row r="23" spans="2:18">
      <c r="B23" s="483" t="s">
        <v>6</v>
      </c>
      <c r="C23" s="485" t="s">
        <v>293</v>
      </c>
      <c r="D23" s="486"/>
      <c r="E23" s="287"/>
      <c r="F23" s="258" t="s">
        <v>7</v>
      </c>
      <c r="G23" s="286">
        <f t="shared" si="2"/>
        <v>1.6970562748477129</v>
      </c>
      <c r="H23" s="286" t="e">
        <f t="shared" si="2"/>
        <v>#DIV/0!</v>
      </c>
      <c r="I23" s="286"/>
      <c r="J23" s="286"/>
      <c r="L23" s="483" t="s">
        <v>6</v>
      </c>
      <c r="M23" s="485" t="s">
        <v>293</v>
      </c>
      <c r="N23" s="486"/>
      <c r="P23" s="258" t="s">
        <v>7</v>
      </c>
      <c r="Q23" s="286">
        <f t="shared" si="3"/>
        <v>0.21213203435596475</v>
      </c>
      <c r="R23" s="286" t="e">
        <f t="shared" si="3"/>
        <v>#DIV/0!</v>
      </c>
    </row>
    <row r="24" spans="2:18" ht="13.5" thickBot="1">
      <c r="B24" s="484"/>
      <c r="C24" s="107">
        <v>1</v>
      </c>
      <c r="D24" s="106">
        <v>2</v>
      </c>
      <c r="E24" s="280"/>
      <c r="F24" s="258" t="s">
        <v>3</v>
      </c>
      <c r="G24" s="286">
        <f t="shared" si="2"/>
        <v>2.3519567814480626</v>
      </c>
      <c r="H24" s="286" t="e">
        <f t="shared" si="2"/>
        <v>#DIV/0!</v>
      </c>
      <c r="I24" s="286"/>
      <c r="J24" s="286"/>
      <c r="L24" s="484"/>
      <c r="M24" s="107">
        <v>1</v>
      </c>
      <c r="N24" s="106">
        <v>2</v>
      </c>
      <c r="P24" s="258" t="s">
        <v>3</v>
      </c>
      <c r="Q24" s="286">
        <f t="shared" si="3"/>
        <v>0.29399459768100872</v>
      </c>
      <c r="R24" s="286" t="e">
        <f t="shared" si="3"/>
        <v>#DIV/0!</v>
      </c>
    </row>
    <row r="25" spans="2:18">
      <c r="B25" s="194">
        <v>7</v>
      </c>
      <c r="C25" s="305">
        <v>43.4</v>
      </c>
      <c r="D25" s="306" t="s">
        <v>307</v>
      </c>
      <c r="E25" s="282"/>
      <c r="F25" s="258" t="s">
        <v>8</v>
      </c>
      <c r="G25" s="281">
        <f>MAX(C25:C27)</f>
        <v>43.4</v>
      </c>
      <c r="H25" s="281">
        <f>MAX(D25:D27)</f>
        <v>0</v>
      </c>
      <c r="I25" s="281"/>
      <c r="J25" s="281"/>
      <c r="L25" s="194">
        <v>7</v>
      </c>
      <c r="M25" s="305">
        <v>16</v>
      </c>
      <c r="N25" s="306" t="s">
        <v>307</v>
      </c>
      <c r="P25" s="258" t="s">
        <v>8</v>
      </c>
      <c r="Q25" s="281">
        <f>MAX(M25:M27)</f>
        <v>16</v>
      </c>
      <c r="R25" s="281">
        <f>MAX(N25:N27)</f>
        <v>0</v>
      </c>
    </row>
    <row r="26" spans="2:18">
      <c r="B26" s="92">
        <v>13</v>
      </c>
      <c r="C26" s="300">
        <v>41</v>
      </c>
      <c r="D26" s="283" t="s">
        <v>307</v>
      </c>
      <c r="E26" s="282"/>
      <c r="F26" s="258" t="s">
        <v>9</v>
      </c>
      <c r="G26" s="281">
        <f>MIN(C25:C27)</f>
        <v>41</v>
      </c>
      <c r="H26" s="281">
        <f>MIN(D25:D27)</f>
        <v>0</v>
      </c>
      <c r="I26" s="281"/>
      <c r="J26" s="281"/>
      <c r="L26" s="92">
        <v>13</v>
      </c>
      <c r="M26" s="300">
        <v>15.7</v>
      </c>
      <c r="N26" s="283" t="s">
        <v>307</v>
      </c>
      <c r="P26" s="258" t="s">
        <v>9</v>
      </c>
      <c r="Q26" s="281">
        <f>MIN(M25:M27)</f>
        <v>15.7</v>
      </c>
      <c r="R26" s="281">
        <f>MIN(N25:N27)</f>
        <v>0</v>
      </c>
    </row>
    <row r="27" spans="2:18" ht="13.5" thickBot="1">
      <c r="B27" s="92">
        <v>17</v>
      </c>
      <c r="C27" s="304" t="s">
        <v>307</v>
      </c>
      <c r="D27" s="303" t="s">
        <v>307</v>
      </c>
      <c r="E27" s="282"/>
      <c r="F27" s="262" t="s">
        <v>10</v>
      </c>
      <c r="G27" s="285">
        <f>G25-G26</f>
        <v>2.3999999999999986</v>
      </c>
      <c r="H27" s="285">
        <f>H25-H26</f>
        <v>0</v>
      </c>
      <c r="I27" s="281"/>
      <c r="J27" s="281"/>
      <c r="L27" s="92">
        <v>17</v>
      </c>
      <c r="M27" s="304" t="s">
        <v>307</v>
      </c>
      <c r="N27" s="303" t="s">
        <v>307</v>
      </c>
      <c r="P27" s="262" t="s">
        <v>10</v>
      </c>
      <c r="Q27" s="285">
        <f>Q25-Q26</f>
        <v>0.30000000000000071</v>
      </c>
      <c r="R27" s="285">
        <f>R25-R26</f>
        <v>0</v>
      </c>
    </row>
    <row r="28" spans="2:18" ht="13.5" thickBot="1">
      <c r="B28" s="248" t="s">
        <v>0</v>
      </c>
      <c r="C28" s="274">
        <f>COUNTIF(C25:C27,"&gt;0")</f>
        <v>2</v>
      </c>
      <c r="D28" s="296">
        <f>COUNTIF(D25:D27,"&gt;0")</f>
        <v>0</v>
      </c>
      <c r="E28" s="280"/>
      <c r="L28" s="248" t="s">
        <v>0</v>
      </c>
      <c r="M28" s="274">
        <f>COUNTIF(M25:M27,"&gt;0")</f>
        <v>2</v>
      </c>
      <c r="N28" s="296">
        <f>COUNTIF(N25:N27,"&gt;0")</f>
        <v>0</v>
      </c>
    </row>
    <row r="29" spans="2:18">
      <c r="B29" s="117" t="s">
        <v>1</v>
      </c>
      <c r="C29" s="134">
        <f>AVERAGE(C25:C27)</f>
        <v>42.2</v>
      </c>
      <c r="D29" s="146" t="e">
        <f>AVERAGE(D25:D27)</f>
        <v>#DIV/0!</v>
      </c>
      <c r="E29" s="101"/>
      <c r="L29" s="117" t="s">
        <v>1</v>
      </c>
      <c r="M29" s="134">
        <f>AVERAGE(M25:M27)</f>
        <v>15.85</v>
      </c>
      <c r="N29" s="146" t="e">
        <f>AVERAGE(N25:N27)</f>
        <v>#DIV/0!</v>
      </c>
    </row>
    <row r="30" spans="2:18">
      <c r="B30" s="85" t="s">
        <v>2</v>
      </c>
      <c r="C30" s="84">
        <f>STDEV(C25:C27)</f>
        <v>1.6970562748477129</v>
      </c>
      <c r="D30" s="136" t="e">
        <f>STDEV(D25:D27)</f>
        <v>#DIV/0!</v>
      </c>
      <c r="E30" s="101"/>
      <c r="L30" s="85" t="s">
        <v>2</v>
      </c>
      <c r="M30" s="84">
        <f>STDEV(M25:M27)</f>
        <v>0.21213203435596475</v>
      </c>
      <c r="N30" s="136" t="e">
        <f>STDEV(N25:N27)</f>
        <v>#DIV/0!</v>
      </c>
    </row>
    <row r="31" spans="2:18" ht="13.5" thickBot="1">
      <c r="B31" s="82" t="s">
        <v>3</v>
      </c>
      <c r="C31" s="235">
        <f>CONFIDENCE(0.05,C30,C28)</f>
        <v>2.3519567814480626</v>
      </c>
      <c r="D31" s="234" t="e">
        <f>CONFIDENCE(0.05,D30,D28)</f>
        <v>#DIV/0!</v>
      </c>
      <c r="E31" s="279"/>
      <c r="L31" s="82" t="s">
        <v>3</v>
      </c>
      <c r="M31" s="254">
        <f>CONFIDENCE(0.05,M30,M28)</f>
        <v>0.29399459768100872</v>
      </c>
      <c r="N31" s="278" t="e">
        <f>CONFIDENCE(0.05,N30,N28)</f>
        <v>#DIV/0!</v>
      </c>
    </row>
    <row r="33" spans="2:18" ht="13.5" thickBot="1">
      <c r="H33" s="293"/>
      <c r="I33" s="252"/>
      <c r="J33" s="252"/>
    </row>
    <row r="34" spans="2:18" ht="13.5" thickBot="1">
      <c r="B34" s="347"/>
      <c r="C34" s="348"/>
      <c r="D34" s="405" t="s">
        <v>15</v>
      </c>
      <c r="E34" s="291"/>
      <c r="F34" s="268"/>
      <c r="G34" s="490" t="s">
        <v>383</v>
      </c>
      <c r="H34" s="491"/>
      <c r="I34" s="292"/>
      <c r="J34" s="292"/>
      <c r="L34" s="347"/>
      <c r="M34" s="348"/>
      <c r="N34" s="405" t="s">
        <v>15</v>
      </c>
      <c r="P34" s="268"/>
      <c r="Q34" s="493" t="s">
        <v>327</v>
      </c>
      <c r="R34" s="493"/>
    </row>
    <row r="35" spans="2:18" ht="13.5" thickBot="1">
      <c r="B35" s="349"/>
      <c r="C35" s="350"/>
      <c r="D35" s="407"/>
      <c r="E35" s="291"/>
      <c r="F35" s="267"/>
      <c r="G35" s="266">
        <v>1</v>
      </c>
      <c r="H35" s="265">
        <v>2</v>
      </c>
      <c r="I35" s="290"/>
      <c r="J35" s="290"/>
      <c r="L35" s="349"/>
      <c r="M35" s="350"/>
      <c r="N35" s="407"/>
      <c r="P35" s="267"/>
      <c r="Q35" s="266">
        <v>1</v>
      </c>
      <c r="R35" s="265">
        <v>2</v>
      </c>
    </row>
    <row r="36" spans="2:18" ht="13.5" thickBot="1">
      <c r="B36" s="347" t="s">
        <v>253</v>
      </c>
      <c r="C36" s="348"/>
      <c r="D36" s="288" t="s">
        <v>290</v>
      </c>
      <c r="E36" s="289"/>
      <c r="F36" s="263" t="s">
        <v>1</v>
      </c>
      <c r="G36" s="286">
        <f t="shared" ref="G36:H38" si="4">C43</f>
        <v>43.349999999999994</v>
      </c>
      <c r="H36" s="286">
        <f t="shared" si="4"/>
        <v>38.299999999999997</v>
      </c>
      <c r="I36" s="286"/>
      <c r="J36" s="286"/>
      <c r="L36" s="492" t="s">
        <v>373</v>
      </c>
      <c r="M36" s="433"/>
      <c r="N36" s="288" t="s">
        <v>290</v>
      </c>
      <c r="P36" s="263" t="s">
        <v>1</v>
      </c>
      <c r="Q36" s="286">
        <f t="shared" ref="Q36:R38" si="5">M43</f>
        <v>17.5</v>
      </c>
      <c r="R36" s="286">
        <f t="shared" si="5"/>
        <v>19.350000000000001</v>
      </c>
    </row>
    <row r="37" spans="2:18">
      <c r="B37" s="483" t="s">
        <v>6</v>
      </c>
      <c r="C37" s="485" t="s">
        <v>293</v>
      </c>
      <c r="D37" s="486"/>
      <c r="E37" s="287"/>
      <c r="F37" s="258" t="s">
        <v>7</v>
      </c>
      <c r="G37" s="286">
        <f t="shared" si="4"/>
        <v>0.7778174593052033</v>
      </c>
      <c r="H37" s="286">
        <f t="shared" si="4"/>
        <v>3.2526911934581193</v>
      </c>
      <c r="I37" s="286"/>
      <c r="J37" s="286"/>
      <c r="L37" s="483" t="s">
        <v>6</v>
      </c>
      <c r="M37" s="485" t="s">
        <v>293</v>
      </c>
      <c r="N37" s="486"/>
      <c r="P37" s="258" t="s">
        <v>7</v>
      </c>
      <c r="Q37" s="286">
        <f t="shared" si="5"/>
        <v>1.9798989873223309</v>
      </c>
      <c r="R37" s="286">
        <f t="shared" si="5"/>
        <v>2.1920310216782957</v>
      </c>
    </row>
    <row r="38" spans="2:18" ht="13.5" thickBot="1">
      <c r="B38" s="484"/>
      <c r="C38" s="129">
        <v>1</v>
      </c>
      <c r="D38" s="128">
        <v>2</v>
      </c>
      <c r="E38" s="280"/>
      <c r="F38" s="258" t="s">
        <v>3</v>
      </c>
      <c r="G38" s="286">
        <f t="shared" si="4"/>
        <v>1.0779801914970308</v>
      </c>
      <c r="H38" s="286">
        <f t="shared" si="4"/>
        <v>4.5079171644421239</v>
      </c>
      <c r="I38" s="286"/>
      <c r="J38" s="286"/>
      <c r="L38" s="484"/>
      <c r="M38" s="129">
        <v>1</v>
      </c>
      <c r="N38" s="128">
        <v>2</v>
      </c>
      <c r="P38" s="258" t="s">
        <v>3</v>
      </c>
      <c r="Q38" s="286">
        <f t="shared" si="5"/>
        <v>2.7439495783560717</v>
      </c>
      <c r="R38" s="286">
        <f t="shared" si="5"/>
        <v>3.0379441760370804</v>
      </c>
    </row>
    <row r="39" spans="2:18">
      <c r="B39" s="194">
        <v>10</v>
      </c>
      <c r="C39" s="305">
        <v>43.9</v>
      </c>
      <c r="D39" s="294">
        <v>40.6</v>
      </c>
      <c r="E39" s="282"/>
      <c r="F39" s="258" t="s">
        <v>8</v>
      </c>
      <c r="G39" s="281">
        <f>MAX(C39:C41)</f>
        <v>43.9</v>
      </c>
      <c r="H39" s="281">
        <f>MAX(D39:D41)</f>
        <v>40.6</v>
      </c>
      <c r="I39" s="281"/>
      <c r="J39" s="281"/>
      <c r="L39" s="194">
        <v>10</v>
      </c>
      <c r="M39" s="305">
        <v>18.899999999999999</v>
      </c>
      <c r="N39" s="294">
        <v>20.9</v>
      </c>
      <c r="P39" s="258" t="s">
        <v>8</v>
      </c>
      <c r="Q39" s="281">
        <f>MAX(M39:M41)</f>
        <v>18.899999999999999</v>
      </c>
      <c r="R39" s="281">
        <f>MAX(N39:N41)</f>
        <v>20.9</v>
      </c>
    </row>
    <row r="40" spans="2:18">
      <c r="B40" s="92">
        <v>30</v>
      </c>
      <c r="C40" s="300">
        <v>42.8</v>
      </c>
      <c r="D40" s="136">
        <v>36</v>
      </c>
      <c r="E40" s="282"/>
      <c r="F40" s="258" t="s">
        <v>9</v>
      </c>
      <c r="G40" s="281">
        <f>MIN(C39:C41)</f>
        <v>42.8</v>
      </c>
      <c r="H40" s="281">
        <f>MIN(D39:D41)</f>
        <v>36</v>
      </c>
      <c r="I40" s="281"/>
      <c r="J40" s="281"/>
      <c r="L40" s="92">
        <v>30</v>
      </c>
      <c r="M40" s="300">
        <v>16.100000000000001</v>
      </c>
      <c r="N40" s="136">
        <v>17.8</v>
      </c>
      <c r="P40" s="258" t="s">
        <v>9</v>
      </c>
      <c r="Q40" s="281">
        <f>MIN(M39:M41)</f>
        <v>16.100000000000001</v>
      </c>
      <c r="R40" s="281">
        <f>MIN(N39:N41)</f>
        <v>17.8</v>
      </c>
    </row>
    <row r="41" spans="2:18" ht="13.5" thickBot="1">
      <c r="B41" s="92">
        <v>31</v>
      </c>
      <c r="C41" s="304" t="s">
        <v>307</v>
      </c>
      <c r="D41" s="303" t="s">
        <v>307</v>
      </c>
      <c r="E41" s="282"/>
      <c r="F41" s="262" t="s">
        <v>10</v>
      </c>
      <c r="G41" s="285">
        <f>G39-G40</f>
        <v>1.1000000000000014</v>
      </c>
      <c r="H41" s="285">
        <f>H39-H40</f>
        <v>4.6000000000000014</v>
      </c>
      <c r="I41" s="281"/>
      <c r="J41" s="281"/>
      <c r="L41" s="92">
        <v>31</v>
      </c>
      <c r="M41" s="304" t="s">
        <v>307</v>
      </c>
      <c r="N41" s="303" t="s">
        <v>307</v>
      </c>
      <c r="P41" s="262" t="s">
        <v>10</v>
      </c>
      <c r="Q41" s="285">
        <f>Q39-Q40</f>
        <v>2.7999999999999972</v>
      </c>
      <c r="R41" s="285">
        <f>R39-R40</f>
        <v>3.0999999999999979</v>
      </c>
    </row>
    <row r="42" spans="2:18" ht="13.5" thickBot="1">
      <c r="B42" s="248" t="s">
        <v>0</v>
      </c>
      <c r="C42" s="256">
        <f>COUNTIF(C39:C41,"&gt;0")</f>
        <v>2</v>
      </c>
      <c r="D42" s="255">
        <f>COUNTIF(D39:D41,"&gt;0")</f>
        <v>2</v>
      </c>
      <c r="E42" s="280"/>
      <c r="L42" s="248" t="s">
        <v>0</v>
      </c>
      <c r="M42" s="256">
        <f>COUNTIF(M39:M41,"&gt;0")</f>
        <v>2</v>
      </c>
      <c r="N42" s="255">
        <f>COUNTIF(N39:N41,"&gt;0")</f>
        <v>2</v>
      </c>
    </row>
    <row r="43" spans="2:18">
      <c r="B43" s="117" t="s">
        <v>1</v>
      </c>
      <c r="C43" s="134">
        <f>AVERAGE(C39:C41)</f>
        <v>43.349999999999994</v>
      </c>
      <c r="D43" s="146">
        <f>AVERAGE(D39:D41)</f>
        <v>38.299999999999997</v>
      </c>
      <c r="E43" s="101"/>
      <c r="L43" s="117" t="s">
        <v>1</v>
      </c>
      <c r="M43" s="134">
        <f>AVERAGE(M39:M41)</f>
        <v>17.5</v>
      </c>
      <c r="N43" s="146">
        <f>AVERAGE(N39:N41)</f>
        <v>19.350000000000001</v>
      </c>
    </row>
    <row r="44" spans="2:18">
      <c r="B44" s="85" t="s">
        <v>2</v>
      </c>
      <c r="C44" s="84">
        <f>STDEV(C39:C41)</f>
        <v>0.7778174593052033</v>
      </c>
      <c r="D44" s="136">
        <f>STDEV(D39:D41)</f>
        <v>3.2526911934581193</v>
      </c>
      <c r="E44" s="101"/>
      <c r="L44" s="85" t="s">
        <v>2</v>
      </c>
      <c r="M44" s="84">
        <f>STDEV(M39:M41)</f>
        <v>1.9798989873223309</v>
      </c>
      <c r="N44" s="136">
        <f>STDEV(N39:N41)</f>
        <v>2.1920310216782957</v>
      </c>
    </row>
    <row r="45" spans="2:18" ht="13.5" thickBot="1">
      <c r="B45" s="82" t="s">
        <v>3</v>
      </c>
      <c r="C45" s="235">
        <f>CONFIDENCE(0.05,C44,C42)</f>
        <v>1.0779801914970308</v>
      </c>
      <c r="D45" s="234">
        <f>CONFIDENCE(0.05,D44,D42)</f>
        <v>4.5079171644421239</v>
      </c>
      <c r="E45" s="279"/>
      <c r="L45" s="82" t="s">
        <v>3</v>
      </c>
      <c r="M45" s="254">
        <f>CONFIDENCE(0.05,M44,M42)</f>
        <v>2.7439495783560717</v>
      </c>
      <c r="N45" s="278">
        <f>CONFIDENCE(0.05,N44,N42)</f>
        <v>3.0379441760370804</v>
      </c>
    </row>
    <row r="47" spans="2:18" ht="13.5" thickBot="1">
      <c r="H47" s="293"/>
      <c r="I47" s="252"/>
      <c r="J47" s="252"/>
    </row>
    <row r="48" spans="2:18" ht="13.5" thickBot="1">
      <c r="B48" s="347"/>
      <c r="C48" s="348"/>
      <c r="D48" s="405" t="s">
        <v>15</v>
      </c>
      <c r="E48" s="291"/>
      <c r="F48" s="268"/>
      <c r="G48" s="490" t="s">
        <v>382</v>
      </c>
      <c r="H48" s="491"/>
      <c r="I48" s="292"/>
      <c r="J48" s="292"/>
      <c r="L48" s="347"/>
      <c r="M48" s="348"/>
      <c r="N48" s="405" t="s">
        <v>15</v>
      </c>
      <c r="P48" s="268"/>
      <c r="Q48" s="493" t="s">
        <v>325</v>
      </c>
      <c r="R48" s="493"/>
    </row>
    <row r="49" spans="2:18" ht="13.5" thickBot="1">
      <c r="B49" s="349"/>
      <c r="C49" s="350"/>
      <c r="D49" s="407"/>
      <c r="E49" s="291"/>
      <c r="F49" s="267"/>
      <c r="G49" s="266">
        <v>1</v>
      </c>
      <c r="H49" s="265">
        <v>2</v>
      </c>
      <c r="I49" s="290"/>
      <c r="J49" s="290"/>
      <c r="L49" s="349"/>
      <c r="M49" s="350"/>
      <c r="N49" s="407"/>
      <c r="P49" s="267"/>
      <c r="Q49" s="266">
        <v>1</v>
      </c>
      <c r="R49" s="265">
        <v>2</v>
      </c>
    </row>
    <row r="50" spans="2:18" ht="13.5" thickBot="1">
      <c r="B50" s="347" t="s">
        <v>253</v>
      </c>
      <c r="C50" s="348"/>
      <c r="D50" s="288" t="s">
        <v>289</v>
      </c>
      <c r="E50" s="289"/>
      <c r="F50" s="263" t="s">
        <v>1</v>
      </c>
      <c r="G50" s="286">
        <f t="shared" ref="G50:H52" si="6">C66</f>
        <v>42.014285714285712</v>
      </c>
      <c r="H50" s="286">
        <f t="shared" si="6"/>
        <v>33.950000000000003</v>
      </c>
      <c r="I50" s="286"/>
      <c r="J50" s="286"/>
      <c r="L50" s="492" t="s">
        <v>373</v>
      </c>
      <c r="M50" s="433"/>
      <c r="N50" s="288" t="s">
        <v>289</v>
      </c>
      <c r="P50" s="263" t="s">
        <v>1</v>
      </c>
      <c r="Q50" s="286">
        <f t="shared" ref="Q50:R52" si="7">M66</f>
        <v>16.7</v>
      </c>
      <c r="R50" s="286">
        <f t="shared" si="7"/>
        <v>17.75</v>
      </c>
    </row>
    <row r="51" spans="2:18">
      <c r="B51" s="483" t="s">
        <v>6</v>
      </c>
      <c r="C51" s="485" t="s">
        <v>293</v>
      </c>
      <c r="D51" s="486"/>
      <c r="E51" s="287"/>
      <c r="F51" s="258" t="s">
        <v>7</v>
      </c>
      <c r="G51" s="286">
        <f t="shared" si="6"/>
        <v>0.89149419782851469</v>
      </c>
      <c r="H51" s="286">
        <f t="shared" si="6"/>
        <v>1.2177848742696697</v>
      </c>
      <c r="I51" s="286"/>
      <c r="J51" s="286"/>
      <c r="L51" s="483" t="s">
        <v>6</v>
      </c>
      <c r="M51" s="485" t="s">
        <v>293</v>
      </c>
      <c r="N51" s="486"/>
      <c r="P51" s="258" t="s">
        <v>7</v>
      </c>
      <c r="Q51" s="286">
        <f t="shared" si="7"/>
        <v>0.72571803523590828</v>
      </c>
      <c r="R51" s="286">
        <f t="shared" si="7"/>
        <v>0.79686887252546212</v>
      </c>
    </row>
    <row r="52" spans="2:18" ht="13.5" thickBot="1">
      <c r="B52" s="484"/>
      <c r="C52" s="107">
        <v>1</v>
      </c>
      <c r="D52" s="106">
        <v>2</v>
      </c>
      <c r="E52" s="280"/>
      <c r="F52" s="258" t="s">
        <v>3</v>
      </c>
      <c r="G52" s="286">
        <f t="shared" si="6"/>
        <v>0.66041600843702941</v>
      </c>
      <c r="H52" s="286">
        <f t="shared" si="6"/>
        <v>0.97441293702835663</v>
      </c>
      <c r="I52" s="286"/>
      <c r="J52" s="286"/>
      <c r="L52" s="484"/>
      <c r="M52" s="107">
        <v>1</v>
      </c>
      <c r="N52" s="106">
        <v>2</v>
      </c>
      <c r="P52" s="258" t="s">
        <v>3</v>
      </c>
      <c r="Q52" s="286">
        <f t="shared" si="7"/>
        <v>0.53760956520936798</v>
      </c>
      <c r="R52" s="286">
        <f t="shared" si="7"/>
        <v>0.63761617910526358</v>
      </c>
    </row>
    <row r="53" spans="2:18">
      <c r="B53" s="92">
        <v>3</v>
      </c>
      <c r="C53" s="307" t="s">
        <v>307</v>
      </c>
      <c r="D53" s="306" t="s">
        <v>307</v>
      </c>
      <c r="E53" s="282"/>
      <c r="F53" s="258" t="s">
        <v>8</v>
      </c>
      <c r="G53" s="281">
        <f>MAX(C53:C64)</f>
        <v>43.7</v>
      </c>
      <c r="H53" s="281">
        <f>MAX(D53:D64)</f>
        <v>35.799999999999997</v>
      </c>
      <c r="I53" s="281"/>
      <c r="J53" s="281"/>
      <c r="L53" s="92">
        <v>3</v>
      </c>
      <c r="M53" s="307" t="s">
        <v>307</v>
      </c>
      <c r="N53" s="306" t="s">
        <v>307</v>
      </c>
      <c r="P53" s="258" t="s">
        <v>8</v>
      </c>
      <c r="Q53" s="281">
        <f>MAX(M53:M64)</f>
        <v>17.2</v>
      </c>
      <c r="R53" s="281">
        <f>MAX(N53:N64)</f>
        <v>19.100000000000001</v>
      </c>
    </row>
    <row r="54" spans="2:18">
      <c r="B54" s="92">
        <v>5</v>
      </c>
      <c r="C54" s="300">
        <v>43.7</v>
      </c>
      <c r="D54" s="136">
        <v>35.799999999999997</v>
      </c>
      <c r="E54" s="282"/>
      <c r="F54" s="258" t="s">
        <v>9</v>
      </c>
      <c r="G54" s="281">
        <f>MIN(C53:C64)</f>
        <v>40.9</v>
      </c>
      <c r="H54" s="281">
        <f>MIN(D53:D64)</f>
        <v>32.200000000000003</v>
      </c>
      <c r="I54" s="281"/>
      <c r="J54" s="281"/>
      <c r="L54" s="92">
        <v>5</v>
      </c>
      <c r="M54" s="300">
        <v>17.100000000000001</v>
      </c>
      <c r="N54" s="136">
        <v>18.3</v>
      </c>
      <c r="P54" s="258" t="s">
        <v>9</v>
      </c>
      <c r="Q54" s="281">
        <f>MIN(M53:M64)</f>
        <v>15.1</v>
      </c>
      <c r="R54" s="281">
        <f>MIN(N53:N64)</f>
        <v>17</v>
      </c>
    </row>
    <row r="55" spans="2:18" ht="13.5" thickBot="1">
      <c r="B55" s="92">
        <v>6</v>
      </c>
      <c r="C55" s="300">
        <v>42.4</v>
      </c>
      <c r="D55" s="136">
        <v>34.1</v>
      </c>
      <c r="E55" s="282"/>
      <c r="F55" s="262" t="s">
        <v>10</v>
      </c>
      <c r="G55" s="285">
        <f>G53-G54</f>
        <v>2.8000000000000043</v>
      </c>
      <c r="H55" s="285">
        <f>H53-H54</f>
        <v>3.5999999999999943</v>
      </c>
      <c r="I55" s="281"/>
      <c r="J55" s="281"/>
      <c r="L55" s="92">
        <v>6</v>
      </c>
      <c r="M55" s="300">
        <v>17</v>
      </c>
      <c r="N55" s="136">
        <v>19.100000000000001</v>
      </c>
      <c r="P55" s="262" t="s">
        <v>10</v>
      </c>
      <c r="Q55" s="285">
        <f>Q53-Q54</f>
        <v>2.0999999999999996</v>
      </c>
      <c r="R55" s="285">
        <f>R53-R54</f>
        <v>2.1000000000000014</v>
      </c>
    </row>
    <row r="56" spans="2:18">
      <c r="B56" s="92">
        <v>7</v>
      </c>
      <c r="C56" s="300">
        <v>41.5</v>
      </c>
      <c r="D56" s="283" t="s">
        <v>307</v>
      </c>
      <c r="E56" s="282"/>
      <c r="F56" s="258"/>
      <c r="G56" s="281"/>
      <c r="H56" s="281"/>
      <c r="I56" s="281"/>
      <c r="J56" s="281"/>
      <c r="L56" s="92">
        <v>7</v>
      </c>
      <c r="M56" s="300">
        <v>16.7</v>
      </c>
      <c r="N56" s="283" t="s">
        <v>307</v>
      </c>
      <c r="P56" s="258"/>
      <c r="Q56" s="281"/>
      <c r="R56" s="281"/>
    </row>
    <row r="57" spans="2:18">
      <c r="B57" s="92">
        <v>10</v>
      </c>
      <c r="C57" s="300">
        <v>41.5</v>
      </c>
      <c r="D57" s="283" t="s">
        <v>307</v>
      </c>
      <c r="E57" s="282"/>
      <c r="F57" s="258"/>
      <c r="G57" s="281"/>
      <c r="H57" s="281"/>
      <c r="I57" s="281"/>
      <c r="J57" s="281"/>
      <c r="L57" s="92">
        <v>10</v>
      </c>
      <c r="M57" s="300">
        <v>15.1</v>
      </c>
      <c r="N57" s="283" t="s">
        <v>307</v>
      </c>
      <c r="P57" s="258"/>
      <c r="Q57" s="281"/>
      <c r="R57" s="281"/>
    </row>
    <row r="58" spans="2:18">
      <c r="B58" s="92">
        <v>11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11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13</v>
      </c>
      <c r="C59" s="284" t="s">
        <v>307</v>
      </c>
      <c r="D59" s="283" t="s">
        <v>307</v>
      </c>
      <c r="E59" s="282"/>
      <c r="F59" s="258"/>
      <c r="G59" s="281"/>
      <c r="H59" s="281"/>
      <c r="I59" s="281"/>
      <c r="J59" s="281"/>
      <c r="L59" s="92">
        <v>13</v>
      </c>
      <c r="M59" s="284" t="s">
        <v>307</v>
      </c>
      <c r="N59" s="283" t="s">
        <v>307</v>
      </c>
      <c r="P59" s="258"/>
      <c r="Q59" s="281"/>
      <c r="R59" s="281"/>
    </row>
    <row r="60" spans="2:18">
      <c r="B60" s="92">
        <v>19</v>
      </c>
      <c r="C60" s="300">
        <v>42.1</v>
      </c>
      <c r="D60" s="136">
        <v>34.299999999999997</v>
      </c>
      <c r="E60" s="282"/>
      <c r="F60" s="258"/>
      <c r="G60" s="281"/>
      <c r="H60" s="281"/>
      <c r="I60" s="281"/>
      <c r="J60" s="281"/>
      <c r="L60" s="92">
        <v>19</v>
      </c>
      <c r="M60" s="300">
        <v>17</v>
      </c>
      <c r="N60" s="136">
        <v>17.2</v>
      </c>
      <c r="P60" s="258"/>
      <c r="Q60" s="281"/>
      <c r="R60" s="281"/>
    </row>
    <row r="61" spans="2:18">
      <c r="B61" s="92">
        <v>20</v>
      </c>
      <c r="C61" s="300">
        <v>42</v>
      </c>
      <c r="D61" s="136">
        <v>34.200000000000003</v>
      </c>
      <c r="E61" s="282"/>
      <c r="F61" s="258"/>
      <c r="G61" s="281"/>
      <c r="H61" s="281"/>
      <c r="I61" s="281"/>
      <c r="J61" s="281"/>
      <c r="L61" s="92">
        <v>20</v>
      </c>
      <c r="M61" s="300">
        <v>17.2</v>
      </c>
      <c r="N61" s="136">
        <v>17.5</v>
      </c>
      <c r="P61" s="258"/>
      <c r="Q61" s="281"/>
      <c r="R61" s="281"/>
    </row>
    <row r="62" spans="2:18">
      <c r="B62" s="92">
        <v>21</v>
      </c>
      <c r="C62" s="300">
        <v>40.9</v>
      </c>
      <c r="D62" s="136">
        <v>32.200000000000003</v>
      </c>
      <c r="E62" s="282"/>
      <c r="F62" s="258"/>
      <c r="G62" s="281"/>
      <c r="H62" s="281"/>
      <c r="I62" s="281"/>
      <c r="J62" s="281"/>
      <c r="L62" s="92">
        <v>21</v>
      </c>
      <c r="M62" s="300">
        <v>16.8</v>
      </c>
      <c r="N62" s="136">
        <v>17</v>
      </c>
      <c r="P62" s="258"/>
      <c r="Q62" s="281"/>
      <c r="R62" s="281"/>
    </row>
    <row r="63" spans="2:18">
      <c r="B63" s="92">
        <v>24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24</v>
      </c>
      <c r="M63" s="284" t="s">
        <v>307</v>
      </c>
      <c r="N63" s="283" t="s">
        <v>307</v>
      </c>
      <c r="P63" s="258"/>
      <c r="Q63" s="281"/>
      <c r="R63" s="281"/>
    </row>
    <row r="64" spans="2:18" ht="13.5" thickBot="1">
      <c r="B64" s="92">
        <v>28</v>
      </c>
      <c r="C64" s="304" t="s">
        <v>307</v>
      </c>
      <c r="D64" s="234">
        <v>33.1</v>
      </c>
      <c r="E64" s="282"/>
      <c r="L64" s="92">
        <v>28</v>
      </c>
      <c r="M64" s="304" t="s">
        <v>307</v>
      </c>
      <c r="N64" s="234">
        <v>17.399999999999999</v>
      </c>
    </row>
    <row r="65" spans="2:18" ht="13.5" thickBot="1">
      <c r="B65" s="248" t="s">
        <v>0</v>
      </c>
      <c r="C65" s="274">
        <f>COUNTIF(C53:C64,"&gt;0")</f>
        <v>7</v>
      </c>
      <c r="D65" s="296">
        <f>COUNTIF(D53:D64,"&gt;0")</f>
        <v>6</v>
      </c>
      <c r="E65" s="280"/>
      <c r="L65" s="248" t="s">
        <v>0</v>
      </c>
      <c r="M65" s="274">
        <f>COUNTIF(M53:M64,"&gt;0")</f>
        <v>7</v>
      </c>
      <c r="N65" s="296">
        <f>COUNTIF(N53:N64,"&gt;0")</f>
        <v>6</v>
      </c>
    </row>
    <row r="66" spans="2:18">
      <c r="B66" s="117" t="s">
        <v>1</v>
      </c>
      <c r="C66" s="134">
        <f>AVERAGE(C53:C64)</f>
        <v>42.014285714285712</v>
      </c>
      <c r="D66" s="146">
        <f>AVERAGE(D53:D64)</f>
        <v>33.950000000000003</v>
      </c>
      <c r="E66" s="101"/>
      <c r="L66" s="117" t="s">
        <v>1</v>
      </c>
      <c r="M66" s="134">
        <f>AVERAGE(M53:M64)</f>
        <v>16.7</v>
      </c>
      <c r="N66" s="146">
        <f>AVERAGE(N53:N64)</f>
        <v>17.75</v>
      </c>
    </row>
    <row r="67" spans="2:18">
      <c r="B67" s="85" t="s">
        <v>2</v>
      </c>
      <c r="C67" s="84">
        <f>STDEV(C53:C64)</f>
        <v>0.89149419782851469</v>
      </c>
      <c r="D67" s="136">
        <f>STDEV(D53:D64)</f>
        <v>1.2177848742696697</v>
      </c>
      <c r="E67" s="101"/>
      <c r="L67" s="85" t="s">
        <v>2</v>
      </c>
      <c r="M67" s="84">
        <f>STDEV(M53:M64)</f>
        <v>0.72571803523590828</v>
      </c>
      <c r="N67" s="136">
        <f>STDEV(N53:N64)</f>
        <v>0.79686887252546212</v>
      </c>
    </row>
    <row r="68" spans="2:18" ht="13.5" thickBot="1">
      <c r="B68" s="82" t="s">
        <v>3</v>
      </c>
      <c r="C68" s="235">
        <f>CONFIDENCE(0.05,C67,C65)</f>
        <v>0.66041600843702941</v>
      </c>
      <c r="D68" s="234">
        <f>CONFIDENCE(0.05,D67,D65)</f>
        <v>0.97441293702835663</v>
      </c>
      <c r="E68" s="279"/>
      <c r="L68" s="82" t="s">
        <v>3</v>
      </c>
      <c r="M68" s="254">
        <f>CONFIDENCE(0.05,M67,M65)</f>
        <v>0.53760956520936798</v>
      </c>
      <c r="N68" s="278">
        <f>CONFIDENCE(0.05,N67,N65)</f>
        <v>0.63761617910526358</v>
      </c>
    </row>
    <row r="70" spans="2:18" ht="13.5" thickBot="1">
      <c r="H70" s="293"/>
      <c r="I70" s="252"/>
      <c r="J70" s="252"/>
    </row>
    <row r="71" spans="2:18" ht="13.5" thickBot="1">
      <c r="B71" s="347"/>
      <c r="C71" s="348"/>
      <c r="D71" s="405" t="s">
        <v>15</v>
      </c>
      <c r="E71" s="291"/>
      <c r="F71" s="268"/>
      <c r="G71" s="490" t="s">
        <v>381</v>
      </c>
      <c r="H71" s="491"/>
      <c r="I71" s="292"/>
      <c r="J71" s="292"/>
      <c r="L71" s="347"/>
      <c r="M71" s="348"/>
      <c r="N71" s="405" t="s">
        <v>15</v>
      </c>
      <c r="P71" s="268"/>
      <c r="Q71" s="493" t="s">
        <v>323</v>
      </c>
      <c r="R71" s="493"/>
    </row>
    <row r="72" spans="2:18" ht="13.5" thickBot="1">
      <c r="B72" s="349"/>
      <c r="C72" s="350"/>
      <c r="D72" s="407"/>
      <c r="E72" s="291"/>
      <c r="F72" s="267"/>
      <c r="G72" s="266">
        <v>1</v>
      </c>
      <c r="H72" s="265">
        <v>2</v>
      </c>
      <c r="I72" s="290"/>
      <c r="J72" s="290"/>
      <c r="L72" s="349"/>
      <c r="M72" s="350"/>
      <c r="N72" s="407"/>
      <c r="P72" s="267"/>
      <c r="Q72" s="266">
        <v>1</v>
      </c>
      <c r="R72" s="265">
        <v>2</v>
      </c>
    </row>
    <row r="73" spans="2:18" ht="13.5" thickBot="1">
      <c r="B73" s="347" t="s">
        <v>253</v>
      </c>
      <c r="C73" s="348"/>
      <c r="D73" s="288" t="s">
        <v>288</v>
      </c>
      <c r="E73" s="289"/>
      <c r="F73" s="263" t="s">
        <v>1</v>
      </c>
      <c r="G73" s="286">
        <f t="shared" ref="G73:H75" si="8">C87</f>
        <v>42.133333333333333</v>
      </c>
      <c r="H73" s="286">
        <f t="shared" si="8"/>
        <v>38.260000000000005</v>
      </c>
      <c r="I73" s="286"/>
      <c r="J73" s="286"/>
      <c r="L73" s="492" t="s">
        <v>373</v>
      </c>
      <c r="M73" s="433"/>
      <c r="N73" s="288" t="s">
        <v>288</v>
      </c>
      <c r="P73" s="263" t="s">
        <v>1</v>
      </c>
      <c r="Q73" s="286">
        <f t="shared" ref="Q73:R75" si="9">M87</f>
        <v>17.7</v>
      </c>
      <c r="R73" s="286">
        <f t="shared" si="9"/>
        <v>19.5</v>
      </c>
    </row>
    <row r="74" spans="2:18">
      <c r="B74" s="483" t="s">
        <v>6</v>
      </c>
      <c r="C74" s="485" t="s">
        <v>293</v>
      </c>
      <c r="D74" s="486"/>
      <c r="E74" s="287"/>
      <c r="F74" s="258" t="s">
        <v>7</v>
      </c>
      <c r="G74" s="286">
        <f t="shared" si="8"/>
        <v>1.22202018532156</v>
      </c>
      <c r="H74" s="286">
        <f t="shared" si="8"/>
        <v>3.8455168703309575</v>
      </c>
      <c r="I74" s="286"/>
      <c r="J74" s="286"/>
      <c r="L74" s="483" t="s">
        <v>6</v>
      </c>
      <c r="M74" s="485" t="s">
        <v>293</v>
      </c>
      <c r="N74" s="486"/>
      <c r="P74" s="258" t="s">
        <v>7</v>
      </c>
      <c r="Q74" s="286">
        <f t="shared" si="9"/>
        <v>1.0999999999999996</v>
      </c>
      <c r="R74" s="286">
        <f t="shared" si="9"/>
        <v>1.1467344941179707</v>
      </c>
    </row>
    <row r="75" spans="2:18" ht="13.5" thickBot="1">
      <c r="B75" s="484"/>
      <c r="C75" s="107">
        <v>1</v>
      </c>
      <c r="D75" s="106">
        <v>2</v>
      </c>
      <c r="E75" s="280"/>
      <c r="F75" s="258" t="s">
        <v>3</v>
      </c>
      <c r="G75" s="286">
        <f t="shared" si="8"/>
        <v>1.3828206084629966</v>
      </c>
      <c r="H75" s="286">
        <f t="shared" si="8"/>
        <v>3.3706822170125945</v>
      </c>
      <c r="I75" s="286"/>
      <c r="J75" s="286"/>
      <c r="L75" s="484"/>
      <c r="M75" s="107">
        <v>1</v>
      </c>
      <c r="N75" s="106">
        <v>2</v>
      </c>
      <c r="P75" s="258" t="s">
        <v>3</v>
      </c>
      <c r="Q75" s="286">
        <f t="shared" si="9"/>
        <v>1.2447443074837883</v>
      </c>
      <c r="R75" s="286">
        <f t="shared" si="9"/>
        <v>1.0051386321510845</v>
      </c>
    </row>
    <row r="76" spans="2:18">
      <c r="B76" s="92">
        <v>4</v>
      </c>
      <c r="C76" s="305">
        <v>43.2</v>
      </c>
      <c r="D76" s="294">
        <v>39.6</v>
      </c>
      <c r="E76" s="282"/>
      <c r="F76" s="258" t="s">
        <v>8</v>
      </c>
      <c r="G76" s="281">
        <f>MAX(C76:C85)</f>
        <v>43.2</v>
      </c>
      <c r="H76" s="281">
        <f>MAX(D76:D85)</f>
        <v>43.9</v>
      </c>
      <c r="I76" s="281"/>
      <c r="J76" s="281"/>
      <c r="L76" s="92">
        <v>4</v>
      </c>
      <c r="M76" s="305">
        <v>17.7</v>
      </c>
      <c r="N76" s="294">
        <v>19.3</v>
      </c>
      <c r="P76" s="258" t="s">
        <v>8</v>
      </c>
      <c r="Q76" s="281">
        <f>MAX(M76:M85)</f>
        <v>18.8</v>
      </c>
      <c r="R76" s="281">
        <f>MAX(N76:N85)</f>
        <v>20.399999999999999</v>
      </c>
    </row>
    <row r="77" spans="2:18">
      <c r="B77" s="92">
        <v>5</v>
      </c>
      <c r="C77" s="300">
        <v>42.4</v>
      </c>
      <c r="D77" s="136">
        <v>38.4</v>
      </c>
      <c r="E77" s="282"/>
      <c r="F77" s="258" t="s">
        <v>9</v>
      </c>
      <c r="G77" s="281">
        <f>MIN(C76:C85)</f>
        <v>40.799999999999997</v>
      </c>
      <c r="H77" s="281">
        <f>MIN(D76:D85)</f>
        <v>34.4</v>
      </c>
      <c r="I77" s="281"/>
      <c r="J77" s="281"/>
      <c r="L77" s="92">
        <v>5</v>
      </c>
      <c r="M77" s="300">
        <v>16.600000000000001</v>
      </c>
      <c r="N77" s="136">
        <v>17.600000000000001</v>
      </c>
      <c r="P77" s="258" t="s">
        <v>9</v>
      </c>
      <c r="Q77" s="281">
        <f>MIN(M76:M85)</f>
        <v>16.600000000000001</v>
      </c>
      <c r="R77" s="281">
        <f>MIN(N76:N85)</f>
        <v>17.600000000000001</v>
      </c>
    </row>
    <row r="78" spans="2:18" ht="13.5" thickBot="1">
      <c r="B78" s="92">
        <v>8</v>
      </c>
      <c r="C78" s="284" t="s">
        <v>307</v>
      </c>
      <c r="D78" s="136">
        <v>35</v>
      </c>
      <c r="E78" s="282"/>
      <c r="F78" s="262" t="s">
        <v>10</v>
      </c>
      <c r="G78" s="285">
        <f>G76-G77</f>
        <v>2.4000000000000057</v>
      </c>
      <c r="H78" s="285">
        <f>H76-H77</f>
        <v>9.5</v>
      </c>
      <c r="I78" s="281"/>
      <c r="J78" s="281"/>
      <c r="L78" s="92">
        <v>8</v>
      </c>
      <c r="M78" s="284" t="s">
        <v>307</v>
      </c>
      <c r="N78" s="136">
        <v>20.399999999999999</v>
      </c>
      <c r="P78" s="262" t="s">
        <v>10</v>
      </c>
      <c r="Q78" s="285">
        <f>Q76-Q77</f>
        <v>2.1999999999999993</v>
      </c>
      <c r="R78" s="285">
        <f>R76-R77</f>
        <v>2.7999999999999972</v>
      </c>
    </row>
    <row r="79" spans="2:18">
      <c r="B79" s="92">
        <v>11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11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16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16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17</v>
      </c>
      <c r="C81" s="284" t="s">
        <v>307</v>
      </c>
      <c r="D81" s="283" t="s">
        <v>307</v>
      </c>
      <c r="E81" s="282"/>
      <c r="F81" s="258"/>
      <c r="G81" s="281"/>
      <c r="H81" s="281"/>
      <c r="I81" s="281"/>
      <c r="J81" s="281"/>
      <c r="L81" s="92">
        <v>17</v>
      </c>
      <c r="M81" s="284" t="s">
        <v>307</v>
      </c>
      <c r="N81" s="283" t="s">
        <v>307</v>
      </c>
      <c r="P81" s="258"/>
      <c r="Q81" s="281"/>
      <c r="R81" s="281"/>
    </row>
    <row r="82" spans="2:18">
      <c r="B82" s="92">
        <v>19</v>
      </c>
      <c r="C82" s="300">
        <v>40.799999999999997</v>
      </c>
      <c r="D82" s="136">
        <v>34.4</v>
      </c>
      <c r="E82" s="282"/>
      <c r="F82" s="258"/>
      <c r="G82" s="281"/>
      <c r="H82" s="281"/>
      <c r="I82" s="281"/>
      <c r="J82" s="281"/>
      <c r="L82" s="92">
        <v>19</v>
      </c>
      <c r="M82" s="300">
        <v>18.8</v>
      </c>
      <c r="N82" s="136">
        <v>20.3</v>
      </c>
      <c r="P82" s="258"/>
      <c r="Q82" s="281"/>
      <c r="R82" s="281"/>
    </row>
    <row r="83" spans="2:18">
      <c r="B83" s="92">
        <v>29</v>
      </c>
      <c r="C83" s="284" t="s">
        <v>307</v>
      </c>
      <c r="D83" s="136">
        <v>43.9</v>
      </c>
      <c r="E83" s="282"/>
      <c r="F83" s="258"/>
      <c r="G83" s="281"/>
      <c r="H83" s="281"/>
      <c r="I83" s="281"/>
      <c r="J83" s="281"/>
      <c r="L83" s="92">
        <v>29</v>
      </c>
      <c r="M83" s="284" t="s">
        <v>307</v>
      </c>
      <c r="N83" s="136">
        <v>19.899999999999999</v>
      </c>
      <c r="P83" s="258"/>
      <c r="Q83" s="281"/>
      <c r="R83" s="281"/>
    </row>
    <row r="84" spans="2:18">
      <c r="B84" s="92">
        <v>30</v>
      </c>
      <c r="C84" s="284" t="s">
        <v>307</v>
      </c>
      <c r="D84" s="283" t="s">
        <v>307</v>
      </c>
      <c r="E84" s="282"/>
      <c r="L84" s="92">
        <v>30</v>
      </c>
      <c r="M84" s="284" t="s">
        <v>307</v>
      </c>
      <c r="N84" s="283" t="s">
        <v>307</v>
      </c>
    </row>
    <row r="85" spans="2:18" ht="13.5" thickBot="1">
      <c r="B85" s="92">
        <v>31</v>
      </c>
      <c r="C85" s="304" t="s">
        <v>307</v>
      </c>
      <c r="D85" s="303" t="s">
        <v>307</v>
      </c>
      <c r="E85" s="282"/>
      <c r="L85" s="92">
        <v>31</v>
      </c>
      <c r="M85" s="304" t="s">
        <v>307</v>
      </c>
      <c r="N85" s="303" t="s">
        <v>307</v>
      </c>
    </row>
    <row r="86" spans="2:18" ht="13.5" thickBot="1">
      <c r="B86" s="248" t="s">
        <v>0</v>
      </c>
      <c r="C86" s="274">
        <f>COUNTIF(C76:C85,"&gt;0")</f>
        <v>3</v>
      </c>
      <c r="D86" s="296">
        <f>COUNTIF(D76:D85,"&gt;0")</f>
        <v>5</v>
      </c>
      <c r="E86" s="280"/>
      <c r="L86" s="248" t="s">
        <v>0</v>
      </c>
      <c r="M86" s="274">
        <f>COUNTIF(M76:M85,"&gt;0")</f>
        <v>3</v>
      </c>
      <c r="N86" s="296">
        <f>COUNTIF(N76:N85,"&gt;0")</f>
        <v>5</v>
      </c>
    </row>
    <row r="87" spans="2:18">
      <c r="B87" s="117" t="s">
        <v>1</v>
      </c>
      <c r="C87" s="134">
        <f>AVERAGE(C76:C85)</f>
        <v>42.133333333333333</v>
      </c>
      <c r="D87" s="146">
        <f>AVERAGE(D76:D85)</f>
        <v>38.260000000000005</v>
      </c>
      <c r="E87" s="101"/>
      <c r="L87" s="117" t="s">
        <v>1</v>
      </c>
      <c r="M87" s="134">
        <f>AVERAGE(M76:M85)</f>
        <v>17.7</v>
      </c>
      <c r="N87" s="146">
        <f>AVERAGE(N76:N85)</f>
        <v>19.5</v>
      </c>
    </row>
    <row r="88" spans="2:18">
      <c r="B88" s="85" t="s">
        <v>2</v>
      </c>
      <c r="C88" s="84">
        <f>STDEV(C76:C85)</f>
        <v>1.22202018532156</v>
      </c>
      <c r="D88" s="136">
        <f>STDEV(D76:D85)</f>
        <v>3.8455168703309575</v>
      </c>
      <c r="E88" s="101"/>
      <c r="L88" s="85" t="s">
        <v>2</v>
      </c>
      <c r="M88" s="84">
        <f>STDEV(M76:M85)</f>
        <v>1.0999999999999996</v>
      </c>
      <c r="N88" s="136">
        <f>STDEV(N76:N85)</f>
        <v>1.1467344941179707</v>
      </c>
    </row>
    <row r="89" spans="2:18" ht="13.5" thickBot="1">
      <c r="B89" s="82" t="s">
        <v>3</v>
      </c>
      <c r="C89" s="235">
        <f>CONFIDENCE(0.05,C88,C86)</f>
        <v>1.3828206084629966</v>
      </c>
      <c r="D89" s="234">
        <f>CONFIDENCE(0.05,D88,D86)</f>
        <v>3.3706822170125945</v>
      </c>
      <c r="E89" s="279"/>
      <c r="L89" s="82" t="s">
        <v>3</v>
      </c>
      <c r="M89" s="254">
        <f>CONFIDENCE(0.05,M88,M86)</f>
        <v>1.2447443074837883</v>
      </c>
      <c r="N89" s="278">
        <f>CONFIDENCE(0.05,N88,N86)</f>
        <v>1.0051386321510845</v>
      </c>
    </row>
    <row r="91" spans="2:18" ht="13.5" thickBot="1">
      <c r="H91" s="293"/>
      <c r="I91" s="252"/>
      <c r="J91" s="252"/>
    </row>
    <row r="92" spans="2:18" ht="13.5" thickBot="1">
      <c r="B92" s="347"/>
      <c r="C92" s="348"/>
      <c r="D92" s="405" t="s">
        <v>15</v>
      </c>
      <c r="E92" s="291"/>
      <c r="F92" s="268"/>
      <c r="G92" s="490" t="s">
        <v>380</v>
      </c>
      <c r="H92" s="491"/>
      <c r="I92" s="292"/>
      <c r="J92" s="292"/>
      <c r="L92" s="347"/>
      <c r="M92" s="348"/>
      <c r="N92" s="405" t="s">
        <v>15</v>
      </c>
      <c r="P92" s="268"/>
      <c r="Q92" s="493" t="s">
        <v>321</v>
      </c>
      <c r="R92" s="493"/>
    </row>
    <row r="93" spans="2:18" ht="13.5" thickBot="1">
      <c r="B93" s="349"/>
      <c r="C93" s="350"/>
      <c r="D93" s="407"/>
      <c r="E93" s="291"/>
      <c r="F93" s="267"/>
      <c r="G93" s="266">
        <v>1</v>
      </c>
      <c r="H93" s="265">
        <v>2</v>
      </c>
      <c r="I93" s="290"/>
      <c r="J93" s="290"/>
      <c r="L93" s="349"/>
      <c r="M93" s="350"/>
      <c r="N93" s="407"/>
      <c r="P93" s="267"/>
      <c r="Q93" s="266">
        <v>1</v>
      </c>
      <c r="R93" s="265">
        <v>2</v>
      </c>
    </row>
    <row r="94" spans="2:18" ht="13.5" thickBot="1">
      <c r="B94" s="347" t="s">
        <v>253</v>
      </c>
      <c r="C94" s="348"/>
      <c r="D94" s="288" t="s">
        <v>287</v>
      </c>
      <c r="E94" s="289"/>
      <c r="F94" s="263" t="s">
        <v>1</v>
      </c>
      <c r="G94" s="286">
        <f t="shared" ref="G94:H96" si="10">C109</f>
        <v>44.660000000000004</v>
      </c>
      <c r="H94" s="286">
        <f t="shared" si="10"/>
        <v>38.980000000000004</v>
      </c>
      <c r="I94" s="286"/>
      <c r="J94" s="286"/>
      <c r="L94" s="492" t="s">
        <v>373</v>
      </c>
      <c r="M94" s="433"/>
      <c r="N94" s="288" t="s">
        <v>287</v>
      </c>
      <c r="P94" s="263" t="s">
        <v>1</v>
      </c>
      <c r="Q94" s="286">
        <f t="shared" ref="Q94:R96" si="11">M109</f>
        <v>20.6</v>
      </c>
      <c r="R94" s="286">
        <f t="shared" si="11"/>
        <v>22.76</v>
      </c>
    </row>
    <row r="95" spans="2:18">
      <c r="B95" s="483" t="s">
        <v>6</v>
      </c>
      <c r="C95" s="485" t="s">
        <v>293</v>
      </c>
      <c r="D95" s="486"/>
      <c r="E95" s="287"/>
      <c r="F95" s="258" t="s">
        <v>7</v>
      </c>
      <c r="G95" s="286">
        <f t="shared" si="10"/>
        <v>1.2177848742696706</v>
      </c>
      <c r="H95" s="286">
        <f t="shared" si="10"/>
        <v>1.1144505372604028</v>
      </c>
      <c r="I95" s="286"/>
      <c r="J95" s="286"/>
      <c r="L95" s="483" t="s">
        <v>6</v>
      </c>
      <c r="M95" s="485" t="s">
        <v>293</v>
      </c>
      <c r="N95" s="486"/>
      <c r="P95" s="258" t="s">
        <v>7</v>
      </c>
      <c r="Q95" s="286">
        <f t="shared" si="11"/>
        <v>2.0248456731316593</v>
      </c>
      <c r="R95" s="286">
        <f t="shared" si="11"/>
        <v>2.7835229476330565</v>
      </c>
    </row>
    <row r="96" spans="2:18" ht="13.5" thickBot="1">
      <c r="B96" s="484"/>
      <c r="C96" s="129">
        <v>1</v>
      </c>
      <c r="D96" s="128">
        <v>2</v>
      </c>
      <c r="E96" s="280"/>
      <c r="F96" s="258" t="s">
        <v>3</v>
      </c>
      <c r="G96" s="286">
        <f t="shared" si="10"/>
        <v>1.0674158918705843</v>
      </c>
      <c r="H96" s="286">
        <f t="shared" si="10"/>
        <v>0.97684101626642428</v>
      </c>
      <c r="I96" s="286"/>
      <c r="J96" s="286"/>
      <c r="L96" s="484"/>
      <c r="M96" s="129">
        <v>1</v>
      </c>
      <c r="N96" s="128">
        <v>2</v>
      </c>
      <c r="P96" s="258" t="s">
        <v>3</v>
      </c>
      <c r="Q96" s="286">
        <f t="shared" si="11"/>
        <v>1.7748228736888598</v>
      </c>
      <c r="R96" s="286">
        <f t="shared" si="11"/>
        <v>2.4398206058125411</v>
      </c>
    </row>
    <row r="97" spans="2:18">
      <c r="B97" s="92">
        <v>2</v>
      </c>
      <c r="C97" s="302" t="s">
        <v>307</v>
      </c>
      <c r="D97" s="301" t="s">
        <v>307</v>
      </c>
      <c r="E97" s="282"/>
      <c r="F97" s="258" t="s">
        <v>8</v>
      </c>
      <c r="G97" s="281">
        <f>MAX(C97:C107)</f>
        <v>45.9</v>
      </c>
      <c r="H97" s="281">
        <f>MAX(D97:D107)</f>
        <v>40.4</v>
      </c>
      <c r="I97" s="281"/>
      <c r="J97" s="281"/>
      <c r="L97" s="92">
        <v>2</v>
      </c>
      <c r="M97" s="302" t="s">
        <v>307</v>
      </c>
      <c r="N97" s="301" t="s">
        <v>307</v>
      </c>
      <c r="P97" s="258" t="s">
        <v>8</v>
      </c>
      <c r="Q97" s="281">
        <f>MAX(M97:M107)</f>
        <v>24.1</v>
      </c>
      <c r="R97" s="281">
        <f>MAX(N97:N107)</f>
        <v>26.5</v>
      </c>
    </row>
    <row r="98" spans="2:18">
      <c r="B98" s="92">
        <v>6</v>
      </c>
      <c r="C98" s="284" t="s">
        <v>307</v>
      </c>
      <c r="D98" s="283" t="s">
        <v>307</v>
      </c>
      <c r="E98" s="282"/>
      <c r="F98" s="258" t="s">
        <v>9</v>
      </c>
      <c r="G98" s="281">
        <f>MIN(C97:C107)</f>
        <v>42.7</v>
      </c>
      <c r="H98" s="281">
        <f>MIN(D97:D107)</f>
        <v>37.4</v>
      </c>
      <c r="I98" s="281"/>
      <c r="J98" s="281"/>
      <c r="L98" s="92">
        <v>6</v>
      </c>
      <c r="M98" s="284" t="s">
        <v>307</v>
      </c>
      <c r="N98" s="283" t="s">
        <v>307</v>
      </c>
      <c r="P98" s="258" t="s">
        <v>9</v>
      </c>
      <c r="Q98" s="281">
        <f>MIN(M97:M107)</f>
        <v>19.2</v>
      </c>
      <c r="R98" s="281">
        <f>MIN(N97:N107)</f>
        <v>19.600000000000001</v>
      </c>
    </row>
    <row r="99" spans="2:18" ht="13.5" thickBot="1">
      <c r="B99" s="92">
        <v>7</v>
      </c>
      <c r="C99" s="284" t="s">
        <v>307</v>
      </c>
      <c r="D99" s="283" t="s">
        <v>307</v>
      </c>
      <c r="E99" s="282"/>
      <c r="F99" s="262" t="s">
        <v>10</v>
      </c>
      <c r="G99" s="285">
        <f>G97-G98</f>
        <v>3.1999999999999957</v>
      </c>
      <c r="H99" s="285">
        <f>H97-H98</f>
        <v>3</v>
      </c>
      <c r="I99" s="281"/>
      <c r="J99" s="281"/>
      <c r="L99" s="92">
        <v>7</v>
      </c>
      <c r="M99" s="284" t="s">
        <v>307</v>
      </c>
      <c r="N99" s="283" t="s">
        <v>307</v>
      </c>
      <c r="P99" s="262" t="s">
        <v>10</v>
      </c>
      <c r="Q99" s="285">
        <f>Q97-Q98</f>
        <v>4.9000000000000021</v>
      </c>
      <c r="R99" s="285">
        <f>R97-R98</f>
        <v>6.8999999999999986</v>
      </c>
    </row>
    <row r="100" spans="2:18">
      <c r="B100" s="92">
        <v>8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8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14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14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22</v>
      </c>
      <c r="C102" s="284" t="s">
        <v>307</v>
      </c>
      <c r="D102" s="283" t="s">
        <v>307</v>
      </c>
      <c r="E102" s="282"/>
      <c r="F102" s="258"/>
      <c r="G102" s="281"/>
      <c r="H102" s="281"/>
      <c r="I102" s="281"/>
      <c r="J102" s="281"/>
      <c r="L102" s="92">
        <v>22</v>
      </c>
      <c r="M102" s="284" t="s">
        <v>307</v>
      </c>
      <c r="N102" s="283" t="s">
        <v>307</v>
      </c>
      <c r="P102" s="258"/>
      <c r="Q102" s="281"/>
      <c r="R102" s="281"/>
    </row>
    <row r="103" spans="2:18">
      <c r="B103" s="92">
        <v>23</v>
      </c>
      <c r="C103" s="137">
        <v>45.9</v>
      </c>
      <c r="D103" s="136">
        <v>39.200000000000003</v>
      </c>
      <c r="E103" s="282"/>
      <c r="F103" s="299"/>
      <c r="G103" s="298"/>
      <c r="H103" s="298"/>
      <c r="I103" s="298"/>
      <c r="J103" s="298"/>
      <c r="K103" s="297"/>
      <c r="L103" s="92">
        <v>23</v>
      </c>
      <c r="M103" s="137">
        <v>19.3</v>
      </c>
      <c r="N103" s="136">
        <v>26.5</v>
      </c>
      <c r="P103" s="258"/>
      <c r="Q103" s="281"/>
      <c r="R103" s="281"/>
    </row>
    <row r="104" spans="2:18">
      <c r="B104" s="92">
        <v>26</v>
      </c>
      <c r="C104" s="137">
        <v>44.4</v>
      </c>
      <c r="D104" s="136">
        <v>38.5</v>
      </c>
      <c r="E104" s="282"/>
      <c r="F104" s="299"/>
      <c r="G104" s="298"/>
      <c r="H104" s="298"/>
      <c r="I104" s="298"/>
      <c r="J104" s="298"/>
      <c r="K104" s="297"/>
      <c r="L104" s="92">
        <v>26</v>
      </c>
      <c r="M104" s="137">
        <v>20.5</v>
      </c>
      <c r="N104" s="136">
        <v>23.1</v>
      </c>
      <c r="P104" s="258"/>
      <c r="Q104" s="281"/>
      <c r="R104" s="281"/>
    </row>
    <row r="105" spans="2:18">
      <c r="B105" s="92">
        <v>27</v>
      </c>
      <c r="C105" s="137">
        <v>42.7</v>
      </c>
      <c r="D105" s="136">
        <v>37.4</v>
      </c>
      <c r="E105" s="282"/>
      <c r="F105" s="299"/>
      <c r="G105" s="298"/>
      <c r="H105" s="298"/>
      <c r="I105" s="298"/>
      <c r="J105" s="298"/>
      <c r="K105" s="297"/>
      <c r="L105" s="92">
        <v>27</v>
      </c>
      <c r="M105" s="137">
        <v>24.1</v>
      </c>
      <c r="N105" s="136">
        <v>24.1</v>
      </c>
      <c r="P105" s="258"/>
      <c r="Q105" s="281"/>
      <c r="R105" s="281"/>
    </row>
    <row r="106" spans="2:18">
      <c r="B106" s="92">
        <v>28</v>
      </c>
      <c r="C106" s="300">
        <v>45.1</v>
      </c>
      <c r="D106" s="136">
        <v>40.4</v>
      </c>
      <c r="E106" s="282"/>
      <c r="F106" s="299"/>
      <c r="G106" s="298"/>
      <c r="H106" s="298"/>
      <c r="I106" s="298"/>
      <c r="J106" s="298"/>
      <c r="K106" s="297"/>
      <c r="L106" s="92">
        <v>28</v>
      </c>
      <c r="M106" s="300">
        <v>19.2</v>
      </c>
      <c r="N106" s="136">
        <v>19.600000000000001</v>
      </c>
      <c r="P106" s="258"/>
      <c r="Q106" s="281"/>
      <c r="R106" s="281"/>
    </row>
    <row r="107" spans="2:18" ht="13.5" thickBot="1">
      <c r="B107" s="92">
        <v>29</v>
      </c>
      <c r="C107" s="137">
        <v>45.2</v>
      </c>
      <c r="D107" s="136">
        <v>39.4</v>
      </c>
      <c r="E107" s="282"/>
      <c r="F107" s="299"/>
      <c r="G107" s="298"/>
      <c r="H107" s="298"/>
      <c r="I107" s="298"/>
      <c r="J107" s="298"/>
      <c r="K107" s="297"/>
      <c r="L107" s="92">
        <v>29</v>
      </c>
      <c r="M107" s="137">
        <v>19.899999999999999</v>
      </c>
      <c r="N107" s="136">
        <v>20.5</v>
      </c>
      <c r="P107" s="258"/>
      <c r="Q107" s="281"/>
      <c r="R107" s="281"/>
    </row>
    <row r="108" spans="2:18" ht="13.5" thickBot="1">
      <c r="B108" s="248" t="s">
        <v>0</v>
      </c>
      <c r="C108" s="256">
        <f>COUNTIF(C97:C107,"&gt;0")</f>
        <v>5</v>
      </c>
      <c r="D108" s="255">
        <f>COUNTIF(D97:D107,"&gt;0")</f>
        <v>5</v>
      </c>
      <c r="E108" s="280"/>
      <c r="L108" s="248" t="s">
        <v>0</v>
      </c>
      <c r="M108" s="256">
        <f>COUNTIF(M97:M107,"&gt;0")</f>
        <v>5</v>
      </c>
      <c r="N108" s="255">
        <f>COUNTIF(N97:N107,"&gt;0")</f>
        <v>5</v>
      </c>
    </row>
    <row r="109" spans="2:18">
      <c r="B109" s="117" t="s">
        <v>1</v>
      </c>
      <c r="C109" s="134">
        <f>AVERAGE(C97:C107)</f>
        <v>44.660000000000004</v>
      </c>
      <c r="D109" s="146">
        <f>AVERAGE(D97:D107)</f>
        <v>38.980000000000004</v>
      </c>
      <c r="E109" s="101"/>
      <c r="L109" s="117" t="s">
        <v>1</v>
      </c>
      <c r="M109" s="134">
        <f>AVERAGE(M97:M107)</f>
        <v>20.6</v>
      </c>
      <c r="N109" s="146">
        <f>AVERAGE(N97:N107)</f>
        <v>22.76</v>
      </c>
    </row>
    <row r="110" spans="2:18">
      <c r="B110" s="85" t="s">
        <v>2</v>
      </c>
      <c r="C110" s="84">
        <f>STDEV(C97:C107)</f>
        <v>1.2177848742696706</v>
      </c>
      <c r="D110" s="136">
        <f>STDEV(D97:D107)</f>
        <v>1.1144505372604028</v>
      </c>
      <c r="E110" s="101"/>
      <c r="L110" s="85" t="s">
        <v>2</v>
      </c>
      <c r="M110" s="84">
        <f>STDEV(M97:M107)</f>
        <v>2.0248456731316593</v>
      </c>
      <c r="N110" s="136">
        <f>STDEV(N97:N107)</f>
        <v>2.7835229476330565</v>
      </c>
    </row>
    <row r="111" spans="2:18" ht="13.5" thickBot="1">
      <c r="B111" s="82" t="s">
        <v>3</v>
      </c>
      <c r="C111" s="235">
        <f>CONFIDENCE(0.05,C110,C108)</f>
        <v>1.0674158918705843</v>
      </c>
      <c r="D111" s="234">
        <f>CONFIDENCE(0.05,D110,D108)</f>
        <v>0.97684101626642428</v>
      </c>
      <c r="E111" s="279"/>
      <c r="L111" s="82" t="s">
        <v>3</v>
      </c>
      <c r="M111" s="254">
        <f>CONFIDENCE(0.05,M110,M108)</f>
        <v>1.7748228736888598</v>
      </c>
      <c r="N111" s="278">
        <f>CONFIDENCE(0.05,N110,N108)</f>
        <v>2.4398206058125411</v>
      </c>
    </row>
    <row r="113" spans="2:18" ht="13.5" thickBot="1">
      <c r="H113" s="293"/>
      <c r="I113" s="252"/>
      <c r="J113" s="252"/>
    </row>
    <row r="114" spans="2:18" ht="13.5" thickBot="1">
      <c r="B114" s="347"/>
      <c r="C114" s="348"/>
      <c r="D114" s="405" t="s">
        <v>15</v>
      </c>
      <c r="E114" s="291"/>
      <c r="F114" s="268"/>
      <c r="G114" s="490" t="s">
        <v>379</v>
      </c>
      <c r="H114" s="491"/>
      <c r="I114" s="292"/>
      <c r="J114" s="292"/>
      <c r="L114" s="347"/>
      <c r="M114" s="348"/>
      <c r="N114" s="405" t="s">
        <v>15</v>
      </c>
      <c r="P114" s="268"/>
      <c r="Q114" s="493" t="s">
        <v>319</v>
      </c>
      <c r="R114" s="493"/>
    </row>
    <row r="115" spans="2:18" ht="13.5" thickBot="1">
      <c r="B115" s="349"/>
      <c r="C115" s="350"/>
      <c r="D115" s="407"/>
      <c r="E115" s="291"/>
      <c r="F115" s="267"/>
      <c r="G115" s="266">
        <v>1</v>
      </c>
      <c r="H115" s="265">
        <v>2</v>
      </c>
      <c r="I115" s="290"/>
      <c r="J115" s="290"/>
      <c r="L115" s="349"/>
      <c r="M115" s="350"/>
      <c r="N115" s="407"/>
      <c r="P115" s="267"/>
      <c r="Q115" s="266">
        <v>1</v>
      </c>
      <c r="R115" s="265">
        <v>2</v>
      </c>
    </row>
    <row r="116" spans="2:18" ht="13.5" thickBot="1">
      <c r="B116" s="347" t="s">
        <v>253</v>
      </c>
      <c r="C116" s="348"/>
      <c r="D116" s="288" t="s">
        <v>286</v>
      </c>
      <c r="E116" s="289"/>
      <c r="F116" s="263" t="s">
        <v>1</v>
      </c>
      <c r="G116" s="286">
        <f t="shared" ref="G116:H118" si="12">C136</f>
        <v>43.500000000000007</v>
      </c>
      <c r="H116" s="286">
        <f t="shared" si="12"/>
        <v>39.51428571428572</v>
      </c>
      <c r="I116" s="286"/>
      <c r="J116" s="286"/>
      <c r="L116" s="492" t="s">
        <v>373</v>
      </c>
      <c r="M116" s="433"/>
      <c r="N116" s="288" t="s">
        <v>286</v>
      </c>
      <c r="P116" s="263" t="s">
        <v>1</v>
      </c>
      <c r="Q116" s="286">
        <f t="shared" ref="Q116:R118" si="13">M136</f>
        <v>22.56666666666667</v>
      </c>
      <c r="R116" s="286">
        <f t="shared" si="13"/>
        <v>25.235714285714284</v>
      </c>
    </row>
    <row r="117" spans="2:18">
      <c r="B117" s="483" t="s">
        <v>6</v>
      </c>
      <c r="C117" s="485" t="s">
        <v>293</v>
      </c>
      <c r="D117" s="486"/>
      <c r="E117" s="287"/>
      <c r="F117" s="258" t="s">
        <v>7</v>
      </c>
      <c r="G117" s="286">
        <f t="shared" si="12"/>
        <v>1.2386628735397363</v>
      </c>
      <c r="H117" s="286">
        <f t="shared" si="12"/>
        <v>2.3523661223598613</v>
      </c>
      <c r="I117" s="286"/>
      <c r="J117" s="286"/>
      <c r="L117" s="483" t="s">
        <v>6</v>
      </c>
      <c r="M117" s="485" t="s">
        <v>293</v>
      </c>
      <c r="N117" s="486"/>
      <c r="P117" s="258" t="s">
        <v>7</v>
      </c>
      <c r="Q117" s="286">
        <f t="shared" si="13"/>
        <v>1.6255402032496615</v>
      </c>
      <c r="R117" s="286">
        <f t="shared" si="13"/>
        <v>2.1302246695729399</v>
      </c>
    </row>
    <row r="118" spans="2:18" ht="13.5" thickBot="1">
      <c r="B118" s="484"/>
      <c r="C118" s="129">
        <v>1</v>
      </c>
      <c r="D118" s="128">
        <v>2</v>
      </c>
      <c r="E118" s="280"/>
      <c r="F118" s="258" t="s">
        <v>3</v>
      </c>
      <c r="G118" s="286">
        <f t="shared" si="12"/>
        <v>0.62683838377516155</v>
      </c>
      <c r="H118" s="286">
        <f t="shared" si="12"/>
        <v>1.2322220881513393</v>
      </c>
      <c r="I118" s="286"/>
      <c r="J118" s="286"/>
      <c r="L118" s="484"/>
      <c r="M118" s="129">
        <v>1</v>
      </c>
      <c r="N118" s="128">
        <v>2</v>
      </c>
      <c r="P118" s="258" t="s">
        <v>3</v>
      </c>
      <c r="Q118" s="286">
        <f t="shared" si="13"/>
        <v>0.82262172826307567</v>
      </c>
      <c r="R118" s="286">
        <f t="shared" si="13"/>
        <v>1.1158594172999701</v>
      </c>
    </row>
    <row r="119" spans="2:18">
      <c r="B119" s="92">
        <v>3</v>
      </c>
      <c r="C119" s="147">
        <v>41.5</v>
      </c>
      <c r="D119" s="283" t="s">
        <v>307</v>
      </c>
      <c r="E119" s="282"/>
      <c r="F119" s="258" t="s">
        <v>8</v>
      </c>
      <c r="G119" s="281">
        <f>MAX(C119:C134)</f>
        <v>45.6</v>
      </c>
      <c r="H119" s="281">
        <f>MAX(D119:D134)</f>
        <v>44.3</v>
      </c>
      <c r="I119" s="281"/>
      <c r="J119" s="281"/>
      <c r="L119" s="92">
        <v>3</v>
      </c>
      <c r="M119" s="147">
        <v>20.3</v>
      </c>
      <c r="N119" s="283" t="s">
        <v>307</v>
      </c>
      <c r="P119" s="258" t="s">
        <v>8</v>
      </c>
      <c r="Q119" s="281">
        <f>MAX(M119:M134)</f>
        <v>26.5</v>
      </c>
      <c r="R119" s="281">
        <f>MAX(N119:N134)</f>
        <v>28.9</v>
      </c>
    </row>
    <row r="120" spans="2:18">
      <c r="B120" s="92">
        <v>4</v>
      </c>
      <c r="C120" s="137">
        <v>42.8</v>
      </c>
      <c r="D120" s="136">
        <v>37.700000000000003</v>
      </c>
      <c r="E120" s="282"/>
      <c r="F120" s="258" t="s">
        <v>9</v>
      </c>
      <c r="G120" s="281">
        <f>MIN(C119:C134)</f>
        <v>41.5</v>
      </c>
      <c r="H120" s="281">
        <f>MIN(D119:D134)</f>
        <v>36.700000000000003</v>
      </c>
      <c r="I120" s="281"/>
      <c r="J120" s="281"/>
      <c r="L120" s="92">
        <v>4</v>
      </c>
      <c r="M120" s="137">
        <v>26.5</v>
      </c>
      <c r="N120" s="136">
        <v>27.5</v>
      </c>
      <c r="P120" s="258" t="s">
        <v>9</v>
      </c>
      <c r="Q120" s="281">
        <f>MIN(M119:M134)</f>
        <v>20.3</v>
      </c>
      <c r="R120" s="281">
        <f>MIN(N119:N134)</f>
        <v>22</v>
      </c>
    </row>
    <row r="121" spans="2:18" ht="13.5" thickBot="1">
      <c r="B121" s="92">
        <v>5</v>
      </c>
      <c r="C121" s="137">
        <v>43.9</v>
      </c>
      <c r="D121" s="136">
        <v>37.299999999999997</v>
      </c>
      <c r="E121" s="282"/>
      <c r="F121" s="262" t="s">
        <v>10</v>
      </c>
      <c r="G121" s="285">
        <f>G119-G120</f>
        <v>4.1000000000000014</v>
      </c>
      <c r="H121" s="285">
        <f>H119-H120</f>
        <v>7.5999999999999943</v>
      </c>
      <c r="I121" s="281"/>
      <c r="J121" s="281"/>
      <c r="L121" s="92">
        <v>5</v>
      </c>
      <c r="M121" s="137">
        <v>22.6</v>
      </c>
      <c r="N121" s="136">
        <v>27.2</v>
      </c>
      <c r="P121" s="262" t="s">
        <v>10</v>
      </c>
      <c r="Q121" s="285">
        <f>Q119-Q120</f>
        <v>6.1999999999999993</v>
      </c>
      <c r="R121" s="285">
        <f>R119-R120</f>
        <v>6.8999999999999986</v>
      </c>
    </row>
    <row r="122" spans="2:18">
      <c r="B122" s="92">
        <v>6</v>
      </c>
      <c r="C122" s="284" t="s">
        <v>307</v>
      </c>
      <c r="D122" s="283" t="s">
        <v>307</v>
      </c>
      <c r="E122" s="282"/>
      <c r="F122" s="258"/>
      <c r="G122" s="281"/>
      <c r="H122" s="281"/>
      <c r="I122" s="281"/>
      <c r="J122" s="281"/>
      <c r="L122" s="92">
        <v>6</v>
      </c>
      <c r="M122" s="284" t="s">
        <v>307</v>
      </c>
      <c r="N122" s="283" t="s">
        <v>307</v>
      </c>
      <c r="P122" s="258"/>
      <c r="Q122" s="281"/>
      <c r="R122" s="281"/>
    </row>
    <row r="123" spans="2:18">
      <c r="B123" s="92">
        <v>11</v>
      </c>
      <c r="C123" s="137">
        <v>42.5</v>
      </c>
      <c r="D123" s="136">
        <v>39.299999999999997</v>
      </c>
      <c r="E123" s="282"/>
      <c r="F123" s="258"/>
      <c r="G123" s="281"/>
      <c r="H123" s="281"/>
      <c r="I123" s="281"/>
      <c r="J123" s="281"/>
      <c r="L123" s="92">
        <v>11</v>
      </c>
      <c r="M123" s="137">
        <v>22.4</v>
      </c>
      <c r="N123" s="136">
        <v>25.5</v>
      </c>
      <c r="P123" s="258"/>
      <c r="Q123" s="281"/>
      <c r="R123" s="281"/>
    </row>
    <row r="124" spans="2:18">
      <c r="B124" s="92">
        <v>12</v>
      </c>
      <c r="C124" s="137">
        <v>42.3</v>
      </c>
      <c r="D124" s="136">
        <v>36.700000000000003</v>
      </c>
      <c r="E124" s="282"/>
      <c r="F124" s="258"/>
      <c r="G124" s="281"/>
      <c r="H124" s="281"/>
      <c r="I124" s="281"/>
      <c r="J124" s="281"/>
      <c r="L124" s="92">
        <v>12</v>
      </c>
      <c r="M124" s="137">
        <v>23.5</v>
      </c>
      <c r="N124" s="136">
        <v>25.3</v>
      </c>
      <c r="P124" s="258"/>
      <c r="Q124" s="281"/>
      <c r="R124" s="281"/>
    </row>
    <row r="125" spans="2:18">
      <c r="B125" s="92">
        <v>13</v>
      </c>
      <c r="C125" s="137">
        <v>42.9</v>
      </c>
      <c r="D125" s="136">
        <v>38.5</v>
      </c>
      <c r="E125" s="282"/>
      <c r="F125" s="258"/>
      <c r="G125" s="281"/>
      <c r="H125" s="281"/>
      <c r="I125" s="281"/>
      <c r="J125" s="281"/>
      <c r="L125" s="92">
        <v>13</v>
      </c>
      <c r="M125" s="137">
        <v>22.3</v>
      </c>
      <c r="N125" s="136">
        <v>22.8</v>
      </c>
      <c r="P125" s="258"/>
      <c r="Q125" s="281"/>
      <c r="R125" s="281"/>
    </row>
    <row r="126" spans="2:18">
      <c r="B126" s="92">
        <v>14</v>
      </c>
      <c r="C126" s="137">
        <v>43.7</v>
      </c>
      <c r="D126" s="136">
        <v>38.700000000000003</v>
      </c>
      <c r="E126" s="282"/>
      <c r="F126" s="258"/>
      <c r="G126" s="281"/>
      <c r="H126" s="281"/>
      <c r="I126" s="281"/>
      <c r="J126" s="281"/>
      <c r="L126" s="92">
        <v>14</v>
      </c>
      <c r="M126" s="137">
        <v>20.8</v>
      </c>
      <c r="N126" s="136">
        <v>22</v>
      </c>
      <c r="P126" s="258"/>
      <c r="Q126" s="281"/>
      <c r="R126" s="281"/>
    </row>
    <row r="127" spans="2:18">
      <c r="B127" s="92">
        <v>17</v>
      </c>
      <c r="C127" s="137">
        <v>42.8</v>
      </c>
      <c r="D127" s="136">
        <v>39.4</v>
      </c>
      <c r="E127" s="282"/>
      <c r="F127" s="258"/>
      <c r="G127" s="281"/>
      <c r="H127" s="281"/>
      <c r="I127" s="281"/>
      <c r="J127" s="281"/>
      <c r="L127" s="92">
        <v>17</v>
      </c>
      <c r="M127" s="137">
        <v>21.4</v>
      </c>
      <c r="N127" s="136">
        <v>23.2</v>
      </c>
      <c r="P127" s="258"/>
      <c r="Q127" s="281"/>
      <c r="R127" s="281"/>
    </row>
    <row r="128" spans="2:18">
      <c r="B128" s="92">
        <v>18</v>
      </c>
      <c r="C128" s="137">
        <v>42.1</v>
      </c>
      <c r="D128" s="136">
        <v>37.4</v>
      </c>
      <c r="E128" s="282"/>
      <c r="F128" s="258"/>
      <c r="G128" s="281"/>
      <c r="H128" s="281"/>
      <c r="I128" s="281"/>
      <c r="J128" s="281"/>
      <c r="L128" s="92">
        <v>18</v>
      </c>
      <c r="M128" s="137">
        <v>21.5</v>
      </c>
      <c r="N128" s="136">
        <v>22.8</v>
      </c>
      <c r="P128" s="258"/>
      <c r="Q128" s="281"/>
      <c r="R128" s="281"/>
    </row>
    <row r="129" spans="2:18">
      <c r="B129" s="92">
        <v>19</v>
      </c>
      <c r="C129" s="137">
        <v>44.3</v>
      </c>
      <c r="D129" s="136">
        <v>41.5</v>
      </c>
      <c r="E129" s="282"/>
      <c r="F129" s="258"/>
      <c r="G129" s="281"/>
      <c r="H129" s="281"/>
      <c r="I129" s="281"/>
      <c r="J129" s="281"/>
      <c r="L129" s="92">
        <v>19</v>
      </c>
      <c r="M129" s="137">
        <v>23.8</v>
      </c>
      <c r="N129" s="136">
        <v>26.2</v>
      </c>
      <c r="P129" s="258"/>
      <c r="Q129" s="281"/>
      <c r="R129" s="281"/>
    </row>
    <row r="130" spans="2:18">
      <c r="B130" s="92">
        <v>21</v>
      </c>
      <c r="C130" s="137">
        <v>45.6</v>
      </c>
      <c r="D130" s="136">
        <v>39.299999999999997</v>
      </c>
      <c r="E130" s="282"/>
      <c r="F130" s="258"/>
      <c r="G130" s="281"/>
      <c r="H130" s="281"/>
      <c r="I130" s="281"/>
      <c r="J130" s="281"/>
      <c r="L130" s="92">
        <v>21</v>
      </c>
      <c r="M130" s="137">
        <v>22.2</v>
      </c>
      <c r="N130" s="136">
        <v>27.4</v>
      </c>
      <c r="P130" s="258"/>
      <c r="Q130" s="281"/>
      <c r="R130" s="281"/>
    </row>
    <row r="131" spans="2:18">
      <c r="B131" s="92">
        <v>24</v>
      </c>
      <c r="C131" s="137">
        <v>43.3</v>
      </c>
      <c r="D131" s="136">
        <v>41.3</v>
      </c>
      <c r="E131" s="282"/>
      <c r="F131" s="258"/>
      <c r="G131" s="281"/>
      <c r="H131" s="281"/>
      <c r="I131" s="281"/>
      <c r="J131" s="281"/>
      <c r="L131" s="92">
        <v>24</v>
      </c>
      <c r="M131" s="137">
        <v>25.2</v>
      </c>
      <c r="N131" s="136">
        <v>28.9</v>
      </c>
      <c r="P131" s="258"/>
      <c r="Q131" s="281"/>
      <c r="R131" s="281"/>
    </row>
    <row r="132" spans="2:18">
      <c r="B132" s="92">
        <v>25</v>
      </c>
      <c r="C132" s="137">
        <v>44.5</v>
      </c>
      <c r="D132" s="136">
        <v>38.1</v>
      </c>
      <c r="E132" s="282"/>
      <c r="F132" s="258"/>
      <c r="G132" s="281"/>
      <c r="H132" s="281"/>
      <c r="I132" s="281"/>
      <c r="J132" s="281"/>
      <c r="L132" s="92">
        <v>25</v>
      </c>
      <c r="M132" s="137">
        <v>22.2</v>
      </c>
      <c r="N132" s="136">
        <v>26.4</v>
      </c>
      <c r="P132" s="258"/>
      <c r="Q132" s="281"/>
      <c r="R132" s="281"/>
    </row>
    <row r="133" spans="2:18">
      <c r="B133" s="92">
        <v>26</v>
      </c>
      <c r="C133" s="137">
        <v>45.1</v>
      </c>
      <c r="D133" s="136">
        <v>44.3</v>
      </c>
      <c r="E133" s="282"/>
      <c r="F133" s="258"/>
      <c r="G133" s="281"/>
      <c r="H133" s="281"/>
      <c r="I133" s="281"/>
      <c r="J133" s="281"/>
      <c r="L133" s="92">
        <v>26</v>
      </c>
      <c r="M133" s="137">
        <v>22.2</v>
      </c>
      <c r="N133" s="136">
        <v>24.4</v>
      </c>
      <c r="P133" s="258"/>
      <c r="Q133" s="281"/>
      <c r="R133" s="281"/>
    </row>
    <row r="134" spans="2:18" ht="13.5" thickBot="1">
      <c r="B134" s="92">
        <v>28</v>
      </c>
      <c r="C134" s="137">
        <v>45.2</v>
      </c>
      <c r="D134" s="136">
        <v>43.7</v>
      </c>
      <c r="E134" s="282"/>
      <c r="F134" s="258"/>
      <c r="G134" s="281"/>
      <c r="H134" s="281"/>
      <c r="I134" s="281"/>
      <c r="J134" s="281"/>
      <c r="L134" s="92">
        <v>28</v>
      </c>
      <c r="M134" s="137">
        <v>21.6</v>
      </c>
      <c r="N134" s="136">
        <v>23.7</v>
      </c>
      <c r="P134" s="258"/>
      <c r="Q134" s="281"/>
      <c r="R134" s="281"/>
    </row>
    <row r="135" spans="2:18" ht="13.5" thickBot="1">
      <c r="B135" s="248" t="s">
        <v>0</v>
      </c>
      <c r="C135" s="256">
        <f>COUNTIF(C119:C134,"&gt;0")</f>
        <v>15</v>
      </c>
      <c r="D135" s="255">
        <f>COUNTIF(D119:D134,"&gt;0")</f>
        <v>14</v>
      </c>
      <c r="E135" s="280"/>
      <c r="L135" s="248" t="s">
        <v>0</v>
      </c>
      <c r="M135" s="256">
        <f>COUNTIF(M119:M134,"&gt;0")</f>
        <v>15</v>
      </c>
      <c r="N135" s="255">
        <f>COUNTIF(N119:N134,"&gt;0")</f>
        <v>14</v>
      </c>
    </row>
    <row r="136" spans="2:18">
      <c r="B136" s="117" t="s">
        <v>1</v>
      </c>
      <c r="C136" s="134">
        <f>AVERAGE(C119:C134)</f>
        <v>43.500000000000007</v>
      </c>
      <c r="D136" s="146">
        <f>AVERAGE(D119:D134)</f>
        <v>39.51428571428572</v>
      </c>
      <c r="E136" s="101"/>
      <c r="L136" s="117" t="s">
        <v>1</v>
      </c>
      <c r="M136" s="134">
        <f>AVERAGE(M119:M134)</f>
        <v>22.56666666666667</v>
      </c>
      <c r="N136" s="146">
        <f>AVERAGE(N119:N134)</f>
        <v>25.235714285714284</v>
      </c>
    </row>
    <row r="137" spans="2:18">
      <c r="B137" s="85" t="s">
        <v>2</v>
      </c>
      <c r="C137" s="84">
        <f>STDEV(C119:C134)</f>
        <v>1.2386628735397363</v>
      </c>
      <c r="D137" s="136">
        <f>STDEV(D119:D134)</f>
        <v>2.3523661223598613</v>
      </c>
      <c r="E137" s="101"/>
      <c r="L137" s="85" t="s">
        <v>2</v>
      </c>
      <c r="M137" s="84">
        <f>STDEV(M119:M134)</f>
        <v>1.6255402032496615</v>
      </c>
      <c r="N137" s="136">
        <f>STDEV(N119:N134)</f>
        <v>2.1302246695729399</v>
      </c>
    </row>
    <row r="138" spans="2:18" ht="13.5" thickBot="1">
      <c r="B138" s="82" t="s">
        <v>3</v>
      </c>
      <c r="C138" s="235">
        <f>CONFIDENCE(0.05,C137,C135)</f>
        <v>0.62683838377516155</v>
      </c>
      <c r="D138" s="234">
        <f>CONFIDENCE(0.05,D137,D135)</f>
        <v>1.2322220881513393</v>
      </c>
      <c r="E138" s="279"/>
      <c r="L138" s="82" t="s">
        <v>3</v>
      </c>
      <c r="M138" s="254">
        <f>CONFIDENCE(0.05,M137,M135)</f>
        <v>0.82262172826307567</v>
      </c>
      <c r="N138" s="278">
        <f>CONFIDENCE(0.05,N137,N135)</f>
        <v>1.1158594172999701</v>
      </c>
    </row>
    <row r="140" spans="2:18" ht="13.5" thickBot="1">
      <c r="H140" s="293"/>
      <c r="I140" s="252"/>
      <c r="J140" s="252"/>
    </row>
    <row r="141" spans="2:18" ht="13.5" thickBot="1">
      <c r="B141" s="347"/>
      <c r="C141" s="348"/>
      <c r="D141" s="405" t="s">
        <v>15</v>
      </c>
      <c r="E141" s="291"/>
      <c r="F141" s="268"/>
      <c r="G141" s="490" t="s">
        <v>378</v>
      </c>
      <c r="H141" s="491"/>
      <c r="I141" s="292"/>
      <c r="J141" s="292"/>
      <c r="L141" s="347"/>
      <c r="M141" s="348"/>
      <c r="N141" s="405" t="s">
        <v>15</v>
      </c>
      <c r="P141" s="268"/>
      <c r="Q141" s="493" t="s">
        <v>317</v>
      </c>
      <c r="R141" s="493"/>
    </row>
    <row r="142" spans="2:18" ht="13.5" thickBot="1">
      <c r="B142" s="349"/>
      <c r="C142" s="350"/>
      <c r="D142" s="407"/>
      <c r="E142" s="291"/>
      <c r="F142" s="267"/>
      <c r="G142" s="266">
        <v>1</v>
      </c>
      <c r="H142" s="265">
        <v>2</v>
      </c>
      <c r="I142" s="290"/>
      <c r="J142" s="290"/>
      <c r="L142" s="349"/>
      <c r="M142" s="350"/>
      <c r="N142" s="407"/>
      <c r="P142" s="267"/>
      <c r="Q142" s="266">
        <v>1</v>
      </c>
      <c r="R142" s="265">
        <v>2</v>
      </c>
    </row>
    <row r="143" spans="2:18" ht="13.5" thickBot="1">
      <c r="B143" s="347" t="s">
        <v>253</v>
      </c>
      <c r="C143" s="348"/>
      <c r="D143" s="288" t="s">
        <v>285</v>
      </c>
      <c r="E143" s="289"/>
      <c r="F143" s="263" t="s">
        <v>1</v>
      </c>
      <c r="G143" s="286">
        <f t="shared" ref="G143:H145" si="14">C155</f>
        <v>43.471428571428568</v>
      </c>
      <c r="H143" s="286">
        <f t="shared" si="14"/>
        <v>37.942857142857143</v>
      </c>
      <c r="I143" s="286"/>
      <c r="J143" s="286"/>
      <c r="L143" s="492" t="s">
        <v>373</v>
      </c>
      <c r="M143" s="433"/>
      <c r="N143" s="288" t="s">
        <v>285</v>
      </c>
      <c r="P143" s="263" t="s">
        <v>1</v>
      </c>
      <c r="Q143" s="286">
        <f t="shared" ref="Q143:R145" si="15">M155</f>
        <v>22.528571428571432</v>
      </c>
      <c r="R143" s="286">
        <f t="shared" si="15"/>
        <v>24.342857142857145</v>
      </c>
    </row>
    <row r="144" spans="2:18">
      <c r="B144" s="483" t="s">
        <v>6</v>
      </c>
      <c r="C144" s="485" t="s">
        <v>293</v>
      </c>
      <c r="D144" s="486"/>
      <c r="E144" s="287"/>
      <c r="F144" s="258" t="s">
        <v>7</v>
      </c>
      <c r="G144" s="286">
        <f t="shared" si="14"/>
        <v>0.90316902388992826</v>
      </c>
      <c r="H144" s="286">
        <f t="shared" si="14"/>
        <v>1.7605464519642215</v>
      </c>
      <c r="I144" s="286"/>
      <c r="J144" s="286"/>
      <c r="L144" s="483" t="s">
        <v>6</v>
      </c>
      <c r="M144" s="485" t="s">
        <v>293</v>
      </c>
      <c r="N144" s="486"/>
      <c r="P144" s="258" t="s">
        <v>7</v>
      </c>
      <c r="Q144" s="286">
        <f t="shared" si="15"/>
        <v>0.41518785191880642</v>
      </c>
      <c r="R144" s="286">
        <f t="shared" si="15"/>
        <v>1.4140451935931229</v>
      </c>
    </row>
    <row r="145" spans="2:18" ht="13.5" thickBot="1">
      <c r="B145" s="484"/>
      <c r="C145" s="129">
        <v>1</v>
      </c>
      <c r="D145" s="128">
        <v>2</v>
      </c>
      <c r="E145" s="280"/>
      <c r="F145" s="258" t="s">
        <v>3</v>
      </c>
      <c r="G145" s="286">
        <f t="shared" si="14"/>
        <v>0.66906468169307065</v>
      </c>
      <c r="H145" s="286">
        <f t="shared" si="14"/>
        <v>1.3042070978209976</v>
      </c>
      <c r="I145" s="286"/>
      <c r="J145" s="286"/>
      <c r="L145" s="484"/>
      <c r="M145" s="129">
        <v>1</v>
      </c>
      <c r="N145" s="128">
        <v>2</v>
      </c>
      <c r="P145" s="258" t="s">
        <v>3</v>
      </c>
      <c r="Q145" s="286">
        <f t="shared" si="15"/>
        <v>0.30756981322328952</v>
      </c>
      <c r="R145" s="286">
        <f t="shared" si="15"/>
        <v>1.0475200901778288</v>
      </c>
    </row>
    <row r="146" spans="2:18">
      <c r="B146" s="92">
        <v>1</v>
      </c>
      <c r="C146" s="147">
        <v>43.7</v>
      </c>
      <c r="D146" s="136">
        <v>40.4</v>
      </c>
      <c r="E146" s="282"/>
      <c r="F146" s="258" t="s">
        <v>8</v>
      </c>
      <c r="G146" s="281">
        <f>MAX(C146:C153)</f>
        <v>44.9</v>
      </c>
      <c r="H146" s="281">
        <f>MAX(D146:D153)</f>
        <v>40.4</v>
      </c>
      <c r="I146" s="281"/>
      <c r="J146" s="281"/>
      <c r="L146" s="92">
        <v>1</v>
      </c>
      <c r="M146" s="147">
        <v>22.7</v>
      </c>
      <c r="N146" s="136">
        <v>25.6</v>
      </c>
      <c r="P146" s="258" t="s">
        <v>8</v>
      </c>
      <c r="Q146" s="281">
        <f>MAX(M146:M153)</f>
        <v>23</v>
      </c>
      <c r="R146" s="281">
        <f>MAX(N146:N153)</f>
        <v>26.6</v>
      </c>
    </row>
    <row r="147" spans="2:18">
      <c r="B147" s="92">
        <v>2</v>
      </c>
      <c r="C147" s="137">
        <v>43.5</v>
      </c>
      <c r="D147" s="136">
        <v>37.799999999999997</v>
      </c>
      <c r="E147" s="282"/>
      <c r="F147" s="258" t="s">
        <v>9</v>
      </c>
      <c r="G147" s="281">
        <f>MIN(C146:C153)</f>
        <v>42</v>
      </c>
      <c r="H147" s="281">
        <f>MIN(D146:D153)</f>
        <v>35.6</v>
      </c>
      <c r="I147" s="281"/>
      <c r="J147" s="281"/>
      <c r="L147" s="92">
        <v>2</v>
      </c>
      <c r="M147" s="137">
        <v>21.9</v>
      </c>
      <c r="N147" s="136">
        <v>25</v>
      </c>
      <c r="P147" s="258" t="s">
        <v>9</v>
      </c>
      <c r="Q147" s="281">
        <f>MIN(M146:M153)</f>
        <v>21.9</v>
      </c>
      <c r="R147" s="281">
        <f>MIN(N146:N153)</f>
        <v>22.7</v>
      </c>
    </row>
    <row r="148" spans="2:18" ht="13.5" thickBot="1">
      <c r="B148" s="92">
        <v>7</v>
      </c>
      <c r="C148" s="137">
        <v>43.9</v>
      </c>
      <c r="D148" s="136">
        <v>37.4</v>
      </c>
      <c r="E148" s="282"/>
      <c r="F148" s="262" t="s">
        <v>10</v>
      </c>
      <c r="G148" s="285">
        <f>G146-G147</f>
        <v>2.8999999999999986</v>
      </c>
      <c r="H148" s="285">
        <f>H146-H147</f>
        <v>4.7999999999999972</v>
      </c>
      <c r="I148" s="281"/>
      <c r="J148" s="281"/>
      <c r="L148" s="92">
        <v>7</v>
      </c>
      <c r="M148" s="137">
        <v>22.2</v>
      </c>
      <c r="N148" s="136">
        <v>26.6</v>
      </c>
      <c r="P148" s="262" t="s">
        <v>10</v>
      </c>
      <c r="Q148" s="285">
        <f>Q146-Q147</f>
        <v>1.1000000000000014</v>
      </c>
      <c r="R148" s="285">
        <f>R146-R147</f>
        <v>3.9000000000000021</v>
      </c>
    </row>
    <row r="149" spans="2:18">
      <c r="B149" s="92">
        <v>17</v>
      </c>
      <c r="C149" s="137">
        <v>42.8</v>
      </c>
      <c r="D149" s="136">
        <v>36.5</v>
      </c>
      <c r="E149" s="282"/>
      <c r="F149" s="258"/>
      <c r="G149" s="281"/>
      <c r="H149" s="281"/>
      <c r="I149" s="281"/>
      <c r="J149" s="281"/>
      <c r="L149" s="92">
        <v>17</v>
      </c>
      <c r="M149" s="137">
        <v>22.6</v>
      </c>
      <c r="N149" s="136">
        <v>23.4</v>
      </c>
      <c r="P149" s="258"/>
      <c r="Q149" s="281"/>
      <c r="R149" s="281"/>
    </row>
    <row r="150" spans="2:18">
      <c r="B150" s="92">
        <v>18</v>
      </c>
      <c r="C150" s="284" t="s">
        <v>307</v>
      </c>
      <c r="D150" s="283" t="s">
        <v>307</v>
      </c>
      <c r="E150" s="282"/>
      <c r="F150" s="258"/>
      <c r="G150" s="281"/>
      <c r="H150" s="281"/>
      <c r="I150" s="281"/>
      <c r="J150" s="281"/>
      <c r="L150" s="92">
        <v>18</v>
      </c>
      <c r="M150" s="284" t="s">
        <v>307</v>
      </c>
      <c r="N150" s="283" t="s">
        <v>307</v>
      </c>
      <c r="P150" s="258"/>
      <c r="Q150" s="281"/>
      <c r="R150" s="281"/>
    </row>
    <row r="151" spans="2:18">
      <c r="B151" s="92">
        <v>28</v>
      </c>
      <c r="C151" s="137">
        <v>43.5</v>
      </c>
      <c r="D151" s="136">
        <v>40.1</v>
      </c>
      <c r="E151" s="282"/>
      <c r="F151" s="258"/>
      <c r="G151" s="281"/>
      <c r="H151" s="281"/>
      <c r="I151" s="281"/>
      <c r="J151" s="281"/>
      <c r="L151" s="92">
        <v>28</v>
      </c>
      <c r="M151" s="137">
        <v>23</v>
      </c>
      <c r="N151" s="136">
        <v>23.7</v>
      </c>
      <c r="P151" s="258"/>
      <c r="Q151" s="281"/>
      <c r="R151" s="281"/>
    </row>
    <row r="152" spans="2:18">
      <c r="B152" s="92">
        <v>29</v>
      </c>
      <c r="C152" s="137">
        <v>44.9</v>
      </c>
      <c r="D152" s="136">
        <v>37.799999999999997</v>
      </c>
      <c r="E152" s="282"/>
      <c r="F152" s="258"/>
      <c r="G152" s="280"/>
      <c r="H152" s="281"/>
      <c r="I152" s="281"/>
      <c r="J152" s="281"/>
      <c r="L152" s="92">
        <v>29</v>
      </c>
      <c r="M152" s="137">
        <v>22.3</v>
      </c>
      <c r="N152" s="136">
        <v>22.7</v>
      </c>
      <c r="P152" s="258"/>
      <c r="Q152" s="281"/>
      <c r="R152" s="281"/>
    </row>
    <row r="153" spans="2:18" ht="13.5" thickBot="1">
      <c r="B153" s="92">
        <v>31</v>
      </c>
      <c r="C153" s="137">
        <v>42</v>
      </c>
      <c r="D153" s="136">
        <v>35.6</v>
      </c>
      <c r="E153" s="282"/>
      <c r="F153" s="258"/>
      <c r="G153" s="280"/>
      <c r="H153" s="281"/>
      <c r="I153" s="281"/>
      <c r="J153" s="281"/>
      <c r="L153" s="92">
        <v>31</v>
      </c>
      <c r="M153" s="137">
        <v>23</v>
      </c>
      <c r="N153" s="136">
        <v>23.4</v>
      </c>
      <c r="P153" s="258"/>
      <c r="Q153" s="281"/>
      <c r="R153" s="281"/>
    </row>
    <row r="154" spans="2:18" ht="13.5" thickBot="1">
      <c r="B154" s="248" t="s">
        <v>0</v>
      </c>
      <c r="C154" s="256">
        <f>COUNTIF(C146:C153,"&gt;0")</f>
        <v>7</v>
      </c>
      <c r="D154" s="255">
        <f>COUNTIF(D146:D153,"&gt;0")</f>
        <v>7</v>
      </c>
      <c r="E154" s="280"/>
      <c r="G154" s="280"/>
      <c r="L154" s="248" t="s">
        <v>0</v>
      </c>
      <c r="M154" s="256">
        <f>COUNTIF(M146:M153,"&gt;0")</f>
        <v>7</v>
      </c>
      <c r="N154" s="255">
        <f>COUNTIF(N146:N153,"&gt;0")</f>
        <v>7</v>
      </c>
    </row>
    <row r="155" spans="2:18">
      <c r="B155" s="117" t="s">
        <v>1</v>
      </c>
      <c r="C155" s="134">
        <f>AVERAGE(C146:C153)</f>
        <v>43.471428571428568</v>
      </c>
      <c r="D155" s="146">
        <f>AVERAGE(D146:D153)</f>
        <v>37.942857142857143</v>
      </c>
      <c r="E155" s="101"/>
      <c r="G155" s="280"/>
      <c r="L155" s="117" t="s">
        <v>1</v>
      </c>
      <c r="M155" s="134">
        <f>AVERAGE(M146:M153)</f>
        <v>22.528571428571432</v>
      </c>
      <c r="N155" s="146">
        <f>AVERAGE(N146:N153)</f>
        <v>24.342857142857145</v>
      </c>
    </row>
    <row r="156" spans="2:18">
      <c r="B156" s="85" t="s">
        <v>2</v>
      </c>
      <c r="C156" s="84">
        <f>STDEV(C146:C153)</f>
        <v>0.90316902388992826</v>
      </c>
      <c r="D156" s="136">
        <f>STDEV(D146:D153)</f>
        <v>1.7605464519642215</v>
      </c>
      <c r="E156" s="101"/>
      <c r="G156" s="280"/>
      <c r="L156" s="85" t="s">
        <v>2</v>
      </c>
      <c r="M156" s="84">
        <f>STDEV(M146:M153)</f>
        <v>0.41518785191880642</v>
      </c>
      <c r="N156" s="136">
        <f>STDEV(N146:N153)</f>
        <v>1.4140451935931229</v>
      </c>
    </row>
    <row r="157" spans="2:18" ht="13.5" thickBot="1">
      <c r="B157" s="82" t="s">
        <v>3</v>
      </c>
      <c r="C157" s="235">
        <f>CONFIDENCE(0.05,C156,C154)</f>
        <v>0.66906468169307065</v>
      </c>
      <c r="D157" s="234">
        <f>CONFIDENCE(0.05,D156,D154)</f>
        <v>1.3042070978209976</v>
      </c>
      <c r="E157" s="279"/>
      <c r="G157" s="280"/>
      <c r="L157" s="82" t="s">
        <v>3</v>
      </c>
      <c r="M157" s="254">
        <f>CONFIDENCE(0.05,M156,M154)</f>
        <v>0.30756981322328952</v>
      </c>
      <c r="N157" s="278">
        <f>CONFIDENCE(0.05,N156,N154)</f>
        <v>1.0475200901778288</v>
      </c>
    </row>
    <row r="158" spans="2:18">
      <c r="G158" s="280"/>
    </row>
    <row r="159" spans="2:18" ht="13.5" thickBot="1">
      <c r="H159" s="293"/>
      <c r="I159" s="252"/>
      <c r="J159" s="252"/>
    </row>
    <row r="160" spans="2:18" ht="13.5" thickBot="1">
      <c r="B160" s="347"/>
      <c r="C160" s="348"/>
      <c r="D160" s="405" t="s">
        <v>15</v>
      </c>
      <c r="E160" s="291"/>
      <c r="F160" s="268"/>
      <c r="G160" s="490" t="s">
        <v>377</v>
      </c>
      <c r="H160" s="491"/>
      <c r="I160" s="292"/>
      <c r="J160" s="292"/>
      <c r="L160" s="347"/>
      <c r="M160" s="348"/>
      <c r="N160" s="405" t="s">
        <v>15</v>
      </c>
      <c r="P160" s="268"/>
      <c r="Q160" s="493" t="s">
        <v>315</v>
      </c>
      <c r="R160" s="493"/>
    </row>
    <row r="161" spans="2:18" ht="13.5" thickBot="1">
      <c r="B161" s="349"/>
      <c r="C161" s="350"/>
      <c r="D161" s="407"/>
      <c r="E161" s="291"/>
      <c r="F161" s="267"/>
      <c r="G161" s="266">
        <v>1</v>
      </c>
      <c r="H161" s="265">
        <v>2</v>
      </c>
      <c r="I161" s="290"/>
      <c r="J161" s="290"/>
      <c r="L161" s="349"/>
      <c r="M161" s="350"/>
      <c r="N161" s="407"/>
      <c r="P161" s="267"/>
      <c r="Q161" s="266">
        <v>1</v>
      </c>
      <c r="R161" s="265">
        <v>2</v>
      </c>
    </row>
    <row r="162" spans="2:18" ht="13.5" thickBot="1">
      <c r="B162" s="347" t="s">
        <v>253</v>
      </c>
      <c r="C162" s="348"/>
      <c r="D162" s="288" t="s">
        <v>284</v>
      </c>
      <c r="E162" s="289"/>
      <c r="F162" s="263" t="s">
        <v>1</v>
      </c>
      <c r="G162" s="286">
        <f t="shared" ref="G162:H164" si="16">C174</f>
        <v>44.662500000000001</v>
      </c>
      <c r="H162" s="286">
        <f t="shared" si="16"/>
        <v>39.087499999999999</v>
      </c>
      <c r="I162" s="286"/>
      <c r="J162" s="286"/>
      <c r="L162" s="492" t="s">
        <v>373</v>
      </c>
      <c r="M162" s="433"/>
      <c r="N162" s="288" t="s">
        <v>284</v>
      </c>
      <c r="P162" s="263" t="s">
        <v>1</v>
      </c>
      <c r="Q162" s="286">
        <f t="shared" ref="Q162:R164" si="17">M174</f>
        <v>23.55</v>
      </c>
      <c r="R162" s="286">
        <f t="shared" si="17"/>
        <v>25.074999999999999</v>
      </c>
    </row>
    <row r="163" spans="2:18">
      <c r="B163" s="483" t="s">
        <v>6</v>
      </c>
      <c r="C163" s="485" t="s">
        <v>293</v>
      </c>
      <c r="D163" s="486"/>
      <c r="E163" s="287"/>
      <c r="F163" s="258" t="s">
        <v>7</v>
      </c>
      <c r="G163" s="286">
        <f t="shared" si="16"/>
        <v>2.1326961474018886</v>
      </c>
      <c r="H163" s="286">
        <f t="shared" si="16"/>
        <v>1.8090546070886238</v>
      </c>
      <c r="I163" s="286"/>
      <c r="J163" s="286"/>
      <c r="L163" s="483" t="s">
        <v>6</v>
      </c>
      <c r="M163" s="485" t="s">
        <v>293</v>
      </c>
      <c r="N163" s="486"/>
      <c r="P163" s="258" t="s">
        <v>7</v>
      </c>
      <c r="Q163" s="286">
        <f t="shared" si="17"/>
        <v>1.473576795226015</v>
      </c>
      <c r="R163" s="286">
        <f t="shared" si="17"/>
        <v>2.5877458475338289</v>
      </c>
    </row>
    <row r="164" spans="2:18" ht="13.5" thickBot="1">
      <c r="B164" s="484"/>
      <c r="C164" s="129">
        <v>1</v>
      </c>
      <c r="D164" s="128">
        <v>2</v>
      </c>
      <c r="E164" s="280"/>
      <c r="F164" s="258" t="s">
        <v>3</v>
      </c>
      <c r="G164" s="286">
        <f t="shared" si="16"/>
        <v>1.4778558734300504</v>
      </c>
      <c r="H164" s="286">
        <f t="shared" si="16"/>
        <v>1.2535878492107633</v>
      </c>
      <c r="I164" s="286"/>
      <c r="J164" s="286"/>
      <c r="L164" s="484"/>
      <c r="M164" s="129">
        <v>1</v>
      </c>
      <c r="N164" s="128">
        <v>2</v>
      </c>
      <c r="P164" s="258" t="s">
        <v>3</v>
      </c>
      <c r="Q164" s="286">
        <f t="shared" si="17"/>
        <v>1.0211178579883378</v>
      </c>
      <c r="R164" s="286">
        <f t="shared" si="17"/>
        <v>1.7931834332710652</v>
      </c>
    </row>
    <row r="165" spans="2:18">
      <c r="B165" s="92">
        <v>1</v>
      </c>
      <c r="C165" s="147">
        <v>41.8</v>
      </c>
      <c r="D165" s="136">
        <v>35.9</v>
      </c>
      <c r="E165" s="282"/>
      <c r="F165" s="258" t="s">
        <v>8</v>
      </c>
      <c r="G165" s="281">
        <f>MAX(C165:C172)</f>
        <v>46.8</v>
      </c>
      <c r="H165" s="281">
        <f>MAX(D165:D172)</f>
        <v>41.7</v>
      </c>
      <c r="I165" s="281"/>
      <c r="J165" s="281"/>
      <c r="L165" s="92">
        <v>1</v>
      </c>
      <c r="M165" s="147">
        <v>22.6</v>
      </c>
      <c r="N165" s="136">
        <v>23.7</v>
      </c>
      <c r="P165" s="258" t="s">
        <v>8</v>
      </c>
      <c r="Q165" s="281">
        <f>MAX(M165:M172)</f>
        <v>25.8</v>
      </c>
      <c r="R165" s="281">
        <f>MAX(N165:N172)</f>
        <v>29.1</v>
      </c>
    </row>
    <row r="166" spans="2:18">
      <c r="B166" s="92">
        <v>5</v>
      </c>
      <c r="C166" s="137">
        <v>46.5</v>
      </c>
      <c r="D166" s="136">
        <v>39.1</v>
      </c>
      <c r="E166" s="282"/>
      <c r="F166" s="258" t="s">
        <v>9</v>
      </c>
      <c r="G166" s="281">
        <f>MIN(C165:C172)</f>
        <v>41.8</v>
      </c>
      <c r="H166" s="281">
        <f>MIN(D165:D172)</f>
        <v>35.9</v>
      </c>
      <c r="I166" s="281"/>
      <c r="J166" s="281"/>
      <c r="L166" s="92">
        <v>5</v>
      </c>
      <c r="M166" s="137">
        <v>23.8</v>
      </c>
      <c r="N166" s="136">
        <v>28</v>
      </c>
      <c r="P166" s="258" t="s">
        <v>9</v>
      </c>
      <c r="Q166" s="281">
        <f>MIN(M165:M172)</f>
        <v>21.4</v>
      </c>
      <c r="R166" s="281">
        <f>MIN(N165:N172)</f>
        <v>21.6</v>
      </c>
    </row>
    <row r="167" spans="2:18" ht="13.5" thickBot="1">
      <c r="B167" s="92">
        <v>7</v>
      </c>
      <c r="C167" s="137">
        <v>43.9</v>
      </c>
      <c r="D167" s="136">
        <v>38.4</v>
      </c>
      <c r="E167" s="282"/>
      <c r="F167" s="262" t="s">
        <v>10</v>
      </c>
      <c r="G167" s="285">
        <f>G165-G166</f>
        <v>5</v>
      </c>
      <c r="H167" s="285">
        <f>H165-H166</f>
        <v>5.8000000000000043</v>
      </c>
      <c r="I167" s="281"/>
      <c r="J167" s="281"/>
      <c r="L167" s="92">
        <v>7</v>
      </c>
      <c r="M167" s="137">
        <v>25</v>
      </c>
      <c r="N167" s="136">
        <v>24.7</v>
      </c>
      <c r="P167" s="262" t="s">
        <v>10</v>
      </c>
      <c r="Q167" s="285">
        <f>Q165-Q166</f>
        <v>4.4000000000000021</v>
      </c>
      <c r="R167" s="285">
        <f>R165-R166</f>
        <v>7.5</v>
      </c>
    </row>
    <row r="168" spans="2:18">
      <c r="B168" s="92">
        <v>8</v>
      </c>
      <c r="C168" s="137">
        <v>46</v>
      </c>
      <c r="D168" s="136">
        <v>38.6</v>
      </c>
      <c r="E168" s="282"/>
      <c r="F168" s="258"/>
      <c r="G168" s="281"/>
      <c r="H168" s="281"/>
      <c r="I168" s="281"/>
      <c r="J168" s="281"/>
      <c r="L168" s="92">
        <v>8</v>
      </c>
      <c r="M168" s="137">
        <v>23.3</v>
      </c>
      <c r="N168" s="136">
        <v>26</v>
      </c>
      <c r="P168" s="258"/>
      <c r="Q168" s="281"/>
      <c r="R168" s="281"/>
    </row>
    <row r="169" spans="2:18">
      <c r="B169" s="92">
        <v>12</v>
      </c>
      <c r="C169" s="137">
        <v>41.9</v>
      </c>
      <c r="D169" s="136">
        <v>39.700000000000003</v>
      </c>
      <c r="E169" s="282"/>
      <c r="F169" s="258"/>
      <c r="G169" s="281"/>
      <c r="H169" s="281"/>
      <c r="I169" s="281"/>
      <c r="J169" s="281"/>
      <c r="L169" s="92">
        <v>12</v>
      </c>
      <c r="M169" s="137">
        <v>21.4</v>
      </c>
      <c r="N169" s="136">
        <v>21.6</v>
      </c>
      <c r="P169" s="258"/>
      <c r="Q169" s="281"/>
      <c r="R169" s="281"/>
    </row>
    <row r="170" spans="2:18">
      <c r="B170" s="92">
        <v>13</v>
      </c>
      <c r="C170" s="137">
        <v>46.8</v>
      </c>
      <c r="D170" s="136">
        <v>41.1</v>
      </c>
      <c r="E170" s="282"/>
      <c r="F170" s="258"/>
      <c r="G170" s="281"/>
      <c r="H170" s="281"/>
      <c r="I170" s="281"/>
      <c r="J170" s="281"/>
      <c r="L170" s="92">
        <v>13</v>
      </c>
      <c r="M170" s="137">
        <v>22.2</v>
      </c>
      <c r="N170" s="136">
        <v>22.4</v>
      </c>
      <c r="P170" s="258"/>
      <c r="Q170" s="281"/>
      <c r="R170" s="281"/>
    </row>
    <row r="171" spans="2:18">
      <c r="B171" s="92">
        <v>15</v>
      </c>
      <c r="C171" s="137">
        <v>46.8</v>
      </c>
      <c r="D171" s="136">
        <v>38.200000000000003</v>
      </c>
      <c r="E171" s="282"/>
      <c r="F171" s="258"/>
      <c r="G171" s="281"/>
      <c r="H171" s="281"/>
      <c r="I171" s="281"/>
      <c r="J171" s="281"/>
      <c r="L171" s="92">
        <v>15</v>
      </c>
      <c r="M171" s="137">
        <v>24.3</v>
      </c>
      <c r="N171" s="136">
        <v>25.1</v>
      </c>
      <c r="P171" s="258"/>
      <c r="Q171" s="281"/>
      <c r="R171" s="281"/>
    </row>
    <row r="172" spans="2:18" ht="13.5" thickBot="1">
      <c r="B172" s="92">
        <v>27</v>
      </c>
      <c r="C172" s="137">
        <v>43.6</v>
      </c>
      <c r="D172" s="136">
        <v>41.7</v>
      </c>
      <c r="E172" s="282"/>
      <c r="F172" s="258"/>
      <c r="G172" s="281"/>
      <c r="H172" s="281"/>
      <c r="I172" s="281"/>
      <c r="J172" s="281"/>
      <c r="L172" s="92">
        <v>27</v>
      </c>
      <c r="M172" s="137">
        <v>25.8</v>
      </c>
      <c r="N172" s="136">
        <v>29.1</v>
      </c>
      <c r="P172" s="258"/>
      <c r="Q172" s="281"/>
      <c r="R172" s="281"/>
    </row>
    <row r="173" spans="2:18" ht="13.5" thickBot="1">
      <c r="B173" s="248" t="s">
        <v>0</v>
      </c>
      <c r="C173" s="256">
        <f>COUNTIF(C165:C172,"&gt;0")</f>
        <v>8</v>
      </c>
      <c r="D173" s="255">
        <f>COUNTIF(D165:D172,"&gt;0")</f>
        <v>8</v>
      </c>
      <c r="E173" s="280"/>
      <c r="G173" s="280"/>
      <c r="L173" s="248" t="s">
        <v>0</v>
      </c>
      <c r="M173" s="256">
        <f>COUNTIF(M165:M172,"&gt;0")</f>
        <v>8</v>
      </c>
      <c r="N173" s="255">
        <f>COUNTIF(N165:N172,"&gt;0")</f>
        <v>8</v>
      </c>
    </row>
    <row r="174" spans="2:18">
      <c r="B174" s="117" t="s">
        <v>1</v>
      </c>
      <c r="C174" s="134">
        <f>AVERAGE(C165:C172)</f>
        <v>44.662500000000001</v>
      </c>
      <c r="D174" s="146">
        <f>AVERAGE(D165:D172)</f>
        <v>39.087499999999999</v>
      </c>
      <c r="E174" s="101"/>
      <c r="G174" s="280"/>
      <c r="L174" s="117" t="s">
        <v>1</v>
      </c>
      <c r="M174" s="134">
        <f>AVERAGE(M165:M172)</f>
        <v>23.55</v>
      </c>
      <c r="N174" s="146">
        <f>AVERAGE(N165:N172)</f>
        <v>25.074999999999999</v>
      </c>
    </row>
    <row r="175" spans="2:18">
      <c r="B175" s="85" t="s">
        <v>2</v>
      </c>
      <c r="C175" s="84">
        <f>STDEV(C165:C172)</f>
        <v>2.1326961474018886</v>
      </c>
      <c r="D175" s="136">
        <f>STDEV(D165:D172)</f>
        <v>1.8090546070886238</v>
      </c>
      <c r="E175" s="101"/>
      <c r="G175" s="280"/>
      <c r="L175" s="85" t="s">
        <v>2</v>
      </c>
      <c r="M175" s="84">
        <f>STDEV(M165:M172)</f>
        <v>1.473576795226015</v>
      </c>
      <c r="N175" s="136">
        <f>STDEV(N165:N172)</f>
        <v>2.5877458475338289</v>
      </c>
    </row>
    <row r="176" spans="2:18" ht="13.5" thickBot="1">
      <c r="B176" s="82" t="s">
        <v>3</v>
      </c>
      <c r="C176" s="235">
        <f>CONFIDENCE(0.05,C175,C173)</f>
        <v>1.4778558734300504</v>
      </c>
      <c r="D176" s="234">
        <f>CONFIDENCE(0.05,D175,D173)</f>
        <v>1.2535878492107633</v>
      </c>
      <c r="E176" s="279"/>
      <c r="G176" s="280"/>
      <c r="L176" s="82" t="s">
        <v>3</v>
      </c>
      <c r="M176" s="254">
        <f>CONFIDENCE(0.05,M175,M173)</f>
        <v>1.0211178579883378</v>
      </c>
      <c r="N176" s="278">
        <f>CONFIDENCE(0.05,N175,N173)</f>
        <v>1.7931834332710652</v>
      </c>
    </row>
    <row r="177" spans="2:18">
      <c r="G177" s="280"/>
    </row>
    <row r="178" spans="2:18" ht="13.5" thickBot="1">
      <c r="H178" s="293"/>
      <c r="I178" s="252"/>
      <c r="J178" s="252"/>
    </row>
    <row r="179" spans="2:18" ht="13.5" thickBot="1">
      <c r="B179" s="347"/>
      <c r="C179" s="348"/>
      <c r="D179" s="405" t="s">
        <v>15</v>
      </c>
      <c r="E179" s="291"/>
      <c r="F179" s="268"/>
      <c r="G179" s="490" t="s">
        <v>376</v>
      </c>
      <c r="H179" s="491"/>
      <c r="I179" s="292"/>
      <c r="J179" s="292"/>
      <c r="L179" s="347"/>
      <c r="M179" s="348"/>
      <c r="N179" s="405" t="s">
        <v>15</v>
      </c>
      <c r="P179" s="268"/>
      <c r="Q179" s="493" t="s">
        <v>313</v>
      </c>
      <c r="R179" s="493"/>
    </row>
    <row r="180" spans="2:18" ht="13.5" thickBot="1">
      <c r="B180" s="349"/>
      <c r="C180" s="350"/>
      <c r="D180" s="407"/>
      <c r="E180" s="291"/>
      <c r="F180" s="267"/>
      <c r="G180" s="266">
        <v>1</v>
      </c>
      <c r="H180" s="265">
        <v>2</v>
      </c>
      <c r="I180" s="290"/>
      <c r="J180" s="290"/>
      <c r="L180" s="349"/>
      <c r="M180" s="350"/>
      <c r="N180" s="407"/>
      <c r="P180" s="267"/>
      <c r="Q180" s="266">
        <v>1</v>
      </c>
      <c r="R180" s="265">
        <v>2</v>
      </c>
    </row>
    <row r="181" spans="2:18" ht="13.5" thickBot="1">
      <c r="B181" s="347" t="s">
        <v>253</v>
      </c>
      <c r="C181" s="348"/>
      <c r="D181" s="288" t="s">
        <v>283</v>
      </c>
      <c r="E181" s="289"/>
      <c r="F181" s="263" t="s">
        <v>1</v>
      </c>
      <c r="G181" s="286">
        <f t="shared" ref="G181:H183" si="18">C194</f>
        <v>44.800000000000004</v>
      </c>
      <c r="H181" s="286">
        <f t="shared" si="18"/>
        <v>40.24285714285714</v>
      </c>
      <c r="I181" s="286"/>
      <c r="J181" s="286"/>
      <c r="L181" s="492" t="s">
        <v>373</v>
      </c>
      <c r="M181" s="433"/>
      <c r="N181" s="288" t="s">
        <v>283</v>
      </c>
      <c r="P181" s="263" t="s">
        <v>1</v>
      </c>
      <c r="Q181" s="286">
        <f t="shared" ref="Q181:R183" si="19">M194</f>
        <v>21.285714285714285</v>
      </c>
      <c r="R181" s="286">
        <f t="shared" si="19"/>
        <v>23.75714285714286</v>
      </c>
    </row>
    <row r="182" spans="2:18">
      <c r="B182" s="483" t="s">
        <v>6</v>
      </c>
      <c r="C182" s="485" t="s">
        <v>293</v>
      </c>
      <c r="D182" s="486"/>
      <c r="E182" s="287"/>
      <c r="F182" s="258" t="s">
        <v>7</v>
      </c>
      <c r="G182" s="286">
        <f t="shared" si="18"/>
        <v>1.7851237118661174</v>
      </c>
      <c r="H182" s="286">
        <f t="shared" si="18"/>
        <v>2.6544661376989676</v>
      </c>
      <c r="I182" s="286"/>
      <c r="J182" s="286"/>
      <c r="L182" s="483" t="s">
        <v>6</v>
      </c>
      <c r="M182" s="485" t="s">
        <v>293</v>
      </c>
      <c r="N182" s="486"/>
      <c r="P182" s="258" t="s">
        <v>7</v>
      </c>
      <c r="Q182" s="286">
        <f t="shared" si="19"/>
        <v>2.1759508047660225</v>
      </c>
      <c r="R182" s="286">
        <f t="shared" si="19"/>
        <v>3.8069485343063372</v>
      </c>
    </row>
    <row r="183" spans="2:18" ht="13.5" thickBot="1">
      <c r="B183" s="484"/>
      <c r="C183" s="129">
        <v>1</v>
      </c>
      <c r="D183" s="128">
        <v>2</v>
      </c>
      <c r="E183" s="280"/>
      <c r="F183" s="258" t="s">
        <v>3</v>
      </c>
      <c r="G183" s="286">
        <f t="shared" si="18"/>
        <v>1.3224138521916546</v>
      </c>
      <c r="H183" s="286">
        <f t="shared" si="18"/>
        <v>1.9664198998271243</v>
      </c>
      <c r="I183" s="286"/>
      <c r="J183" s="286"/>
      <c r="L183" s="484"/>
      <c r="M183" s="129">
        <v>1</v>
      </c>
      <c r="N183" s="128">
        <v>2</v>
      </c>
      <c r="P183" s="258" t="s">
        <v>3</v>
      </c>
      <c r="Q183" s="286">
        <f t="shared" si="19"/>
        <v>1.6119372941957635</v>
      </c>
      <c r="R183" s="286">
        <f t="shared" si="19"/>
        <v>2.8201751188911377</v>
      </c>
    </row>
    <row r="184" spans="2:18">
      <c r="B184" s="92">
        <v>2</v>
      </c>
      <c r="C184" s="147">
        <v>47.1</v>
      </c>
      <c r="D184" s="136">
        <v>38.200000000000003</v>
      </c>
      <c r="E184" s="282"/>
      <c r="F184" s="258" t="s">
        <v>8</v>
      </c>
      <c r="G184" s="281">
        <f>MAX(C184:C192)</f>
        <v>47.1</v>
      </c>
      <c r="H184" s="281">
        <f>MAX(D184:D192)</f>
        <v>43.6</v>
      </c>
      <c r="I184" s="281"/>
      <c r="J184" s="281"/>
      <c r="L184" s="92">
        <v>2</v>
      </c>
      <c r="M184" s="147">
        <v>24.5</v>
      </c>
      <c r="N184" s="136">
        <v>30.6</v>
      </c>
      <c r="P184" s="258" t="s">
        <v>8</v>
      </c>
      <c r="Q184" s="281">
        <f>MAX(M184:M192)</f>
        <v>24.5</v>
      </c>
      <c r="R184" s="281">
        <f>MAX(N184:N192)</f>
        <v>30.6</v>
      </c>
    </row>
    <row r="185" spans="2:18">
      <c r="B185" s="92">
        <v>6</v>
      </c>
      <c r="C185" s="137">
        <v>47</v>
      </c>
      <c r="D185" s="136">
        <v>41.2</v>
      </c>
      <c r="E185" s="282"/>
      <c r="F185" s="258" t="s">
        <v>9</v>
      </c>
      <c r="G185" s="281">
        <f>MIN(C184:C192)</f>
        <v>42.2</v>
      </c>
      <c r="H185" s="281">
        <f>MIN(D184:D192)</f>
        <v>37.1</v>
      </c>
      <c r="I185" s="281"/>
      <c r="J185" s="281"/>
      <c r="L185" s="92">
        <v>6</v>
      </c>
      <c r="M185" s="137">
        <v>22.5</v>
      </c>
      <c r="N185" s="136">
        <v>26.1</v>
      </c>
      <c r="P185" s="258" t="s">
        <v>9</v>
      </c>
      <c r="Q185" s="281">
        <f>MIN(M184:M192)</f>
        <v>18.100000000000001</v>
      </c>
      <c r="R185" s="281">
        <f>MIN(N184:N192)</f>
        <v>20</v>
      </c>
    </row>
    <row r="186" spans="2:18" ht="13.5" thickBot="1">
      <c r="B186" s="92">
        <v>18</v>
      </c>
      <c r="C186" s="284" t="s">
        <v>307</v>
      </c>
      <c r="D186" s="283" t="s">
        <v>307</v>
      </c>
      <c r="E186" s="282"/>
      <c r="F186" s="262" t="s">
        <v>10</v>
      </c>
      <c r="G186" s="285">
        <f>G184-G185</f>
        <v>4.8999999999999986</v>
      </c>
      <c r="H186" s="285">
        <f>H184-H185</f>
        <v>6.5</v>
      </c>
      <c r="I186" s="281"/>
      <c r="J186" s="281"/>
      <c r="L186" s="92">
        <v>18</v>
      </c>
      <c r="M186" s="284" t="s">
        <v>307</v>
      </c>
      <c r="N186" s="283" t="s">
        <v>307</v>
      </c>
      <c r="P186" s="262" t="s">
        <v>10</v>
      </c>
      <c r="Q186" s="285">
        <f>Q184-Q185</f>
        <v>6.3999999999999986</v>
      </c>
      <c r="R186" s="285">
        <f>R184-R185</f>
        <v>10.600000000000001</v>
      </c>
    </row>
    <row r="187" spans="2:18">
      <c r="B187" s="92">
        <v>20</v>
      </c>
      <c r="C187" s="284" t="s">
        <v>307</v>
      </c>
      <c r="D187" s="283" t="s">
        <v>307</v>
      </c>
      <c r="E187" s="282"/>
      <c r="F187" s="258"/>
      <c r="G187" s="281"/>
      <c r="H187" s="281"/>
      <c r="I187" s="281"/>
      <c r="J187" s="281"/>
      <c r="L187" s="92">
        <v>20</v>
      </c>
      <c r="M187" s="284" t="s">
        <v>307</v>
      </c>
      <c r="N187" s="283" t="s">
        <v>307</v>
      </c>
      <c r="P187" s="258"/>
      <c r="Q187" s="281"/>
      <c r="R187" s="281"/>
    </row>
    <row r="188" spans="2:18">
      <c r="B188" s="92">
        <v>24</v>
      </c>
      <c r="C188" s="137">
        <v>44.2</v>
      </c>
      <c r="D188" s="136">
        <v>40.799999999999997</v>
      </c>
      <c r="E188" s="282"/>
      <c r="F188" s="258"/>
      <c r="G188" s="281"/>
      <c r="H188" s="281"/>
      <c r="I188" s="281"/>
      <c r="J188" s="281"/>
      <c r="L188" s="92">
        <v>24</v>
      </c>
      <c r="M188" s="137">
        <v>22.9</v>
      </c>
      <c r="N188" s="136">
        <v>24.3</v>
      </c>
      <c r="P188" s="258"/>
      <c r="Q188" s="281"/>
      <c r="R188" s="281"/>
    </row>
    <row r="189" spans="2:18">
      <c r="B189" s="92">
        <v>25</v>
      </c>
      <c r="C189" s="137">
        <v>43.9</v>
      </c>
      <c r="D189" s="136">
        <v>43.6</v>
      </c>
      <c r="E189" s="282"/>
      <c r="F189" s="258"/>
      <c r="G189" s="281"/>
      <c r="H189" s="281"/>
      <c r="I189" s="281"/>
      <c r="J189" s="281"/>
      <c r="L189" s="92">
        <v>25</v>
      </c>
      <c r="M189" s="137">
        <v>19.600000000000001</v>
      </c>
      <c r="N189" s="136">
        <v>20.9</v>
      </c>
      <c r="P189" s="258"/>
      <c r="Q189" s="281"/>
      <c r="R189" s="281"/>
    </row>
    <row r="190" spans="2:18">
      <c r="B190" s="92">
        <v>26</v>
      </c>
      <c r="C190" s="137">
        <v>43.9</v>
      </c>
      <c r="D190" s="136">
        <v>43.2</v>
      </c>
      <c r="E190" s="282"/>
      <c r="F190" s="258"/>
      <c r="G190" s="281"/>
      <c r="H190" s="281"/>
      <c r="I190" s="281"/>
      <c r="J190" s="281"/>
      <c r="L190" s="92">
        <v>26</v>
      </c>
      <c r="M190" s="137">
        <v>18.100000000000001</v>
      </c>
      <c r="N190" s="136">
        <v>20</v>
      </c>
      <c r="P190" s="258"/>
      <c r="Q190" s="281"/>
      <c r="R190" s="281"/>
    </row>
    <row r="191" spans="2:18">
      <c r="B191" s="92">
        <v>30</v>
      </c>
      <c r="C191" s="137">
        <v>42.2</v>
      </c>
      <c r="D191" s="136">
        <v>37.6</v>
      </c>
      <c r="E191" s="282"/>
      <c r="F191" s="258"/>
      <c r="G191" s="281"/>
      <c r="H191" s="281"/>
      <c r="I191" s="281"/>
      <c r="J191" s="281"/>
      <c r="L191" s="92">
        <v>30</v>
      </c>
      <c r="M191" s="137">
        <v>20.3</v>
      </c>
      <c r="N191" s="136">
        <v>20.3</v>
      </c>
      <c r="P191" s="258"/>
      <c r="Q191" s="281"/>
      <c r="R191" s="281"/>
    </row>
    <row r="192" spans="2:18" ht="13.5" thickBot="1">
      <c r="B192" s="92">
        <v>31</v>
      </c>
      <c r="C192" s="137">
        <v>45.3</v>
      </c>
      <c r="D192" s="136">
        <v>37.1</v>
      </c>
      <c r="E192" s="282"/>
      <c r="F192" s="258"/>
      <c r="G192" s="281"/>
      <c r="H192" s="281"/>
      <c r="I192" s="281"/>
      <c r="J192" s="281"/>
      <c r="L192" s="92">
        <v>31</v>
      </c>
      <c r="M192" s="137">
        <v>21.1</v>
      </c>
      <c r="N192" s="136">
        <v>24.1</v>
      </c>
      <c r="P192" s="258"/>
      <c r="Q192" s="281"/>
      <c r="R192" s="281"/>
    </row>
    <row r="193" spans="2:18" ht="13.5" thickBot="1">
      <c r="B193" s="248" t="s">
        <v>0</v>
      </c>
      <c r="C193" s="256">
        <f>COUNTIF(C184:C192,"&gt;0")</f>
        <v>7</v>
      </c>
      <c r="D193" s="255">
        <f>COUNTIF(D184:D192,"&gt;0")</f>
        <v>7</v>
      </c>
      <c r="E193" s="280"/>
      <c r="G193" s="280"/>
      <c r="L193" s="248" t="s">
        <v>0</v>
      </c>
      <c r="M193" s="256">
        <f>COUNTIF(M184:M192,"&gt;0")</f>
        <v>7</v>
      </c>
      <c r="N193" s="255">
        <f>COUNTIF(N184:N192,"&gt;0")</f>
        <v>7</v>
      </c>
    </row>
    <row r="194" spans="2:18">
      <c r="B194" s="117" t="s">
        <v>1</v>
      </c>
      <c r="C194" s="134">
        <f>AVERAGE(C184:C192)</f>
        <v>44.800000000000004</v>
      </c>
      <c r="D194" s="146">
        <f>AVERAGE(D184:D192)</f>
        <v>40.24285714285714</v>
      </c>
      <c r="E194" s="101"/>
      <c r="G194" s="280"/>
      <c r="L194" s="117" t="s">
        <v>1</v>
      </c>
      <c r="M194" s="134">
        <f>AVERAGE(M184:M192)</f>
        <v>21.285714285714285</v>
      </c>
      <c r="N194" s="146">
        <f>AVERAGE(N184:N192)</f>
        <v>23.75714285714286</v>
      </c>
    </row>
    <row r="195" spans="2:18">
      <c r="B195" s="85" t="s">
        <v>2</v>
      </c>
      <c r="C195" s="84">
        <f>STDEV(C184:C192)</f>
        <v>1.7851237118661174</v>
      </c>
      <c r="D195" s="136">
        <f>STDEV(D184:D192)</f>
        <v>2.6544661376989676</v>
      </c>
      <c r="E195" s="101"/>
      <c r="G195" s="280"/>
      <c r="L195" s="85" t="s">
        <v>2</v>
      </c>
      <c r="M195" s="84">
        <f>STDEV(M184:M192)</f>
        <v>2.1759508047660225</v>
      </c>
      <c r="N195" s="136">
        <f>STDEV(N184:N192)</f>
        <v>3.8069485343063372</v>
      </c>
    </row>
    <row r="196" spans="2:18" ht="13.5" thickBot="1">
      <c r="B196" s="82" t="s">
        <v>3</v>
      </c>
      <c r="C196" s="235">
        <f>CONFIDENCE(0.05,C195,C193)</f>
        <v>1.3224138521916546</v>
      </c>
      <c r="D196" s="234">
        <f>CONFIDENCE(0.05,D195,D193)</f>
        <v>1.9664198998271243</v>
      </c>
      <c r="E196" s="279"/>
      <c r="G196" s="280"/>
      <c r="L196" s="82" t="s">
        <v>3</v>
      </c>
      <c r="M196" s="254">
        <f>CONFIDENCE(0.05,M195,M193)</f>
        <v>1.6119372941957635</v>
      </c>
      <c r="N196" s="278">
        <f>CONFIDENCE(0.05,N195,N193)</f>
        <v>2.8201751188911377</v>
      </c>
    </row>
    <row r="197" spans="2:18">
      <c r="G197" s="280"/>
    </row>
    <row r="198" spans="2:18" ht="13.5" thickBot="1">
      <c r="H198" s="293"/>
      <c r="I198" s="252"/>
      <c r="J198" s="252"/>
    </row>
    <row r="199" spans="2:18" ht="13.5" thickBot="1">
      <c r="B199" s="347"/>
      <c r="C199" s="348"/>
      <c r="D199" s="405" t="s">
        <v>15</v>
      </c>
      <c r="E199" s="291"/>
      <c r="F199" s="268"/>
      <c r="G199" s="490" t="s">
        <v>375</v>
      </c>
      <c r="H199" s="491"/>
      <c r="I199" s="292"/>
      <c r="J199" s="292"/>
      <c r="L199" s="347"/>
      <c r="M199" s="348"/>
      <c r="N199" s="405" t="s">
        <v>15</v>
      </c>
      <c r="P199" s="268"/>
      <c r="Q199" s="493" t="s">
        <v>311</v>
      </c>
      <c r="R199" s="493"/>
    </row>
    <row r="200" spans="2:18" ht="13.5" thickBot="1">
      <c r="B200" s="349"/>
      <c r="C200" s="350"/>
      <c r="D200" s="407"/>
      <c r="E200" s="291"/>
      <c r="F200" s="267"/>
      <c r="G200" s="266">
        <v>1</v>
      </c>
      <c r="H200" s="265">
        <v>2</v>
      </c>
      <c r="I200" s="290"/>
      <c r="J200" s="290"/>
      <c r="L200" s="349"/>
      <c r="M200" s="350"/>
      <c r="N200" s="407"/>
      <c r="P200" s="267"/>
      <c r="Q200" s="266">
        <v>1</v>
      </c>
      <c r="R200" s="265">
        <v>2</v>
      </c>
    </row>
    <row r="201" spans="2:18" ht="13.5" thickBot="1">
      <c r="B201" s="347" t="s">
        <v>253</v>
      </c>
      <c r="C201" s="348"/>
      <c r="D201" s="288" t="s">
        <v>282</v>
      </c>
      <c r="E201" s="289"/>
      <c r="F201" s="263" t="s">
        <v>1</v>
      </c>
      <c r="G201" s="286">
        <f t="shared" ref="G201:H203" si="20">C217</f>
        <v>44</v>
      </c>
      <c r="H201" s="286">
        <f t="shared" si="20"/>
        <v>38.42</v>
      </c>
      <c r="I201" s="286"/>
      <c r="J201" s="286"/>
      <c r="L201" s="492" t="s">
        <v>373</v>
      </c>
      <c r="M201" s="433"/>
      <c r="N201" s="288" t="s">
        <v>282</v>
      </c>
      <c r="P201" s="263" t="s">
        <v>1</v>
      </c>
      <c r="Q201" s="286">
        <f t="shared" ref="Q201:R203" si="21">M217</f>
        <v>19.600000000000001</v>
      </c>
      <c r="R201" s="286">
        <f t="shared" si="21"/>
        <v>19.619999999999997</v>
      </c>
    </row>
    <row r="202" spans="2:18">
      <c r="B202" s="483" t="s">
        <v>6</v>
      </c>
      <c r="C202" s="485" t="s">
        <v>293</v>
      </c>
      <c r="D202" s="486"/>
      <c r="E202" s="287"/>
      <c r="F202" s="258" t="s">
        <v>7</v>
      </c>
      <c r="G202" s="286">
        <f t="shared" si="20"/>
        <v>2.1201415047114196</v>
      </c>
      <c r="H202" s="286">
        <f t="shared" si="20"/>
        <v>1.5722595205626839</v>
      </c>
      <c r="I202" s="286"/>
      <c r="J202" s="286"/>
      <c r="L202" s="483" t="s">
        <v>6</v>
      </c>
      <c r="M202" s="485" t="s">
        <v>293</v>
      </c>
      <c r="N202" s="486"/>
      <c r="P202" s="258" t="s">
        <v>7</v>
      </c>
      <c r="Q202" s="286">
        <f t="shared" si="21"/>
        <v>1.0700467279516344</v>
      </c>
      <c r="R202" s="286">
        <f t="shared" si="21"/>
        <v>1.9421637418096347</v>
      </c>
    </row>
    <row r="203" spans="2:18" ht="13.5" thickBot="1">
      <c r="B203" s="484"/>
      <c r="C203" s="129">
        <v>1</v>
      </c>
      <c r="D203" s="128">
        <v>2</v>
      </c>
      <c r="E203" s="280"/>
      <c r="F203" s="258" t="s">
        <v>3</v>
      </c>
      <c r="G203" s="286">
        <f t="shared" si="20"/>
        <v>1.8583518180915095</v>
      </c>
      <c r="H203" s="286">
        <f t="shared" si="20"/>
        <v>1.3781209094093214</v>
      </c>
      <c r="I203" s="286"/>
      <c r="J203" s="286"/>
      <c r="L203" s="484"/>
      <c r="M203" s="129">
        <v>1</v>
      </c>
      <c r="N203" s="128">
        <v>2</v>
      </c>
      <c r="P203" s="258" t="s">
        <v>3</v>
      </c>
      <c r="Q203" s="286">
        <f t="shared" si="21"/>
        <v>0.93792007651982456</v>
      </c>
      <c r="R203" s="286">
        <f t="shared" si="21"/>
        <v>1.7023502971867004</v>
      </c>
    </row>
    <row r="204" spans="2:18">
      <c r="B204" s="92">
        <v>2</v>
      </c>
      <c r="C204" s="147">
        <v>43.8</v>
      </c>
      <c r="D204" s="136">
        <v>36.6</v>
      </c>
      <c r="E204" s="282"/>
      <c r="F204" s="258" t="s">
        <v>8</v>
      </c>
      <c r="G204" s="281">
        <f>MAX(C204:C215)</f>
        <v>46.6</v>
      </c>
      <c r="H204" s="281">
        <f>MAX(D204:D215)</f>
        <v>40.200000000000003</v>
      </c>
      <c r="I204" s="281"/>
      <c r="J204" s="281"/>
      <c r="L204" s="92">
        <v>2</v>
      </c>
      <c r="M204" s="147">
        <v>19.7</v>
      </c>
      <c r="N204" s="136">
        <v>19.399999999999999</v>
      </c>
      <c r="P204" s="258" t="s">
        <v>8</v>
      </c>
      <c r="Q204" s="281">
        <f>MAX(M204:M215)</f>
        <v>21.4</v>
      </c>
      <c r="R204" s="281">
        <f>MAX(N204:N215)</f>
        <v>23</v>
      </c>
    </row>
    <row r="205" spans="2:18">
      <c r="B205" s="92">
        <v>3</v>
      </c>
      <c r="C205" s="284" t="s">
        <v>307</v>
      </c>
      <c r="D205" s="283" t="s">
        <v>307</v>
      </c>
      <c r="E205" s="282"/>
      <c r="F205" s="258" t="s">
        <v>9</v>
      </c>
      <c r="G205" s="281">
        <f>MIN(C204:C215)</f>
        <v>41</v>
      </c>
      <c r="H205" s="281">
        <f>MIN(D204:D215)</f>
        <v>36.6</v>
      </c>
      <c r="I205" s="281"/>
      <c r="J205" s="281"/>
      <c r="L205" s="92">
        <v>3</v>
      </c>
      <c r="M205" s="284" t="s">
        <v>307</v>
      </c>
      <c r="N205" s="283" t="s">
        <v>307</v>
      </c>
      <c r="P205" s="258" t="s">
        <v>9</v>
      </c>
      <c r="Q205" s="281">
        <f>MIN(M204:M215)</f>
        <v>18.7</v>
      </c>
      <c r="R205" s="281">
        <f>MIN(N204:N215)</f>
        <v>18.3</v>
      </c>
    </row>
    <row r="206" spans="2:18" ht="13.5" thickBot="1">
      <c r="B206" s="92">
        <v>8</v>
      </c>
      <c r="C206" s="284" t="s">
        <v>307</v>
      </c>
      <c r="D206" s="283" t="s">
        <v>307</v>
      </c>
      <c r="E206" s="282"/>
      <c r="F206" s="262" t="s">
        <v>10</v>
      </c>
      <c r="G206" s="285">
        <f>G204-G205</f>
        <v>5.6000000000000014</v>
      </c>
      <c r="H206" s="285">
        <f>H204-H205</f>
        <v>3.6000000000000014</v>
      </c>
      <c r="I206" s="281"/>
      <c r="J206" s="281"/>
      <c r="L206" s="92">
        <v>8</v>
      </c>
      <c r="M206" s="284" t="s">
        <v>307</v>
      </c>
      <c r="N206" s="283" t="s">
        <v>307</v>
      </c>
      <c r="P206" s="262" t="s">
        <v>10</v>
      </c>
      <c r="Q206" s="285">
        <f>Q204-Q205</f>
        <v>2.6999999999999993</v>
      </c>
      <c r="R206" s="285">
        <f>R204-R205</f>
        <v>4.6999999999999993</v>
      </c>
    </row>
    <row r="207" spans="2:18">
      <c r="B207" s="92">
        <v>9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9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10</v>
      </c>
      <c r="C208" s="284" t="s">
        <v>307</v>
      </c>
      <c r="D208" s="283" t="s">
        <v>307</v>
      </c>
      <c r="E208" s="282"/>
      <c r="F208" s="258"/>
      <c r="G208" s="281"/>
      <c r="H208" s="281"/>
      <c r="I208" s="281"/>
      <c r="J208" s="281"/>
      <c r="L208" s="92">
        <v>10</v>
      </c>
      <c r="M208" s="284" t="s">
        <v>307</v>
      </c>
      <c r="N208" s="283" t="s">
        <v>307</v>
      </c>
      <c r="P208" s="258"/>
      <c r="Q208" s="281"/>
      <c r="R208" s="281"/>
    </row>
    <row r="209" spans="2:18">
      <c r="B209" s="92">
        <v>13</v>
      </c>
      <c r="C209" s="137">
        <v>46.6</v>
      </c>
      <c r="D209" s="136">
        <v>37.4</v>
      </c>
      <c r="E209" s="282"/>
      <c r="F209" s="258"/>
      <c r="G209" s="281"/>
      <c r="H209" s="281"/>
      <c r="I209" s="281"/>
      <c r="J209" s="281"/>
      <c r="L209" s="92">
        <v>13</v>
      </c>
      <c r="M209" s="137">
        <v>19</v>
      </c>
      <c r="N209" s="136">
        <v>18.399999999999999</v>
      </c>
      <c r="P209" s="258"/>
      <c r="Q209" s="281"/>
      <c r="R209" s="281"/>
    </row>
    <row r="210" spans="2:18">
      <c r="B210" s="92">
        <v>16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16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17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17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20</v>
      </c>
      <c r="C212" s="137">
        <v>41</v>
      </c>
      <c r="D212" s="136">
        <v>40.200000000000003</v>
      </c>
      <c r="E212" s="282"/>
      <c r="F212" s="258"/>
      <c r="G212" s="281"/>
      <c r="H212" s="281"/>
      <c r="I212" s="281"/>
      <c r="J212" s="281"/>
      <c r="L212" s="92">
        <v>20</v>
      </c>
      <c r="M212" s="137">
        <v>21.4</v>
      </c>
      <c r="N212" s="136">
        <v>23</v>
      </c>
      <c r="P212" s="258"/>
      <c r="Q212" s="281"/>
      <c r="R212" s="281"/>
    </row>
    <row r="213" spans="2:18">
      <c r="B213" s="92">
        <v>21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92">
        <v>21</v>
      </c>
      <c r="M213" s="284" t="s">
        <v>307</v>
      </c>
      <c r="N213" s="283" t="s">
        <v>307</v>
      </c>
      <c r="P213" s="258"/>
      <c r="Q213" s="281"/>
      <c r="R213" s="281"/>
    </row>
    <row r="214" spans="2:18">
      <c r="B214" s="92">
        <v>27</v>
      </c>
      <c r="C214" s="137">
        <v>45.3</v>
      </c>
      <c r="D214" s="136">
        <v>38</v>
      </c>
      <c r="E214" s="282"/>
      <c r="F214" s="258"/>
      <c r="G214" s="281"/>
      <c r="H214" s="281"/>
      <c r="I214" s="281"/>
      <c r="J214" s="281"/>
      <c r="L214" s="92">
        <v>27</v>
      </c>
      <c r="M214" s="137">
        <v>19.2</v>
      </c>
      <c r="N214" s="136">
        <v>19</v>
      </c>
      <c r="P214" s="258"/>
      <c r="Q214" s="281"/>
      <c r="R214" s="281"/>
    </row>
    <row r="215" spans="2:18" ht="13.5" thickBot="1">
      <c r="B215" s="92">
        <v>29</v>
      </c>
      <c r="C215" s="137">
        <v>43.3</v>
      </c>
      <c r="D215" s="136">
        <v>39.9</v>
      </c>
      <c r="E215" s="282"/>
      <c r="F215" s="258"/>
      <c r="G215" s="281"/>
      <c r="H215" s="281"/>
      <c r="I215" s="281"/>
      <c r="J215" s="281"/>
      <c r="L215" s="92">
        <v>29</v>
      </c>
      <c r="M215" s="137">
        <v>18.7</v>
      </c>
      <c r="N215" s="136">
        <v>18.3</v>
      </c>
      <c r="P215" s="258"/>
      <c r="Q215" s="281"/>
      <c r="R215" s="281"/>
    </row>
    <row r="216" spans="2:18" ht="13.5" thickBot="1">
      <c r="B216" s="248" t="s">
        <v>0</v>
      </c>
      <c r="C216" s="256">
        <f>COUNTIF(C204:C215,"&gt;0")</f>
        <v>5</v>
      </c>
      <c r="D216" s="255">
        <f>COUNTIF(D204:D215,"&gt;0")</f>
        <v>5</v>
      </c>
      <c r="E216" s="280"/>
      <c r="G216" s="280"/>
      <c r="L216" s="248" t="s">
        <v>0</v>
      </c>
      <c r="M216" s="256">
        <f>COUNTIF(M204:M215,"&gt;0")</f>
        <v>5</v>
      </c>
      <c r="N216" s="255">
        <f>COUNTIF(N204:N215,"&gt;0")</f>
        <v>5</v>
      </c>
    </row>
    <row r="217" spans="2:18">
      <c r="B217" s="117" t="s">
        <v>1</v>
      </c>
      <c r="C217" s="134">
        <f>AVERAGE(C204:C215)</f>
        <v>44</v>
      </c>
      <c r="D217" s="146">
        <f>AVERAGE(D204:D215)</f>
        <v>38.42</v>
      </c>
      <c r="E217" s="101"/>
      <c r="G217" s="280"/>
      <c r="L217" s="117" t="s">
        <v>1</v>
      </c>
      <c r="M217" s="134">
        <f>AVERAGE(M204:M215)</f>
        <v>19.600000000000001</v>
      </c>
      <c r="N217" s="146">
        <f>AVERAGE(N204:N215)</f>
        <v>19.619999999999997</v>
      </c>
    </row>
    <row r="218" spans="2:18">
      <c r="B218" s="85" t="s">
        <v>2</v>
      </c>
      <c r="C218" s="84">
        <f>STDEV(C204:C215)</f>
        <v>2.1201415047114196</v>
      </c>
      <c r="D218" s="136">
        <f>STDEV(D204:D215)</f>
        <v>1.5722595205626839</v>
      </c>
      <c r="E218" s="101"/>
      <c r="G218" s="280"/>
      <c r="L218" s="85" t="s">
        <v>2</v>
      </c>
      <c r="M218" s="84">
        <f>STDEV(M204:M215)</f>
        <v>1.0700467279516344</v>
      </c>
      <c r="N218" s="136">
        <f>STDEV(N204:N215)</f>
        <v>1.9421637418096347</v>
      </c>
    </row>
    <row r="219" spans="2:18" ht="13.5" thickBot="1">
      <c r="B219" s="82" t="s">
        <v>3</v>
      </c>
      <c r="C219" s="235">
        <f>CONFIDENCE(0.05,C218,C216)</f>
        <v>1.8583518180915095</v>
      </c>
      <c r="D219" s="234">
        <f>CONFIDENCE(0.05,D218,D216)</f>
        <v>1.3781209094093214</v>
      </c>
      <c r="E219" s="279"/>
      <c r="G219" s="280"/>
      <c r="L219" s="82" t="s">
        <v>3</v>
      </c>
      <c r="M219" s="254">
        <f>CONFIDENCE(0.05,M218,M216)</f>
        <v>0.93792007651982456</v>
      </c>
      <c r="N219" s="278">
        <f>CONFIDENCE(0.05,N218,N216)</f>
        <v>1.7023502971867004</v>
      </c>
    </row>
    <row r="220" spans="2:18">
      <c r="G220" s="280"/>
    </row>
    <row r="221" spans="2:18" ht="13.5" thickBot="1">
      <c r="H221" s="293"/>
      <c r="I221" s="252"/>
      <c r="J221" s="252"/>
    </row>
    <row r="222" spans="2:18" ht="13.5" thickBot="1">
      <c r="B222" s="347"/>
      <c r="C222" s="348"/>
      <c r="D222" s="405" t="s">
        <v>15</v>
      </c>
      <c r="E222" s="291"/>
      <c r="F222" s="268"/>
      <c r="G222" s="490" t="s">
        <v>374</v>
      </c>
      <c r="H222" s="491"/>
      <c r="I222" s="292"/>
      <c r="J222" s="292"/>
      <c r="L222" s="347"/>
      <c r="M222" s="348"/>
      <c r="N222" s="405" t="s">
        <v>15</v>
      </c>
      <c r="P222" s="268"/>
      <c r="Q222" s="493" t="s">
        <v>309</v>
      </c>
      <c r="R222" s="493"/>
    </row>
    <row r="223" spans="2:18" ht="13.5" thickBot="1">
      <c r="B223" s="349"/>
      <c r="C223" s="350"/>
      <c r="D223" s="407"/>
      <c r="E223" s="291"/>
      <c r="F223" s="267"/>
      <c r="G223" s="266">
        <v>1</v>
      </c>
      <c r="H223" s="265">
        <v>2</v>
      </c>
      <c r="I223" s="290"/>
      <c r="J223" s="290"/>
      <c r="L223" s="349"/>
      <c r="M223" s="350"/>
      <c r="N223" s="407"/>
      <c r="P223" s="267"/>
      <c r="Q223" s="266">
        <v>1</v>
      </c>
      <c r="R223" s="265">
        <v>2</v>
      </c>
    </row>
    <row r="224" spans="2:18" ht="13.5" thickBot="1">
      <c r="B224" s="347" t="s">
        <v>253</v>
      </c>
      <c r="C224" s="348"/>
      <c r="D224" s="288" t="s">
        <v>281</v>
      </c>
      <c r="E224" s="289"/>
      <c r="F224" s="263" t="s">
        <v>1</v>
      </c>
      <c r="G224" s="286">
        <f t="shared" ref="G224:H226" si="22">C234</f>
        <v>43.133333333333326</v>
      </c>
      <c r="H224" s="286">
        <f t="shared" si="22"/>
        <v>37.5</v>
      </c>
      <c r="I224" s="286"/>
      <c r="J224" s="286"/>
      <c r="L224" s="492" t="s">
        <v>373</v>
      </c>
      <c r="M224" s="433"/>
      <c r="N224" s="288" t="s">
        <v>281</v>
      </c>
      <c r="P224" s="263" t="s">
        <v>1</v>
      </c>
      <c r="Q224" s="286">
        <f t="shared" ref="Q224:R226" si="23">M234</f>
        <v>18.599999999999998</v>
      </c>
      <c r="R224" s="286">
        <f t="shared" si="23"/>
        <v>18.824999999999999</v>
      </c>
    </row>
    <row r="225" spans="2:18">
      <c r="B225" s="483" t="s">
        <v>6</v>
      </c>
      <c r="C225" s="485" t="s">
        <v>293</v>
      </c>
      <c r="D225" s="486"/>
      <c r="E225" s="287"/>
      <c r="F225" s="258" t="s">
        <v>7</v>
      </c>
      <c r="G225" s="286">
        <f t="shared" si="22"/>
        <v>0.41633319989322848</v>
      </c>
      <c r="H225" s="286">
        <f t="shared" si="22"/>
        <v>1.430617582258328</v>
      </c>
      <c r="I225" s="286"/>
      <c r="J225" s="286"/>
      <c r="L225" s="483" t="s">
        <v>6</v>
      </c>
      <c r="M225" s="485" t="s">
        <v>293</v>
      </c>
      <c r="N225" s="486"/>
      <c r="P225" s="258" t="s">
        <v>7</v>
      </c>
      <c r="Q225" s="286">
        <f t="shared" si="23"/>
        <v>0.78102496759066631</v>
      </c>
      <c r="R225" s="286">
        <f t="shared" si="23"/>
        <v>0.88459030064770583</v>
      </c>
    </row>
    <row r="226" spans="2:18" ht="13.5" thickBot="1">
      <c r="B226" s="484"/>
      <c r="C226" s="129">
        <v>1</v>
      </c>
      <c r="D226" s="128">
        <v>2</v>
      </c>
      <c r="E226" s="280"/>
      <c r="F226" s="258" t="s">
        <v>3</v>
      </c>
      <c r="G226" s="286">
        <f t="shared" si="22"/>
        <v>0.47111670962146041</v>
      </c>
      <c r="H226" s="286">
        <f t="shared" si="22"/>
        <v>1.4019794684380453</v>
      </c>
      <c r="I226" s="286"/>
      <c r="J226" s="286"/>
      <c r="L226" s="484"/>
      <c r="M226" s="129">
        <v>1</v>
      </c>
      <c r="N226" s="128">
        <v>2</v>
      </c>
      <c r="P226" s="258" t="s">
        <v>3</v>
      </c>
      <c r="Q226" s="286">
        <f t="shared" si="23"/>
        <v>0.88379671128290227</v>
      </c>
      <c r="R226" s="286">
        <f t="shared" si="23"/>
        <v>0.86688256517148077</v>
      </c>
    </row>
    <row r="227" spans="2:18">
      <c r="B227" s="92">
        <v>4</v>
      </c>
      <c r="C227" s="284" t="s">
        <v>307</v>
      </c>
      <c r="D227" s="283" t="s">
        <v>307</v>
      </c>
      <c r="E227" s="282"/>
      <c r="F227" s="258" t="s">
        <v>8</v>
      </c>
      <c r="G227" s="281">
        <f>MAX(C227:C232)</f>
        <v>43.6</v>
      </c>
      <c r="H227" s="281">
        <f>MAX(D227:D232)</f>
        <v>39.1</v>
      </c>
      <c r="I227" s="281"/>
      <c r="J227" s="281"/>
      <c r="L227" s="92">
        <v>4</v>
      </c>
      <c r="M227" s="284" t="s">
        <v>307</v>
      </c>
      <c r="N227" s="283" t="s">
        <v>307</v>
      </c>
      <c r="P227" s="258" t="s">
        <v>8</v>
      </c>
      <c r="Q227" s="281">
        <f>MAX(M227:M232)</f>
        <v>19.100000000000001</v>
      </c>
      <c r="R227" s="281">
        <f>MAX(N227:N232)</f>
        <v>19.7</v>
      </c>
    </row>
    <row r="228" spans="2:18">
      <c r="B228" s="92">
        <v>5</v>
      </c>
      <c r="C228" s="137">
        <v>43</v>
      </c>
      <c r="D228" s="136">
        <v>39.1</v>
      </c>
      <c r="E228" s="282"/>
      <c r="F228" s="258" t="s">
        <v>9</v>
      </c>
      <c r="G228" s="281">
        <f>MIN(C227:C232)</f>
        <v>42.8</v>
      </c>
      <c r="H228" s="281">
        <f>MIN(D227:D232)</f>
        <v>35.700000000000003</v>
      </c>
      <c r="I228" s="281"/>
      <c r="J228" s="281"/>
      <c r="L228" s="92">
        <v>5</v>
      </c>
      <c r="M228" s="137">
        <v>19.100000000000001</v>
      </c>
      <c r="N228" s="136">
        <v>19.7</v>
      </c>
      <c r="P228" s="258" t="s">
        <v>9</v>
      </c>
      <c r="Q228" s="281">
        <f>MIN(M227:M232)</f>
        <v>17.7</v>
      </c>
      <c r="R228" s="281">
        <f>MIN(N227:N232)</f>
        <v>17.600000000000001</v>
      </c>
    </row>
    <row r="229" spans="2:18" ht="13.5" thickBot="1">
      <c r="B229" s="92">
        <v>7</v>
      </c>
      <c r="C229" s="284" t="s">
        <v>307</v>
      </c>
      <c r="D229" s="136">
        <v>37.200000000000003</v>
      </c>
      <c r="E229" s="282"/>
      <c r="F229" s="262" t="s">
        <v>10</v>
      </c>
      <c r="G229" s="285">
        <f>G227-G228</f>
        <v>0.80000000000000426</v>
      </c>
      <c r="H229" s="285">
        <f>H227-H228</f>
        <v>3.3999999999999986</v>
      </c>
      <c r="I229" s="281"/>
      <c r="J229" s="281"/>
      <c r="L229" s="92">
        <v>7</v>
      </c>
      <c r="M229" s="284" t="s">
        <v>307</v>
      </c>
      <c r="N229" s="136">
        <v>18.899999999999999</v>
      </c>
      <c r="P229" s="262" t="s">
        <v>10</v>
      </c>
      <c r="Q229" s="285">
        <f>Q227-Q228</f>
        <v>1.4000000000000021</v>
      </c>
      <c r="R229" s="285">
        <f>R227-R228</f>
        <v>2.0999999999999979</v>
      </c>
    </row>
    <row r="230" spans="2:18">
      <c r="B230" s="92">
        <v>14</v>
      </c>
      <c r="C230" s="137">
        <v>43.6</v>
      </c>
      <c r="D230" s="136">
        <v>38</v>
      </c>
      <c r="E230" s="282"/>
      <c r="F230" s="258"/>
      <c r="G230" s="281"/>
      <c r="H230" s="281"/>
      <c r="I230" s="281"/>
      <c r="J230" s="281"/>
      <c r="L230" s="92">
        <v>14</v>
      </c>
      <c r="M230" s="137">
        <v>19</v>
      </c>
      <c r="N230" s="136">
        <v>19.100000000000001</v>
      </c>
      <c r="P230" s="258"/>
      <c r="Q230" s="281"/>
      <c r="R230" s="281"/>
    </row>
    <row r="231" spans="2:18">
      <c r="B231" s="92">
        <v>15</v>
      </c>
      <c r="C231" s="284" t="s">
        <v>307</v>
      </c>
      <c r="D231" s="283" t="s">
        <v>307</v>
      </c>
      <c r="E231" s="282"/>
      <c r="F231" s="258"/>
      <c r="G231" s="281"/>
      <c r="H231" s="281"/>
      <c r="I231" s="281"/>
      <c r="J231" s="281"/>
      <c r="L231" s="92">
        <v>15</v>
      </c>
      <c r="M231" s="284" t="s">
        <v>307</v>
      </c>
      <c r="N231" s="283" t="s">
        <v>307</v>
      </c>
      <c r="P231" s="258"/>
      <c r="Q231" s="281"/>
      <c r="R231" s="281"/>
    </row>
    <row r="232" spans="2:18" ht="13.5" thickBot="1">
      <c r="B232" s="92">
        <v>29</v>
      </c>
      <c r="C232" s="137">
        <v>42.8</v>
      </c>
      <c r="D232" s="136">
        <v>35.700000000000003</v>
      </c>
      <c r="E232" s="282"/>
      <c r="F232" s="258"/>
      <c r="G232" s="281"/>
      <c r="H232" s="281"/>
      <c r="I232" s="281"/>
      <c r="J232" s="281"/>
      <c r="L232" s="92">
        <v>29</v>
      </c>
      <c r="M232" s="137">
        <v>17.7</v>
      </c>
      <c r="N232" s="136">
        <v>17.600000000000001</v>
      </c>
      <c r="P232" s="258"/>
      <c r="Q232" s="281"/>
      <c r="R232" s="281"/>
    </row>
    <row r="233" spans="2:18" ht="13.5" thickBot="1">
      <c r="B233" s="248" t="s">
        <v>0</v>
      </c>
      <c r="C233" s="256">
        <f>COUNTIF(C227:C232,"&gt;0")</f>
        <v>3</v>
      </c>
      <c r="D233" s="255">
        <f>COUNTIF(D227:D232,"&gt;0")</f>
        <v>4</v>
      </c>
      <c r="E233" s="280"/>
      <c r="G233" s="280"/>
      <c r="L233" s="248" t="s">
        <v>0</v>
      </c>
      <c r="M233" s="256">
        <f>COUNTIF(M227:M232,"&gt;0")</f>
        <v>3</v>
      </c>
      <c r="N233" s="255">
        <f>COUNTIF(N227:N232,"&gt;0")</f>
        <v>4</v>
      </c>
    </row>
    <row r="234" spans="2:18">
      <c r="B234" s="117" t="s">
        <v>1</v>
      </c>
      <c r="C234" s="134">
        <f>AVERAGE(C227:C232)</f>
        <v>43.133333333333326</v>
      </c>
      <c r="D234" s="146">
        <f>AVERAGE(D227:D232)</f>
        <v>37.5</v>
      </c>
      <c r="E234" s="101"/>
      <c r="G234" s="280"/>
      <c r="L234" s="117" t="s">
        <v>1</v>
      </c>
      <c r="M234" s="134">
        <f>AVERAGE(M227:M232)</f>
        <v>18.599999999999998</v>
      </c>
      <c r="N234" s="146">
        <f>AVERAGE(N227:N232)</f>
        <v>18.824999999999999</v>
      </c>
    </row>
    <row r="235" spans="2:18">
      <c r="B235" s="85" t="s">
        <v>2</v>
      </c>
      <c r="C235" s="84">
        <f>STDEV(C227:C232)</f>
        <v>0.41633319989322848</v>
      </c>
      <c r="D235" s="136">
        <f>STDEV(D227:D232)</f>
        <v>1.430617582258328</v>
      </c>
      <c r="E235" s="101"/>
      <c r="G235" s="280"/>
      <c r="L235" s="85" t="s">
        <v>2</v>
      </c>
      <c r="M235" s="84">
        <f>STDEV(M227:M232)</f>
        <v>0.78102496759066631</v>
      </c>
      <c r="N235" s="136">
        <f>STDEV(N227:N232)</f>
        <v>0.88459030064770583</v>
      </c>
    </row>
    <row r="236" spans="2:18" ht="13.5" thickBot="1">
      <c r="B236" s="82" t="s">
        <v>3</v>
      </c>
      <c r="C236" s="235">
        <f>CONFIDENCE(0.05,C235,C233)</f>
        <v>0.47111670962146041</v>
      </c>
      <c r="D236" s="234">
        <f>CONFIDENCE(0.05,D235,D233)</f>
        <v>1.4019794684380453</v>
      </c>
      <c r="E236" s="279"/>
      <c r="G236" s="280"/>
      <c r="L236" s="82" t="s">
        <v>3</v>
      </c>
      <c r="M236" s="254">
        <f>CONFIDENCE(0.05,M235,M233)</f>
        <v>0.88379671128290227</v>
      </c>
      <c r="N236" s="278">
        <f>CONFIDENCE(0.05,N235,N233)</f>
        <v>0.86688256517148077</v>
      </c>
    </row>
    <row r="237" spans="2:18">
      <c r="G237" s="280"/>
    </row>
  </sheetData>
  <mergeCells count="144">
    <mergeCell ref="L181:M181"/>
    <mergeCell ref="B179:C180"/>
    <mergeCell ref="D179:D180"/>
    <mergeCell ref="M117:N117"/>
    <mergeCell ref="Q160:R160"/>
    <mergeCell ref="B162:C162"/>
    <mergeCell ref="L162:M162"/>
    <mergeCell ref="B160:C161"/>
    <mergeCell ref="Q114:R114"/>
    <mergeCell ref="B116:C116"/>
    <mergeCell ref="L116:M116"/>
    <mergeCell ref="B114:C115"/>
    <mergeCell ref="D114:D115"/>
    <mergeCell ref="G114:H114"/>
    <mergeCell ref="L114:M115"/>
    <mergeCell ref="N114:N115"/>
    <mergeCell ref="Q179:R179"/>
    <mergeCell ref="B117:B118"/>
    <mergeCell ref="C117:D117"/>
    <mergeCell ref="L117:L118"/>
    <mergeCell ref="L160:M161"/>
    <mergeCell ref="B144:B145"/>
    <mergeCell ref="C144:D144"/>
    <mergeCell ref="L144:L145"/>
    <mergeCell ref="M144:N144"/>
    <mergeCell ref="L92:M93"/>
    <mergeCell ref="N92:N93"/>
    <mergeCell ref="M95:N95"/>
    <mergeCell ref="B92:C93"/>
    <mergeCell ref="D92:D93"/>
    <mergeCell ref="G92:H92"/>
    <mergeCell ref="B74:B75"/>
    <mergeCell ref="Q92:R92"/>
    <mergeCell ref="B94:C94"/>
    <mergeCell ref="L94:M94"/>
    <mergeCell ref="B95:B96"/>
    <mergeCell ref="C95:D95"/>
    <mergeCell ref="L95:L96"/>
    <mergeCell ref="C74:D74"/>
    <mergeCell ref="L74:L75"/>
    <mergeCell ref="M74:N74"/>
    <mergeCell ref="B73:C73"/>
    <mergeCell ref="L73:M73"/>
    <mergeCell ref="L71:M72"/>
    <mergeCell ref="N71:N72"/>
    <mergeCell ref="B50:C50"/>
    <mergeCell ref="L50:M50"/>
    <mergeCell ref="B51:B52"/>
    <mergeCell ref="C51:D51"/>
    <mergeCell ref="L51:L52"/>
    <mergeCell ref="B71:C72"/>
    <mergeCell ref="D71:D72"/>
    <mergeCell ref="G71:H71"/>
    <mergeCell ref="Q71:R71"/>
    <mergeCell ref="B34:C35"/>
    <mergeCell ref="D34:D35"/>
    <mergeCell ref="G34:H34"/>
    <mergeCell ref="L34:M35"/>
    <mergeCell ref="N34:N35"/>
    <mergeCell ref="L36:M36"/>
    <mergeCell ref="B37:B38"/>
    <mergeCell ref="C37:D37"/>
    <mergeCell ref="L37:L38"/>
    <mergeCell ref="M37:N37"/>
    <mergeCell ref="B48:C49"/>
    <mergeCell ref="D48:D49"/>
    <mergeCell ref="G48:H48"/>
    <mergeCell ref="M51:N51"/>
    <mergeCell ref="Q2:R2"/>
    <mergeCell ref="B2:C3"/>
    <mergeCell ref="D2:D3"/>
    <mergeCell ref="G2:H2"/>
    <mergeCell ref="L2:M3"/>
    <mergeCell ref="N2:N3"/>
    <mergeCell ref="C23:D23"/>
    <mergeCell ref="L23:L24"/>
    <mergeCell ref="M23:N23"/>
    <mergeCell ref="B4:C4"/>
    <mergeCell ref="L4:M4"/>
    <mergeCell ref="B5:B6"/>
    <mergeCell ref="C5:D5"/>
    <mergeCell ref="L5:L6"/>
    <mergeCell ref="M5:N5"/>
    <mergeCell ref="B22:C22"/>
    <mergeCell ref="L22:M22"/>
    <mergeCell ref="B23:B24"/>
    <mergeCell ref="Q222:R222"/>
    <mergeCell ref="N199:N200"/>
    <mergeCell ref="Q199:R199"/>
    <mergeCell ref="B222:C223"/>
    <mergeCell ref="D222:D223"/>
    <mergeCell ref="Q141:R141"/>
    <mergeCell ref="D20:D21"/>
    <mergeCell ref="G20:H20"/>
    <mergeCell ref="B143:C143"/>
    <mergeCell ref="L143:M143"/>
    <mergeCell ref="Q20:R20"/>
    <mergeCell ref="B20:C21"/>
    <mergeCell ref="L20:M21"/>
    <mergeCell ref="N20:N21"/>
    <mergeCell ref="Q34:R34"/>
    <mergeCell ref="B141:C142"/>
    <mergeCell ref="D141:D142"/>
    <mergeCell ref="G141:H141"/>
    <mergeCell ref="L141:M142"/>
    <mergeCell ref="N141:N142"/>
    <mergeCell ref="L48:M49"/>
    <mergeCell ref="N48:N49"/>
    <mergeCell ref="Q48:R48"/>
    <mergeCell ref="B36:C36"/>
    <mergeCell ref="N179:N180"/>
    <mergeCell ref="G222:H222"/>
    <mergeCell ref="L222:M223"/>
    <mergeCell ref="N160:N161"/>
    <mergeCell ref="G179:H179"/>
    <mergeCell ref="L179:M180"/>
    <mergeCell ref="B163:B164"/>
    <mergeCell ref="C163:D163"/>
    <mergeCell ref="L163:L164"/>
    <mergeCell ref="M163:N163"/>
    <mergeCell ref="B202:B203"/>
    <mergeCell ref="C202:D202"/>
    <mergeCell ref="L202:L203"/>
    <mergeCell ref="M202:N202"/>
    <mergeCell ref="B201:C201"/>
    <mergeCell ref="L201:M201"/>
    <mergeCell ref="L199:M200"/>
    <mergeCell ref="N222:N223"/>
    <mergeCell ref="B199:C200"/>
    <mergeCell ref="D199:D200"/>
    <mergeCell ref="G199:H199"/>
    <mergeCell ref="D160:D161"/>
    <mergeCell ref="G160:H160"/>
    <mergeCell ref="B181:C181"/>
    <mergeCell ref="B224:C224"/>
    <mergeCell ref="L224:M224"/>
    <mergeCell ref="B225:B226"/>
    <mergeCell ref="C225:D225"/>
    <mergeCell ref="L225:L226"/>
    <mergeCell ref="M225:N225"/>
    <mergeCell ref="B182:B183"/>
    <mergeCell ref="C182:D182"/>
    <mergeCell ref="L182:L183"/>
    <mergeCell ref="M182:N18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6"/>
  <sheetViews>
    <sheetView topLeftCell="A220" zoomScale="93" zoomScaleNormal="93" workbookViewId="0">
      <selection activeCell="D252" sqref="D252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855468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customHeight="1" thickBot="1">
      <c r="B2" s="347"/>
      <c r="C2" s="348"/>
      <c r="D2" s="405" t="s">
        <v>15</v>
      </c>
      <c r="E2" s="291"/>
      <c r="F2" s="268"/>
      <c r="G2" s="490" t="s">
        <v>398</v>
      </c>
      <c r="H2" s="491"/>
      <c r="I2" s="292"/>
      <c r="J2" s="292"/>
      <c r="L2" s="347"/>
      <c r="M2" s="348"/>
      <c r="N2" s="405" t="s">
        <v>15</v>
      </c>
      <c r="P2" s="268"/>
      <c r="Q2" s="493" t="s">
        <v>331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129</v>
      </c>
      <c r="C4" s="348"/>
      <c r="D4" s="288" t="s">
        <v>292</v>
      </c>
      <c r="E4" s="289"/>
      <c r="F4" s="263" t="s">
        <v>1</v>
      </c>
      <c r="G4" s="286">
        <f t="shared" ref="G4:H6" si="0">C15</f>
        <v>8.6999999999999993</v>
      </c>
      <c r="H4" s="286" t="e">
        <f t="shared" si="0"/>
        <v>#DIV/0!</v>
      </c>
      <c r="I4" s="286"/>
      <c r="J4" s="286"/>
      <c r="L4" s="492" t="s">
        <v>386</v>
      </c>
      <c r="M4" s="433"/>
      <c r="N4" s="288" t="s">
        <v>292</v>
      </c>
      <c r="P4" s="263" t="s">
        <v>1</v>
      </c>
      <c r="Q4" s="286">
        <f t="shared" ref="Q4:R6" si="1">M15</f>
        <v>14.4</v>
      </c>
      <c r="R4" s="286" t="e">
        <f t="shared" si="1"/>
        <v>#DIV/0!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 t="e">
        <f t="shared" si="0"/>
        <v>#DIV/0!</v>
      </c>
      <c r="H5" s="286" t="e">
        <f t="shared" si="0"/>
        <v>#DIV/0!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 t="e">
        <f t="shared" si="1"/>
        <v>#DIV/0!</v>
      </c>
      <c r="R5" s="286" t="e">
        <f t="shared" si="1"/>
        <v>#DIV/0!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 t="e">
        <f t="shared" si="0"/>
        <v>#DIV/0!</v>
      </c>
      <c r="H6" s="286" t="e">
        <f t="shared" si="0"/>
        <v>#DIV/0!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 t="e">
        <f t="shared" si="1"/>
        <v>#DIV/0!</v>
      </c>
      <c r="R6" s="286" t="e">
        <f t="shared" si="1"/>
        <v>#DIV/0!</v>
      </c>
    </row>
    <row r="7" spans="2:18">
      <c r="B7" s="194">
        <v>5</v>
      </c>
      <c r="C7" s="305">
        <v>8.6999999999999993</v>
      </c>
      <c r="D7" s="306" t="s">
        <v>307</v>
      </c>
      <c r="E7" s="282"/>
      <c r="F7" s="258" t="s">
        <v>8</v>
      </c>
      <c r="G7" s="281">
        <f>MAX(C7:C13)</f>
        <v>8.6999999999999993</v>
      </c>
      <c r="H7" s="281">
        <f>MAX(D7:D13)</f>
        <v>0</v>
      </c>
      <c r="I7" s="281"/>
      <c r="J7" s="281"/>
      <c r="L7" s="194">
        <v>5</v>
      </c>
      <c r="M7" s="305">
        <v>14.4</v>
      </c>
      <c r="N7" s="306" t="s">
        <v>307</v>
      </c>
      <c r="P7" s="258" t="s">
        <v>8</v>
      </c>
      <c r="Q7" s="281">
        <f>MAX(M7:M13)</f>
        <v>14.4</v>
      </c>
      <c r="R7" s="281">
        <f>MAX(N7:N13)</f>
        <v>0</v>
      </c>
    </row>
    <row r="8" spans="2:18">
      <c r="B8" s="92">
        <v>9</v>
      </c>
      <c r="C8" s="284" t="s">
        <v>307</v>
      </c>
      <c r="D8" s="283" t="s">
        <v>307</v>
      </c>
      <c r="E8" s="282"/>
      <c r="F8" s="258" t="s">
        <v>9</v>
      </c>
      <c r="G8" s="281">
        <f>MIN(C7:C13)</f>
        <v>8.6999999999999993</v>
      </c>
      <c r="H8" s="281">
        <f>MIN(D7:D13)</f>
        <v>0</v>
      </c>
      <c r="I8" s="281"/>
      <c r="J8" s="281"/>
      <c r="L8" s="92">
        <v>9</v>
      </c>
      <c r="M8" s="284" t="s">
        <v>307</v>
      </c>
      <c r="N8" s="283" t="s">
        <v>307</v>
      </c>
      <c r="P8" s="258" t="s">
        <v>9</v>
      </c>
      <c r="Q8" s="281">
        <f>MIN(M7:M13)</f>
        <v>14.4</v>
      </c>
      <c r="R8" s="281">
        <f>MIN(N7:N13)</f>
        <v>0</v>
      </c>
    </row>
    <row r="9" spans="2:18" ht="13.5" thickBot="1">
      <c r="B9" s="92">
        <v>10</v>
      </c>
      <c r="C9" s="284" t="s">
        <v>307</v>
      </c>
      <c r="D9" s="283" t="s">
        <v>307</v>
      </c>
      <c r="E9" s="282"/>
      <c r="F9" s="262" t="s">
        <v>10</v>
      </c>
      <c r="G9" s="285">
        <f>G7-G8</f>
        <v>0</v>
      </c>
      <c r="H9" s="285">
        <f>H7-H8</f>
        <v>0</v>
      </c>
      <c r="I9" s="281"/>
      <c r="J9" s="281"/>
      <c r="L9" s="92">
        <v>10</v>
      </c>
      <c r="M9" s="284" t="s">
        <v>307</v>
      </c>
      <c r="N9" s="283" t="s">
        <v>307</v>
      </c>
      <c r="P9" s="262" t="s">
        <v>10</v>
      </c>
      <c r="Q9" s="285">
        <f>Q7-Q8</f>
        <v>0</v>
      </c>
      <c r="R9" s="285">
        <f>R7-R8</f>
        <v>0</v>
      </c>
    </row>
    <row r="10" spans="2:18">
      <c r="B10" s="92">
        <v>12</v>
      </c>
      <c r="C10" s="284" t="s">
        <v>307</v>
      </c>
      <c r="D10" s="283" t="s">
        <v>307</v>
      </c>
      <c r="E10" s="282"/>
      <c r="L10" s="92">
        <v>12</v>
      </c>
      <c r="M10" s="284" t="s">
        <v>307</v>
      </c>
      <c r="N10" s="283" t="s">
        <v>307</v>
      </c>
    </row>
    <row r="11" spans="2:18">
      <c r="B11" s="92">
        <v>17</v>
      </c>
      <c r="C11" s="284" t="s">
        <v>307</v>
      </c>
      <c r="D11" s="283" t="s">
        <v>307</v>
      </c>
      <c r="E11" s="282"/>
      <c r="L11" s="92">
        <v>17</v>
      </c>
      <c r="M11" s="284" t="s">
        <v>307</v>
      </c>
      <c r="N11" s="283" t="s">
        <v>307</v>
      </c>
    </row>
    <row r="12" spans="2:18">
      <c r="B12" s="92">
        <v>19</v>
      </c>
      <c r="C12" s="284" t="s">
        <v>307</v>
      </c>
      <c r="D12" s="283" t="s">
        <v>307</v>
      </c>
      <c r="E12" s="282"/>
      <c r="L12" s="92">
        <v>19</v>
      </c>
      <c r="M12" s="284" t="s">
        <v>307</v>
      </c>
      <c r="N12" s="283" t="s">
        <v>307</v>
      </c>
    </row>
    <row r="13" spans="2:18" ht="13.5" thickBot="1">
      <c r="B13" s="92">
        <v>26</v>
      </c>
      <c r="C13" s="304" t="s">
        <v>307</v>
      </c>
      <c r="D13" s="303" t="s">
        <v>307</v>
      </c>
      <c r="E13" s="282"/>
      <c r="L13" s="92">
        <v>26</v>
      </c>
      <c r="M13" s="304" t="s">
        <v>307</v>
      </c>
      <c r="N13" s="303" t="s">
        <v>307</v>
      </c>
    </row>
    <row r="14" spans="2:18" ht="13.5" thickBot="1">
      <c r="B14" s="248" t="s">
        <v>0</v>
      </c>
      <c r="C14" s="273">
        <f>COUNTIF(C7:C13,"&gt;0")</f>
        <v>1</v>
      </c>
      <c r="D14" s="273">
        <f>COUNTIF(D7:D13,"&gt;0")</f>
        <v>0</v>
      </c>
      <c r="E14" s="280"/>
      <c r="L14" s="248" t="s">
        <v>0</v>
      </c>
      <c r="M14" s="274">
        <f>COUNTIF(M7:M13,"&gt;0")</f>
        <v>1</v>
      </c>
      <c r="N14" s="296">
        <f>COUNTIF(N7:N13,"&gt;0")</f>
        <v>0</v>
      </c>
    </row>
    <row r="15" spans="2:18">
      <c r="B15" s="117" t="s">
        <v>1</v>
      </c>
      <c r="C15" s="87">
        <f>AVERAGE(C7:C13)</f>
        <v>8.6999999999999993</v>
      </c>
      <c r="D15" s="294" t="e">
        <f>AVERAGE(D7:D13)</f>
        <v>#DIV/0!</v>
      </c>
      <c r="E15" s="101"/>
      <c r="L15" s="117" t="s">
        <v>1</v>
      </c>
      <c r="M15" s="87">
        <f>AVERAGE(M7:M13)</f>
        <v>14.4</v>
      </c>
      <c r="N15" s="294" t="e">
        <f>AVERAGE(N7:N13)</f>
        <v>#DIV/0!</v>
      </c>
    </row>
    <row r="16" spans="2:18">
      <c r="B16" s="85" t="s">
        <v>2</v>
      </c>
      <c r="C16" s="84" t="e">
        <f>STDEV(C7:C13)</f>
        <v>#DIV/0!</v>
      </c>
      <c r="D16" s="136" t="e">
        <f>STDEV(D7:D13)</f>
        <v>#DIV/0!</v>
      </c>
      <c r="E16" s="101"/>
      <c r="L16" s="85" t="s">
        <v>2</v>
      </c>
      <c r="M16" s="84" t="e">
        <f>STDEV(M7:M13)</f>
        <v>#DIV/0!</v>
      </c>
      <c r="N16" s="136" t="e">
        <f>STDEV(N7:N13)</f>
        <v>#DIV/0!</v>
      </c>
    </row>
    <row r="17" spans="2:18" ht="13.5" thickBot="1">
      <c r="B17" s="82" t="s">
        <v>3</v>
      </c>
      <c r="C17" s="235" t="e">
        <f>CONFIDENCE(0.05,C16,C14)</f>
        <v>#DIV/0!</v>
      </c>
      <c r="D17" s="234" t="e">
        <f>CONFIDENCE(0.05,D16,D14)</f>
        <v>#DIV/0!</v>
      </c>
      <c r="E17" s="279"/>
      <c r="L17" s="82" t="s">
        <v>3</v>
      </c>
      <c r="M17" s="254" t="e">
        <f>CONFIDENCE(0.05,M16,M14)</f>
        <v>#DIV/0!</v>
      </c>
      <c r="N17" s="278" t="e">
        <f>CONFIDENCE(0.05,N16,N14)</f>
        <v>#DIV/0!</v>
      </c>
    </row>
    <row r="19" spans="2:18" ht="13.5" thickBot="1">
      <c r="H19" s="293"/>
      <c r="I19" s="252"/>
      <c r="J19" s="252"/>
    </row>
    <row r="20" spans="2:18" ht="13.5" thickBot="1">
      <c r="B20" s="347"/>
      <c r="C20" s="348"/>
      <c r="D20" s="405" t="s">
        <v>15</v>
      </c>
      <c r="E20" s="291"/>
      <c r="F20" s="268"/>
      <c r="G20" s="490" t="s">
        <v>397</v>
      </c>
      <c r="H20" s="491"/>
      <c r="I20" s="292"/>
      <c r="J20" s="292"/>
      <c r="L20" s="347"/>
      <c r="M20" s="348"/>
      <c r="N20" s="405" t="s">
        <v>15</v>
      </c>
      <c r="P20" s="268"/>
      <c r="Q20" s="493" t="s">
        <v>329</v>
      </c>
      <c r="R20" s="493"/>
    </row>
    <row r="21" spans="2:18" ht="13.5" thickBot="1">
      <c r="B21" s="349"/>
      <c r="C21" s="350"/>
      <c r="D21" s="407"/>
      <c r="E21" s="291"/>
      <c r="F21" s="267"/>
      <c r="G21" s="266">
        <v>1</v>
      </c>
      <c r="H21" s="265">
        <v>2</v>
      </c>
      <c r="I21" s="290"/>
      <c r="J21" s="290"/>
      <c r="L21" s="349"/>
      <c r="M21" s="350"/>
      <c r="N21" s="407"/>
      <c r="P21" s="267"/>
      <c r="Q21" s="266">
        <v>1</v>
      </c>
      <c r="R21" s="265">
        <v>2</v>
      </c>
    </row>
    <row r="22" spans="2:18" ht="13.5" customHeight="1" thickBot="1">
      <c r="B22" s="347" t="s">
        <v>129</v>
      </c>
      <c r="C22" s="348"/>
      <c r="D22" s="288" t="s">
        <v>291</v>
      </c>
      <c r="E22" s="289"/>
      <c r="F22" s="263" t="s">
        <v>1</v>
      </c>
      <c r="G22" s="286">
        <f t="shared" ref="G22:H24" si="2">C29</f>
        <v>10.73</v>
      </c>
      <c r="H22" s="286" t="e">
        <f t="shared" si="2"/>
        <v>#DIV/0!</v>
      </c>
      <c r="I22" s="286"/>
      <c r="J22" s="286"/>
      <c r="L22" s="492" t="s">
        <v>386</v>
      </c>
      <c r="M22" s="433"/>
      <c r="N22" s="288" t="s">
        <v>291</v>
      </c>
      <c r="P22" s="263" t="s">
        <v>1</v>
      </c>
      <c r="Q22" s="286">
        <f t="shared" ref="Q22:R24" si="3">M29</f>
        <v>15.85</v>
      </c>
      <c r="R22" s="286" t="e">
        <f t="shared" si="3"/>
        <v>#DIV/0!</v>
      </c>
    </row>
    <row r="23" spans="2:18">
      <c r="B23" s="483" t="s">
        <v>6</v>
      </c>
      <c r="C23" s="485" t="s">
        <v>293</v>
      </c>
      <c r="D23" s="486"/>
      <c r="E23" s="287"/>
      <c r="F23" s="258" t="s">
        <v>7</v>
      </c>
      <c r="G23" s="286">
        <f t="shared" si="2"/>
        <v>0.73539105243400882</v>
      </c>
      <c r="H23" s="286" t="e">
        <f t="shared" si="2"/>
        <v>#DIV/0!</v>
      </c>
      <c r="I23" s="286"/>
      <c r="J23" s="286"/>
      <c r="L23" s="483" t="s">
        <v>6</v>
      </c>
      <c r="M23" s="485" t="s">
        <v>293</v>
      </c>
      <c r="N23" s="486"/>
      <c r="P23" s="258" t="s">
        <v>7</v>
      </c>
      <c r="Q23" s="286">
        <f t="shared" si="3"/>
        <v>0.21213203435596475</v>
      </c>
      <c r="R23" s="286" t="e">
        <f t="shared" si="3"/>
        <v>#DIV/0!</v>
      </c>
    </row>
    <row r="24" spans="2:18" ht="13.5" thickBot="1">
      <c r="B24" s="484"/>
      <c r="C24" s="107">
        <v>1</v>
      </c>
      <c r="D24" s="106">
        <v>2</v>
      </c>
      <c r="E24" s="280"/>
      <c r="F24" s="258" t="s">
        <v>3</v>
      </c>
      <c r="G24" s="286">
        <f t="shared" si="2"/>
        <v>1.0191812719608271</v>
      </c>
      <c r="H24" s="286" t="e">
        <f t="shared" si="2"/>
        <v>#DIV/0!</v>
      </c>
      <c r="I24" s="286"/>
      <c r="J24" s="286"/>
      <c r="L24" s="484"/>
      <c r="M24" s="107">
        <v>1</v>
      </c>
      <c r="N24" s="106">
        <v>2</v>
      </c>
      <c r="P24" s="258" t="s">
        <v>3</v>
      </c>
      <c r="Q24" s="286">
        <f t="shared" si="3"/>
        <v>0.29399459768100872</v>
      </c>
      <c r="R24" s="286" t="e">
        <f t="shared" si="3"/>
        <v>#DIV/0!</v>
      </c>
    </row>
    <row r="25" spans="2:18">
      <c r="B25" s="194">
        <v>7</v>
      </c>
      <c r="C25" s="305">
        <v>10.210000000000001</v>
      </c>
      <c r="D25" s="306" t="s">
        <v>307</v>
      </c>
      <c r="E25" s="282"/>
      <c r="F25" s="258" t="s">
        <v>8</v>
      </c>
      <c r="G25" s="281">
        <f>MAX(C25:C27)</f>
        <v>11.25</v>
      </c>
      <c r="H25" s="281">
        <f>MAX(D25:D27)</f>
        <v>0</v>
      </c>
      <c r="I25" s="281"/>
      <c r="J25" s="281"/>
      <c r="L25" s="194">
        <v>7</v>
      </c>
      <c r="M25" s="305">
        <v>16</v>
      </c>
      <c r="N25" s="306" t="s">
        <v>307</v>
      </c>
      <c r="P25" s="258" t="s">
        <v>8</v>
      </c>
      <c r="Q25" s="281">
        <f>MAX(M25:M27)</f>
        <v>16</v>
      </c>
      <c r="R25" s="281">
        <f>MAX(N25:N27)</f>
        <v>0</v>
      </c>
    </row>
    <row r="26" spans="2:18">
      <c r="B26" s="92">
        <v>13</v>
      </c>
      <c r="C26" s="300">
        <v>11.25</v>
      </c>
      <c r="D26" s="283" t="s">
        <v>307</v>
      </c>
      <c r="E26" s="282"/>
      <c r="F26" s="258" t="s">
        <v>9</v>
      </c>
      <c r="G26" s="281">
        <f>MIN(C25:C27)</f>
        <v>10.210000000000001</v>
      </c>
      <c r="H26" s="281">
        <f>MIN(D25:D27)</f>
        <v>0</v>
      </c>
      <c r="I26" s="281"/>
      <c r="J26" s="281"/>
      <c r="L26" s="92">
        <v>13</v>
      </c>
      <c r="M26" s="300">
        <v>15.7</v>
      </c>
      <c r="N26" s="283" t="s">
        <v>307</v>
      </c>
      <c r="P26" s="258" t="s">
        <v>9</v>
      </c>
      <c r="Q26" s="281">
        <f>MIN(M25:M27)</f>
        <v>15.7</v>
      </c>
      <c r="R26" s="281">
        <f>MIN(N25:N27)</f>
        <v>0</v>
      </c>
    </row>
    <row r="27" spans="2:18" ht="13.5" thickBot="1">
      <c r="B27" s="92">
        <v>17</v>
      </c>
      <c r="C27" s="304" t="s">
        <v>307</v>
      </c>
      <c r="D27" s="303" t="s">
        <v>307</v>
      </c>
      <c r="E27" s="282"/>
      <c r="F27" s="262" t="s">
        <v>10</v>
      </c>
      <c r="G27" s="285">
        <f>G25-G26</f>
        <v>1.0399999999999991</v>
      </c>
      <c r="H27" s="285">
        <f>H25-H26</f>
        <v>0</v>
      </c>
      <c r="I27" s="281"/>
      <c r="J27" s="281"/>
      <c r="L27" s="92">
        <v>17</v>
      </c>
      <c r="M27" s="304" t="s">
        <v>307</v>
      </c>
      <c r="N27" s="303" t="s">
        <v>307</v>
      </c>
      <c r="P27" s="262" t="s">
        <v>10</v>
      </c>
      <c r="Q27" s="285">
        <f>Q25-Q26</f>
        <v>0.30000000000000071</v>
      </c>
      <c r="R27" s="285">
        <f>R25-R26</f>
        <v>0</v>
      </c>
    </row>
    <row r="28" spans="2:18" ht="13.5" thickBot="1">
      <c r="B28" s="248" t="s">
        <v>0</v>
      </c>
      <c r="C28" s="274">
        <f>COUNTIF(C25:C27,"&gt;0")</f>
        <v>2</v>
      </c>
      <c r="D28" s="296">
        <f>COUNTIF(D25:D27,"&gt;0")</f>
        <v>0</v>
      </c>
      <c r="E28" s="280"/>
      <c r="L28" s="248" t="s">
        <v>0</v>
      </c>
      <c r="M28" s="274">
        <f>COUNTIF(M25:M27,"&gt;0")</f>
        <v>2</v>
      </c>
      <c r="N28" s="296">
        <f>COUNTIF(N25:N27,"&gt;0")</f>
        <v>0</v>
      </c>
    </row>
    <row r="29" spans="2:18">
      <c r="B29" s="117" t="s">
        <v>1</v>
      </c>
      <c r="C29" s="134">
        <f>AVERAGE(C25:C27)</f>
        <v>10.73</v>
      </c>
      <c r="D29" s="146" t="e">
        <f>AVERAGE(D25:D27)</f>
        <v>#DIV/0!</v>
      </c>
      <c r="E29" s="101"/>
      <c r="L29" s="117" t="s">
        <v>1</v>
      </c>
      <c r="M29" s="134">
        <f>AVERAGE(M25:M27)</f>
        <v>15.85</v>
      </c>
      <c r="N29" s="146" t="e">
        <f>AVERAGE(N25:N27)</f>
        <v>#DIV/0!</v>
      </c>
    </row>
    <row r="30" spans="2:18">
      <c r="B30" s="85" t="s">
        <v>2</v>
      </c>
      <c r="C30" s="84">
        <f>STDEV(C25:C27)</f>
        <v>0.73539105243400882</v>
      </c>
      <c r="D30" s="136" t="e">
        <f>STDEV(D25:D27)</f>
        <v>#DIV/0!</v>
      </c>
      <c r="E30" s="101"/>
      <c r="L30" s="85" t="s">
        <v>2</v>
      </c>
      <c r="M30" s="84">
        <f>STDEV(M25:M27)</f>
        <v>0.21213203435596475</v>
      </c>
      <c r="N30" s="136" t="e">
        <f>STDEV(N25:N27)</f>
        <v>#DIV/0!</v>
      </c>
    </row>
    <row r="31" spans="2:18" ht="13.5" thickBot="1">
      <c r="B31" s="82" t="s">
        <v>3</v>
      </c>
      <c r="C31" s="235">
        <f>CONFIDENCE(0.05,C30,C28)</f>
        <v>1.0191812719608271</v>
      </c>
      <c r="D31" s="234" t="e">
        <f>CONFIDENCE(0.05,D30,D28)</f>
        <v>#DIV/0!</v>
      </c>
      <c r="E31" s="279"/>
      <c r="L31" s="82" t="s">
        <v>3</v>
      </c>
      <c r="M31" s="254">
        <f>CONFIDENCE(0.05,M30,M28)</f>
        <v>0.29399459768100872</v>
      </c>
      <c r="N31" s="278" t="e">
        <f>CONFIDENCE(0.05,N30,N28)</f>
        <v>#DIV/0!</v>
      </c>
    </row>
    <row r="33" spans="2:18" ht="13.5" thickBot="1">
      <c r="H33" s="293"/>
      <c r="I33" s="252"/>
      <c r="J33" s="252"/>
    </row>
    <row r="34" spans="2:18" ht="13.5" thickBot="1">
      <c r="B34" s="347"/>
      <c r="C34" s="348"/>
      <c r="D34" s="405" t="s">
        <v>15</v>
      </c>
      <c r="E34" s="291"/>
      <c r="F34" s="268"/>
      <c r="G34" s="490" t="s">
        <v>396</v>
      </c>
      <c r="H34" s="491"/>
      <c r="I34" s="292"/>
      <c r="J34" s="292"/>
      <c r="L34" s="347"/>
      <c r="M34" s="348"/>
      <c r="N34" s="405" t="s">
        <v>15</v>
      </c>
      <c r="P34" s="268"/>
      <c r="Q34" s="493" t="s">
        <v>327</v>
      </c>
      <c r="R34" s="493"/>
    </row>
    <row r="35" spans="2:18" ht="13.5" thickBot="1">
      <c r="B35" s="349"/>
      <c r="C35" s="350"/>
      <c r="D35" s="407"/>
      <c r="E35" s="291"/>
      <c r="F35" s="267"/>
      <c r="G35" s="266">
        <v>1</v>
      </c>
      <c r="H35" s="265">
        <v>2</v>
      </c>
      <c r="I35" s="290"/>
      <c r="J35" s="290"/>
      <c r="L35" s="349"/>
      <c r="M35" s="350"/>
      <c r="N35" s="407"/>
      <c r="P35" s="267"/>
      <c r="Q35" s="266">
        <v>1</v>
      </c>
      <c r="R35" s="265">
        <v>2</v>
      </c>
    </row>
    <row r="36" spans="2:18" ht="13.5" thickBot="1">
      <c r="B36" s="347" t="s">
        <v>129</v>
      </c>
      <c r="C36" s="348"/>
      <c r="D36" s="288" t="s">
        <v>290</v>
      </c>
      <c r="E36" s="289"/>
      <c r="F36" s="263" t="s">
        <v>1</v>
      </c>
      <c r="G36" s="286">
        <f t="shared" ref="G36:H38" si="4">C43</f>
        <v>9.3249999999999993</v>
      </c>
      <c r="H36" s="286">
        <f t="shared" si="4"/>
        <v>10.68</v>
      </c>
      <c r="I36" s="286"/>
      <c r="J36" s="286"/>
      <c r="L36" s="492" t="s">
        <v>386</v>
      </c>
      <c r="M36" s="433"/>
      <c r="N36" s="288" t="s">
        <v>290</v>
      </c>
      <c r="P36" s="263" t="s">
        <v>1</v>
      </c>
      <c r="Q36" s="286">
        <f t="shared" ref="Q36:R38" si="5">M43</f>
        <v>17.649999999999999</v>
      </c>
      <c r="R36" s="286">
        <f t="shared" si="5"/>
        <v>19.350000000000001</v>
      </c>
    </row>
    <row r="37" spans="2:18">
      <c r="B37" s="483" t="s">
        <v>6</v>
      </c>
      <c r="C37" s="485" t="s">
        <v>293</v>
      </c>
      <c r="D37" s="486"/>
      <c r="E37" s="287"/>
      <c r="F37" s="258" t="s">
        <v>7</v>
      </c>
      <c r="G37" s="286">
        <f t="shared" si="4"/>
        <v>0.14849242404917432</v>
      </c>
      <c r="H37" s="286">
        <f t="shared" si="4"/>
        <v>2.276883835420684</v>
      </c>
      <c r="I37" s="286"/>
      <c r="J37" s="286"/>
      <c r="L37" s="483" t="s">
        <v>6</v>
      </c>
      <c r="M37" s="485" t="s">
        <v>293</v>
      </c>
      <c r="N37" s="486"/>
      <c r="P37" s="258" t="s">
        <v>7</v>
      </c>
      <c r="Q37" s="286">
        <f t="shared" si="5"/>
        <v>2.1920310216782957</v>
      </c>
      <c r="R37" s="286">
        <f t="shared" si="5"/>
        <v>2.0506096654409891</v>
      </c>
    </row>
    <row r="38" spans="2:18" ht="13.5" thickBot="1">
      <c r="B38" s="484"/>
      <c r="C38" s="129">
        <v>1</v>
      </c>
      <c r="D38" s="128">
        <v>2</v>
      </c>
      <c r="E38" s="280"/>
      <c r="F38" s="258" t="s">
        <v>3</v>
      </c>
      <c r="G38" s="286">
        <f t="shared" si="4"/>
        <v>0.2057962183767047</v>
      </c>
      <c r="H38" s="286">
        <f t="shared" si="4"/>
        <v>3.1555420151094875</v>
      </c>
      <c r="I38" s="286"/>
      <c r="J38" s="286"/>
      <c r="L38" s="484"/>
      <c r="M38" s="129">
        <v>1</v>
      </c>
      <c r="N38" s="128">
        <v>2</v>
      </c>
      <c r="P38" s="258" t="s">
        <v>3</v>
      </c>
      <c r="Q38" s="286">
        <f t="shared" si="5"/>
        <v>3.0379441760370804</v>
      </c>
      <c r="R38" s="286">
        <f t="shared" si="5"/>
        <v>2.8419477775830795</v>
      </c>
    </row>
    <row r="39" spans="2:18">
      <c r="B39" s="194">
        <v>10</v>
      </c>
      <c r="C39" s="305">
        <v>9.43</v>
      </c>
      <c r="D39" s="294">
        <v>12.29</v>
      </c>
      <c r="E39" s="282"/>
      <c r="F39" s="258" t="s">
        <v>8</v>
      </c>
      <c r="G39" s="281">
        <f>MAX(C39:C41)</f>
        <v>9.43</v>
      </c>
      <c r="H39" s="281">
        <f>MAX(D39:D41)</f>
        <v>12.29</v>
      </c>
      <c r="I39" s="281"/>
      <c r="J39" s="281"/>
      <c r="L39" s="194">
        <v>10</v>
      </c>
      <c r="M39" s="305">
        <v>19.2</v>
      </c>
      <c r="N39" s="294">
        <v>20.8</v>
      </c>
      <c r="P39" s="258" t="s">
        <v>8</v>
      </c>
      <c r="Q39" s="281">
        <f>MAX(M39:M41)</f>
        <v>19.2</v>
      </c>
      <c r="R39" s="281">
        <f>MAX(N39:N41)</f>
        <v>20.8</v>
      </c>
    </row>
    <row r="40" spans="2:18">
      <c r="B40" s="92">
        <v>30</v>
      </c>
      <c r="C40" s="300">
        <v>9.2200000000000006</v>
      </c>
      <c r="D40" s="136">
        <v>9.07</v>
      </c>
      <c r="E40" s="282"/>
      <c r="F40" s="258" t="s">
        <v>9</v>
      </c>
      <c r="G40" s="281">
        <f>MIN(C39:C41)</f>
        <v>9.2200000000000006</v>
      </c>
      <c r="H40" s="281">
        <f>MIN(D39:D41)</f>
        <v>9.07</v>
      </c>
      <c r="I40" s="281"/>
      <c r="J40" s="281"/>
      <c r="L40" s="92">
        <v>30</v>
      </c>
      <c r="M40" s="300">
        <v>16.100000000000001</v>
      </c>
      <c r="N40" s="136">
        <v>17.899999999999999</v>
      </c>
      <c r="P40" s="258" t="s">
        <v>9</v>
      </c>
      <c r="Q40" s="281">
        <f>MIN(M39:M41)</f>
        <v>16.100000000000001</v>
      </c>
      <c r="R40" s="281">
        <f>MIN(N39:N41)</f>
        <v>17.899999999999999</v>
      </c>
    </row>
    <row r="41" spans="2:18" ht="13.5" thickBot="1">
      <c r="B41" s="92">
        <v>31</v>
      </c>
      <c r="C41" s="304" t="s">
        <v>307</v>
      </c>
      <c r="D41" s="303" t="s">
        <v>307</v>
      </c>
      <c r="E41" s="282"/>
      <c r="F41" s="262" t="s">
        <v>10</v>
      </c>
      <c r="G41" s="285">
        <f>G39-G40</f>
        <v>0.20999999999999908</v>
      </c>
      <c r="H41" s="285">
        <f>H39-H40</f>
        <v>3.2199999999999989</v>
      </c>
      <c r="I41" s="281"/>
      <c r="J41" s="281"/>
      <c r="L41" s="92">
        <v>31</v>
      </c>
      <c r="M41" s="304" t="s">
        <v>307</v>
      </c>
      <c r="N41" s="303" t="s">
        <v>307</v>
      </c>
      <c r="P41" s="262" t="s">
        <v>10</v>
      </c>
      <c r="Q41" s="285">
        <f>Q39-Q40</f>
        <v>3.0999999999999979</v>
      </c>
      <c r="R41" s="285">
        <f>R39-R40</f>
        <v>2.9000000000000021</v>
      </c>
    </row>
    <row r="42" spans="2:18" ht="13.5" thickBot="1">
      <c r="B42" s="248" t="s">
        <v>0</v>
      </c>
      <c r="C42" s="256">
        <f>COUNTIF(C39:C41,"&gt;0")</f>
        <v>2</v>
      </c>
      <c r="D42" s="255">
        <f>COUNTIF(D39:D41,"&gt;0")</f>
        <v>2</v>
      </c>
      <c r="E42" s="280"/>
      <c r="L42" s="248" t="s">
        <v>0</v>
      </c>
      <c r="M42" s="256">
        <f>COUNTIF(M39:M41,"&gt;0")</f>
        <v>2</v>
      </c>
      <c r="N42" s="255">
        <f>COUNTIF(N39:N41,"&gt;0")</f>
        <v>2</v>
      </c>
    </row>
    <row r="43" spans="2:18">
      <c r="B43" s="117" t="s">
        <v>1</v>
      </c>
      <c r="C43" s="134">
        <f>AVERAGE(C39:C41)</f>
        <v>9.3249999999999993</v>
      </c>
      <c r="D43" s="146">
        <f>AVERAGE(D39:D41)</f>
        <v>10.68</v>
      </c>
      <c r="E43" s="101"/>
      <c r="L43" s="117" t="s">
        <v>1</v>
      </c>
      <c r="M43" s="134">
        <f>AVERAGE(M39:M41)</f>
        <v>17.649999999999999</v>
      </c>
      <c r="N43" s="146">
        <f>AVERAGE(N39:N41)</f>
        <v>19.350000000000001</v>
      </c>
    </row>
    <row r="44" spans="2:18">
      <c r="B44" s="85" t="s">
        <v>2</v>
      </c>
      <c r="C44" s="84">
        <f>STDEV(C39:C41)</f>
        <v>0.14849242404917432</v>
      </c>
      <c r="D44" s="136">
        <f>STDEV(D39:D41)</f>
        <v>2.276883835420684</v>
      </c>
      <c r="E44" s="101"/>
      <c r="L44" s="85" t="s">
        <v>2</v>
      </c>
      <c r="M44" s="84">
        <f>STDEV(M39:M41)</f>
        <v>2.1920310216782957</v>
      </c>
      <c r="N44" s="136">
        <f>STDEV(N39:N41)</f>
        <v>2.0506096654409891</v>
      </c>
    </row>
    <row r="45" spans="2:18" ht="13.5" thickBot="1">
      <c r="B45" s="82" t="s">
        <v>3</v>
      </c>
      <c r="C45" s="235">
        <f>CONFIDENCE(0.05,C44,C42)</f>
        <v>0.2057962183767047</v>
      </c>
      <c r="D45" s="234">
        <f>CONFIDENCE(0.05,D44,D42)</f>
        <v>3.1555420151094875</v>
      </c>
      <c r="E45" s="279"/>
      <c r="L45" s="82" t="s">
        <v>3</v>
      </c>
      <c r="M45" s="254">
        <f>CONFIDENCE(0.05,M44,M42)</f>
        <v>3.0379441760370804</v>
      </c>
      <c r="N45" s="278">
        <f>CONFIDENCE(0.05,N44,N42)</f>
        <v>2.8419477775830795</v>
      </c>
    </row>
    <row r="47" spans="2:18" ht="13.5" thickBot="1">
      <c r="H47" s="293"/>
      <c r="I47" s="252"/>
      <c r="J47" s="252"/>
    </row>
    <row r="48" spans="2:18" ht="13.5" thickBot="1">
      <c r="B48" s="347"/>
      <c r="C48" s="348"/>
      <c r="D48" s="405" t="s">
        <v>15</v>
      </c>
      <c r="E48" s="291"/>
      <c r="F48" s="268"/>
      <c r="G48" s="490" t="s">
        <v>395</v>
      </c>
      <c r="H48" s="491"/>
      <c r="I48" s="292"/>
      <c r="J48" s="292"/>
      <c r="L48" s="347"/>
      <c r="M48" s="348"/>
      <c r="N48" s="405" t="s">
        <v>15</v>
      </c>
      <c r="P48" s="268"/>
      <c r="Q48" s="493" t="s">
        <v>325</v>
      </c>
      <c r="R48" s="493"/>
    </row>
    <row r="49" spans="2:18" ht="13.5" thickBot="1">
      <c r="B49" s="349"/>
      <c r="C49" s="350"/>
      <c r="D49" s="407"/>
      <c r="E49" s="291"/>
      <c r="F49" s="267"/>
      <c r="G49" s="266">
        <v>1</v>
      </c>
      <c r="H49" s="265">
        <v>2</v>
      </c>
      <c r="I49" s="290"/>
      <c r="J49" s="290"/>
      <c r="L49" s="349"/>
      <c r="M49" s="350"/>
      <c r="N49" s="407"/>
      <c r="P49" s="267"/>
      <c r="Q49" s="266">
        <v>1</v>
      </c>
      <c r="R49" s="265">
        <v>2</v>
      </c>
    </row>
    <row r="50" spans="2:18" ht="13.5" thickBot="1">
      <c r="B50" s="347" t="s">
        <v>129</v>
      </c>
      <c r="C50" s="348"/>
      <c r="D50" s="288" t="s">
        <v>289</v>
      </c>
      <c r="E50" s="289"/>
      <c r="F50" s="263" t="s">
        <v>1</v>
      </c>
      <c r="G50" s="286">
        <f t="shared" ref="G50:H52" si="6">C66</f>
        <v>9.171428571428569</v>
      </c>
      <c r="H50" s="286">
        <f t="shared" si="6"/>
        <v>10.18</v>
      </c>
      <c r="I50" s="286"/>
      <c r="J50" s="286"/>
      <c r="L50" s="492" t="s">
        <v>386</v>
      </c>
      <c r="M50" s="433"/>
      <c r="N50" s="288" t="s">
        <v>289</v>
      </c>
      <c r="P50" s="263" t="s">
        <v>1</v>
      </c>
      <c r="Q50" s="286">
        <f t="shared" ref="Q50:R52" si="7">M66</f>
        <v>16.728571428571428</v>
      </c>
      <c r="R50" s="286">
        <f t="shared" si="7"/>
        <v>17.716666666666665</v>
      </c>
    </row>
    <row r="51" spans="2:18">
      <c r="B51" s="483" t="s">
        <v>6</v>
      </c>
      <c r="C51" s="485" t="s">
        <v>293</v>
      </c>
      <c r="D51" s="486"/>
      <c r="E51" s="287"/>
      <c r="F51" s="258" t="s">
        <v>7</v>
      </c>
      <c r="G51" s="286">
        <f t="shared" si="6"/>
        <v>1.2623051476225182</v>
      </c>
      <c r="H51" s="286">
        <f t="shared" si="6"/>
        <v>0.52214940390658282</v>
      </c>
      <c r="I51" s="286"/>
      <c r="J51" s="286"/>
      <c r="L51" s="483" t="s">
        <v>6</v>
      </c>
      <c r="M51" s="485" t="s">
        <v>293</v>
      </c>
      <c r="N51" s="486"/>
      <c r="P51" s="258" t="s">
        <v>7</v>
      </c>
      <c r="Q51" s="286">
        <f t="shared" si="7"/>
        <v>0.69213266000646101</v>
      </c>
      <c r="R51" s="286">
        <f t="shared" si="7"/>
        <v>0.8658329323066124</v>
      </c>
    </row>
    <row r="52" spans="2:18" ht="13.5" thickBot="1">
      <c r="B52" s="484"/>
      <c r="C52" s="107">
        <v>1</v>
      </c>
      <c r="D52" s="106">
        <v>2</v>
      </c>
      <c r="E52" s="280"/>
      <c r="F52" s="258" t="s">
        <v>3</v>
      </c>
      <c r="G52" s="286">
        <f t="shared" si="6"/>
        <v>0.93511155659000333</v>
      </c>
      <c r="H52" s="286">
        <f t="shared" si="6"/>
        <v>0.41779886166951297</v>
      </c>
      <c r="I52" s="286"/>
      <c r="J52" s="286"/>
      <c r="L52" s="484"/>
      <c r="M52" s="107">
        <v>1</v>
      </c>
      <c r="N52" s="106">
        <v>2</v>
      </c>
      <c r="P52" s="258" t="s">
        <v>3</v>
      </c>
      <c r="Q52" s="286">
        <f t="shared" si="7"/>
        <v>0.51272962823959534</v>
      </c>
      <c r="R52" s="286">
        <f t="shared" si="7"/>
        <v>0.69279790574729516</v>
      </c>
    </row>
    <row r="53" spans="2:18">
      <c r="B53" s="92">
        <v>3</v>
      </c>
      <c r="C53" s="307" t="s">
        <v>307</v>
      </c>
      <c r="D53" s="306" t="s">
        <v>307</v>
      </c>
      <c r="E53" s="282"/>
      <c r="F53" s="258" t="s">
        <v>8</v>
      </c>
      <c r="G53" s="281">
        <f>MAX(C53:C64)</f>
        <v>11.89</v>
      </c>
      <c r="H53" s="281">
        <f>MAX(D53:D64)</f>
        <v>10.67</v>
      </c>
      <c r="I53" s="281"/>
      <c r="J53" s="281"/>
      <c r="L53" s="92">
        <v>3</v>
      </c>
      <c r="M53" s="307" t="s">
        <v>307</v>
      </c>
      <c r="N53" s="306" t="s">
        <v>307</v>
      </c>
      <c r="P53" s="258" t="s">
        <v>8</v>
      </c>
      <c r="Q53" s="281">
        <f>MAX(M53:M64)</f>
        <v>17.2</v>
      </c>
      <c r="R53" s="281">
        <f>MAX(N53:N64)</f>
        <v>19.2</v>
      </c>
    </row>
    <row r="54" spans="2:18">
      <c r="B54" s="92">
        <v>5</v>
      </c>
      <c r="C54" s="300">
        <v>8.3699999999999992</v>
      </c>
      <c r="D54" s="136">
        <v>10.49</v>
      </c>
      <c r="E54" s="282"/>
      <c r="F54" s="258" t="s">
        <v>9</v>
      </c>
      <c r="G54" s="281">
        <f>MIN(C53:C64)</f>
        <v>8.2899999999999991</v>
      </c>
      <c r="H54" s="281">
        <f>MIN(D53:D64)</f>
        <v>9.4700000000000006</v>
      </c>
      <c r="I54" s="281"/>
      <c r="J54" s="281"/>
      <c r="L54" s="92">
        <v>5</v>
      </c>
      <c r="M54" s="300">
        <v>17</v>
      </c>
      <c r="N54" s="136">
        <v>18.3</v>
      </c>
      <c r="P54" s="258" t="s">
        <v>9</v>
      </c>
      <c r="Q54" s="281">
        <f>MIN(M53:M64)</f>
        <v>15.2</v>
      </c>
      <c r="R54" s="281">
        <f>MIN(N53:N64)</f>
        <v>16.899999999999999</v>
      </c>
    </row>
    <row r="55" spans="2:18" ht="13.5" thickBot="1">
      <c r="B55" s="92">
        <v>6</v>
      </c>
      <c r="C55" s="300">
        <v>8.69</v>
      </c>
      <c r="D55" s="136">
        <v>9.4700000000000006</v>
      </c>
      <c r="E55" s="282"/>
      <c r="F55" s="262" t="s">
        <v>10</v>
      </c>
      <c r="G55" s="285">
        <f>G53-G54</f>
        <v>3.6000000000000014</v>
      </c>
      <c r="H55" s="285">
        <f>H53-H54</f>
        <v>1.1999999999999993</v>
      </c>
      <c r="I55" s="281"/>
      <c r="J55" s="281"/>
      <c r="L55" s="92">
        <v>6</v>
      </c>
      <c r="M55" s="300">
        <v>17</v>
      </c>
      <c r="N55" s="136">
        <v>19.2</v>
      </c>
      <c r="P55" s="262" t="s">
        <v>10</v>
      </c>
      <c r="Q55" s="285">
        <f>Q53-Q54</f>
        <v>2</v>
      </c>
      <c r="R55" s="285">
        <f>R53-R54</f>
        <v>2.3000000000000007</v>
      </c>
    </row>
    <row r="56" spans="2:18">
      <c r="B56" s="92">
        <v>7</v>
      </c>
      <c r="C56" s="300">
        <v>8.2899999999999991</v>
      </c>
      <c r="D56" s="283" t="s">
        <v>307</v>
      </c>
      <c r="E56" s="282"/>
      <c r="F56" s="258"/>
      <c r="G56" s="281"/>
      <c r="H56" s="281"/>
      <c r="I56" s="281"/>
      <c r="J56" s="281"/>
      <c r="L56" s="92">
        <v>7</v>
      </c>
      <c r="M56" s="300">
        <v>16.7</v>
      </c>
      <c r="N56" s="283" t="s">
        <v>307</v>
      </c>
      <c r="P56" s="258"/>
      <c r="Q56" s="281"/>
      <c r="R56" s="281"/>
    </row>
    <row r="57" spans="2:18">
      <c r="B57" s="92">
        <v>10</v>
      </c>
      <c r="C57" s="300">
        <v>11.89</v>
      </c>
      <c r="D57" s="283" t="s">
        <v>307</v>
      </c>
      <c r="E57" s="282"/>
      <c r="F57" s="258"/>
      <c r="G57" s="281"/>
      <c r="H57" s="281"/>
      <c r="I57" s="281"/>
      <c r="J57" s="281"/>
      <c r="L57" s="92">
        <v>10</v>
      </c>
      <c r="M57" s="300">
        <v>15.2</v>
      </c>
      <c r="N57" s="283" t="s">
        <v>307</v>
      </c>
      <c r="P57" s="258"/>
      <c r="Q57" s="281"/>
      <c r="R57" s="281"/>
    </row>
    <row r="58" spans="2:18">
      <c r="B58" s="92">
        <v>11</v>
      </c>
      <c r="C58" s="284" t="s">
        <v>307</v>
      </c>
      <c r="D58" s="283" t="s">
        <v>307</v>
      </c>
      <c r="E58" s="282"/>
      <c r="F58" s="258"/>
      <c r="G58" s="281"/>
      <c r="H58" s="281"/>
      <c r="I58" s="281"/>
      <c r="J58" s="281"/>
      <c r="L58" s="92">
        <v>11</v>
      </c>
      <c r="M58" s="284" t="s">
        <v>307</v>
      </c>
      <c r="N58" s="283" t="s">
        <v>307</v>
      </c>
      <c r="P58" s="258"/>
      <c r="Q58" s="281"/>
      <c r="R58" s="281"/>
    </row>
    <row r="59" spans="2:18">
      <c r="B59" s="92">
        <v>13</v>
      </c>
      <c r="C59" s="284" t="s">
        <v>307</v>
      </c>
      <c r="D59" s="283" t="s">
        <v>307</v>
      </c>
      <c r="E59" s="282"/>
      <c r="F59" s="258"/>
      <c r="G59" s="281"/>
      <c r="H59" s="281"/>
      <c r="I59" s="281"/>
      <c r="J59" s="281"/>
      <c r="L59" s="92">
        <v>13</v>
      </c>
      <c r="M59" s="284" t="s">
        <v>307</v>
      </c>
      <c r="N59" s="283" t="s">
        <v>307</v>
      </c>
      <c r="P59" s="258"/>
      <c r="Q59" s="281"/>
      <c r="R59" s="281"/>
    </row>
    <row r="60" spans="2:18">
      <c r="B60" s="92">
        <v>19</v>
      </c>
      <c r="C60" s="300">
        <v>9.49</v>
      </c>
      <c r="D60" s="136">
        <v>10.15</v>
      </c>
      <c r="E60" s="282"/>
      <c r="F60" s="258"/>
      <c r="G60" s="281"/>
      <c r="H60" s="281"/>
      <c r="I60" s="281"/>
      <c r="J60" s="281"/>
      <c r="L60" s="92">
        <v>19</v>
      </c>
      <c r="M60" s="300">
        <v>17.100000000000001</v>
      </c>
      <c r="N60" s="136">
        <v>17.2</v>
      </c>
      <c r="P60" s="258"/>
      <c r="Q60" s="281"/>
      <c r="R60" s="281"/>
    </row>
    <row r="61" spans="2:18">
      <c r="B61" s="92">
        <v>20</v>
      </c>
      <c r="C61" s="300">
        <v>8.8699999999999992</v>
      </c>
      <c r="D61" s="136">
        <v>10.67</v>
      </c>
      <c r="E61" s="282"/>
      <c r="F61" s="258"/>
      <c r="G61" s="281"/>
      <c r="H61" s="281"/>
      <c r="I61" s="281"/>
      <c r="J61" s="281"/>
      <c r="L61" s="92">
        <v>20</v>
      </c>
      <c r="M61" s="300">
        <v>17.2</v>
      </c>
      <c r="N61" s="136">
        <v>17.399999999999999</v>
      </c>
      <c r="P61" s="258"/>
      <c r="Q61" s="281"/>
      <c r="R61" s="281"/>
    </row>
    <row r="62" spans="2:18">
      <c r="B62" s="92">
        <v>21</v>
      </c>
      <c r="C62" s="300">
        <v>8.6</v>
      </c>
      <c r="D62" s="136">
        <v>9.64</v>
      </c>
      <c r="E62" s="282"/>
      <c r="F62" s="258"/>
      <c r="G62" s="281"/>
      <c r="H62" s="281"/>
      <c r="I62" s="281"/>
      <c r="J62" s="281"/>
      <c r="L62" s="92">
        <v>21</v>
      </c>
      <c r="M62" s="300">
        <v>16.899999999999999</v>
      </c>
      <c r="N62" s="136">
        <v>16.899999999999999</v>
      </c>
      <c r="P62" s="258"/>
      <c r="Q62" s="281"/>
      <c r="R62" s="281"/>
    </row>
    <row r="63" spans="2:18">
      <c r="B63" s="92">
        <v>24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24</v>
      </c>
      <c r="M63" s="284" t="s">
        <v>307</v>
      </c>
      <c r="N63" s="283" t="s">
        <v>307</v>
      </c>
      <c r="P63" s="258"/>
      <c r="Q63" s="281"/>
      <c r="R63" s="281"/>
    </row>
    <row r="64" spans="2:18" ht="13.5" thickBot="1">
      <c r="B64" s="92">
        <v>28</v>
      </c>
      <c r="C64" s="304" t="s">
        <v>307</v>
      </c>
      <c r="D64" s="234">
        <v>10.66</v>
      </c>
      <c r="E64" s="282"/>
      <c r="L64" s="92">
        <v>28</v>
      </c>
      <c r="M64" s="304" t="s">
        <v>307</v>
      </c>
      <c r="N64" s="234">
        <v>17.3</v>
      </c>
    </row>
    <row r="65" spans="2:18" ht="13.5" thickBot="1">
      <c r="B65" s="248" t="s">
        <v>0</v>
      </c>
      <c r="C65" s="274">
        <f>COUNTIF(C53:C64,"&gt;0")</f>
        <v>7</v>
      </c>
      <c r="D65" s="296">
        <f>COUNTIF(D53:D64,"&gt;0")</f>
        <v>6</v>
      </c>
      <c r="E65" s="280"/>
      <c r="L65" s="248" t="s">
        <v>0</v>
      </c>
      <c r="M65" s="274">
        <f>COUNTIF(M53:M64,"&gt;0")</f>
        <v>7</v>
      </c>
      <c r="N65" s="296">
        <f>COUNTIF(N53:N64,"&gt;0")</f>
        <v>6</v>
      </c>
    </row>
    <row r="66" spans="2:18">
      <c r="B66" s="117" t="s">
        <v>1</v>
      </c>
      <c r="C66" s="134">
        <f>AVERAGE(C53:C64)</f>
        <v>9.171428571428569</v>
      </c>
      <c r="D66" s="146">
        <f>AVERAGE(D53:D64)</f>
        <v>10.18</v>
      </c>
      <c r="E66" s="101"/>
      <c r="L66" s="117" t="s">
        <v>1</v>
      </c>
      <c r="M66" s="134">
        <f>AVERAGE(M53:M64)</f>
        <v>16.728571428571428</v>
      </c>
      <c r="N66" s="146">
        <f>AVERAGE(N53:N64)</f>
        <v>17.716666666666665</v>
      </c>
    </row>
    <row r="67" spans="2:18">
      <c r="B67" s="85" t="s">
        <v>2</v>
      </c>
      <c r="C67" s="84">
        <f>STDEV(C53:C64)</f>
        <v>1.2623051476225182</v>
      </c>
      <c r="D67" s="136">
        <f>STDEV(D53:D64)</f>
        <v>0.52214940390658282</v>
      </c>
      <c r="E67" s="101"/>
      <c r="L67" s="85" t="s">
        <v>2</v>
      </c>
      <c r="M67" s="84">
        <f>STDEV(M53:M64)</f>
        <v>0.69213266000646101</v>
      </c>
      <c r="N67" s="136">
        <f>STDEV(N53:N64)</f>
        <v>0.8658329323066124</v>
      </c>
    </row>
    <row r="68" spans="2:18" ht="13.5" thickBot="1">
      <c r="B68" s="82" t="s">
        <v>3</v>
      </c>
      <c r="C68" s="235">
        <f>CONFIDENCE(0.05,C67,C65)</f>
        <v>0.93511155659000333</v>
      </c>
      <c r="D68" s="234">
        <f>CONFIDENCE(0.05,D67,D65)</f>
        <v>0.41779886166951297</v>
      </c>
      <c r="E68" s="279"/>
      <c r="L68" s="82" t="s">
        <v>3</v>
      </c>
      <c r="M68" s="254">
        <f>CONFIDENCE(0.05,M67,M65)</f>
        <v>0.51272962823959534</v>
      </c>
      <c r="N68" s="278">
        <f>CONFIDENCE(0.05,N67,N65)</f>
        <v>0.69279790574729516</v>
      </c>
    </row>
    <row r="70" spans="2:18" ht="13.5" thickBot="1">
      <c r="H70" s="293"/>
      <c r="I70" s="252"/>
      <c r="J70" s="252"/>
    </row>
    <row r="71" spans="2:18" ht="13.5" thickBot="1">
      <c r="B71" s="347"/>
      <c r="C71" s="348"/>
      <c r="D71" s="405" t="s">
        <v>15</v>
      </c>
      <c r="E71" s="291"/>
      <c r="F71" s="268"/>
      <c r="G71" s="490" t="s">
        <v>394</v>
      </c>
      <c r="H71" s="491"/>
      <c r="I71" s="292"/>
      <c r="J71" s="292"/>
      <c r="L71" s="347"/>
      <c r="M71" s="348"/>
      <c r="N71" s="405" t="s">
        <v>15</v>
      </c>
      <c r="P71" s="268"/>
      <c r="Q71" s="493" t="s">
        <v>323</v>
      </c>
      <c r="R71" s="493"/>
    </row>
    <row r="72" spans="2:18" ht="13.5" thickBot="1">
      <c r="B72" s="349"/>
      <c r="C72" s="350"/>
      <c r="D72" s="407"/>
      <c r="E72" s="291"/>
      <c r="F72" s="267"/>
      <c r="G72" s="266">
        <v>1</v>
      </c>
      <c r="H72" s="265">
        <v>2</v>
      </c>
      <c r="I72" s="290"/>
      <c r="J72" s="290"/>
      <c r="L72" s="349"/>
      <c r="M72" s="350"/>
      <c r="N72" s="407"/>
      <c r="P72" s="267"/>
      <c r="Q72" s="266">
        <v>1</v>
      </c>
      <c r="R72" s="265">
        <v>2</v>
      </c>
    </row>
    <row r="73" spans="2:18" ht="13.5" thickBot="1">
      <c r="B73" s="347" t="s">
        <v>129</v>
      </c>
      <c r="C73" s="348"/>
      <c r="D73" s="288" t="s">
        <v>288</v>
      </c>
      <c r="E73" s="289"/>
      <c r="F73" s="263" t="s">
        <v>1</v>
      </c>
      <c r="G73" s="286">
        <f t="shared" ref="G73:H75" si="8">C87</f>
        <v>9.35</v>
      </c>
      <c r="H73" s="286">
        <f t="shared" si="8"/>
        <v>9.86</v>
      </c>
      <c r="I73" s="286"/>
      <c r="J73" s="286"/>
      <c r="L73" s="492" t="s">
        <v>386</v>
      </c>
      <c r="M73" s="433"/>
      <c r="N73" s="288" t="s">
        <v>288</v>
      </c>
      <c r="P73" s="263" t="s">
        <v>1</v>
      </c>
      <c r="Q73" s="286">
        <f t="shared" ref="Q73:R75" si="9">M87</f>
        <v>17.733333333333334</v>
      </c>
      <c r="R73" s="286">
        <f t="shared" si="9"/>
        <v>19.5</v>
      </c>
    </row>
    <row r="74" spans="2:18">
      <c r="B74" s="483" t="s">
        <v>6</v>
      </c>
      <c r="C74" s="485" t="s">
        <v>293</v>
      </c>
      <c r="D74" s="486"/>
      <c r="E74" s="287"/>
      <c r="F74" s="258" t="s">
        <v>7</v>
      </c>
      <c r="G74" s="286">
        <f t="shared" si="8"/>
        <v>0.58025856305616041</v>
      </c>
      <c r="H74" s="286">
        <f t="shared" si="8"/>
        <v>1.3688864087279136</v>
      </c>
      <c r="I74" s="286"/>
      <c r="J74" s="286"/>
      <c r="L74" s="483" t="s">
        <v>6</v>
      </c>
      <c r="M74" s="485" t="s">
        <v>293</v>
      </c>
      <c r="N74" s="486"/>
      <c r="P74" s="258" t="s">
        <v>7</v>
      </c>
      <c r="Q74" s="286">
        <f t="shared" si="9"/>
        <v>1.1015141094572201</v>
      </c>
      <c r="R74" s="286">
        <f t="shared" si="9"/>
        <v>1.1467344941179707</v>
      </c>
    </row>
    <row r="75" spans="2:18" ht="13.5" thickBot="1">
      <c r="B75" s="484"/>
      <c r="C75" s="107">
        <v>1</v>
      </c>
      <c r="D75" s="106">
        <v>2</v>
      </c>
      <c r="E75" s="280"/>
      <c r="F75" s="258" t="s">
        <v>3</v>
      </c>
      <c r="G75" s="286">
        <f t="shared" si="8"/>
        <v>0.65661231202988968</v>
      </c>
      <c r="H75" s="286">
        <f t="shared" si="8"/>
        <v>1.1998597927389434</v>
      </c>
      <c r="I75" s="286"/>
      <c r="J75" s="286"/>
      <c r="L75" s="484"/>
      <c r="M75" s="107">
        <v>1</v>
      </c>
      <c r="N75" s="106">
        <v>2</v>
      </c>
      <c r="P75" s="258" t="s">
        <v>3</v>
      </c>
      <c r="Q75" s="286">
        <f t="shared" si="9"/>
        <v>1.2464576521454087</v>
      </c>
      <c r="R75" s="286">
        <f t="shared" si="9"/>
        <v>1.0051386321510845</v>
      </c>
    </row>
    <row r="76" spans="2:18">
      <c r="B76" s="92">
        <v>4</v>
      </c>
      <c r="C76" s="305">
        <v>9.94</v>
      </c>
      <c r="D76" s="294">
        <v>11.4</v>
      </c>
      <c r="E76" s="282"/>
      <c r="F76" s="258" t="s">
        <v>8</v>
      </c>
      <c r="G76" s="281">
        <f>MAX(C76:C85)</f>
        <v>9.94</v>
      </c>
      <c r="H76" s="281">
        <f>MAX(D76:D85)</f>
        <v>11.4</v>
      </c>
      <c r="I76" s="281"/>
      <c r="J76" s="281"/>
      <c r="L76" s="92">
        <v>4</v>
      </c>
      <c r="M76" s="305">
        <v>17.8</v>
      </c>
      <c r="N76" s="294">
        <v>19.3</v>
      </c>
      <c r="P76" s="258" t="s">
        <v>8</v>
      </c>
      <c r="Q76" s="281">
        <f>MAX(M76:M85)</f>
        <v>18.8</v>
      </c>
      <c r="R76" s="281">
        <f>MAX(N76:N85)</f>
        <v>20.399999999999999</v>
      </c>
    </row>
    <row r="77" spans="2:18">
      <c r="B77" s="92">
        <v>5</v>
      </c>
      <c r="C77" s="300">
        <v>9.33</v>
      </c>
      <c r="D77" s="136">
        <v>9.08</v>
      </c>
      <c r="E77" s="282"/>
      <c r="F77" s="258" t="s">
        <v>9</v>
      </c>
      <c r="G77" s="281">
        <f>MIN(C76:C85)</f>
        <v>8.7799999999999994</v>
      </c>
      <c r="H77" s="281">
        <f>MIN(D76:D85)</f>
        <v>8.0299999999999994</v>
      </c>
      <c r="I77" s="281"/>
      <c r="J77" s="281"/>
      <c r="L77" s="92">
        <v>5</v>
      </c>
      <c r="M77" s="300">
        <v>16.600000000000001</v>
      </c>
      <c r="N77" s="136">
        <v>17.600000000000001</v>
      </c>
      <c r="P77" s="258" t="s">
        <v>9</v>
      </c>
      <c r="Q77" s="281">
        <f>MIN(M76:M85)</f>
        <v>16.600000000000001</v>
      </c>
      <c r="R77" s="281">
        <f>MIN(N76:N85)</f>
        <v>17.600000000000001</v>
      </c>
    </row>
    <row r="78" spans="2:18" ht="13.5" thickBot="1">
      <c r="B78" s="92">
        <v>8</v>
      </c>
      <c r="C78" s="284" t="s">
        <v>307</v>
      </c>
      <c r="D78" s="136">
        <v>8.0299999999999994</v>
      </c>
      <c r="E78" s="282"/>
      <c r="F78" s="262" t="s">
        <v>10</v>
      </c>
      <c r="G78" s="285">
        <f>G76-G77</f>
        <v>1.1600000000000001</v>
      </c>
      <c r="H78" s="285">
        <f>H76-H77</f>
        <v>3.370000000000001</v>
      </c>
      <c r="I78" s="281"/>
      <c r="J78" s="281"/>
      <c r="L78" s="92">
        <v>8</v>
      </c>
      <c r="M78" s="284" t="s">
        <v>307</v>
      </c>
      <c r="N78" s="136">
        <v>20.399999999999999</v>
      </c>
      <c r="P78" s="262" t="s">
        <v>10</v>
      </c>
      <c r="Q78" s="285">
        <f>Q76-Q77</f>
        <v>2.1999999999999993</v>
      </c>
      <c r="R78" s="285">
        <f>R76-R77</f>
        <v>2.7999999999999972</v>
      </c>
    </row>
    <row r="79" spans="2:18">
      <c r="B79" s="92">
        <v>11</v>
      </c>
      <c r="C79" s="284" t="s">
        <v>307</v>
      </c>
      <c r="D79" s="283" t="s">
        <v>307</v>
      </c>
      <c r="E79" s="282"/>
      <c r="F79" s="258"/>
      <c r="G79" s="281"/>
      <c r="H79" s="281"/>
      <c r="I79" s="281"/>
      <c r="J79" s="281"/>
      <c r="L79" s="92">
        <v>11</v>
      </c>
      <c r="M79" s="284" t="s">
        <v>307</v>
      </c>
      <c r="N79" s="283" t="s">
        <v>307</v>
      </c>
      <c r="P79" s="258"/>
      <c r="Q79" s="281"/>
      <c r="R79" s="281"/>
    </row>
    <row r="80" spans="2:18">
      <c r="B80" s="92">
        <v>16</v>
      </c>
      <c r="C80" s="284" t="s">
        <v>307</v>
      </c>
      <c r="D80" s="283" t="s">
        <v>307</v>
      </c>
      <c r="E80" s="282"/>
      <c r="F80" s="258"/>
      <c r="G80" s="281"/>
      <c r="H80" s="281"/>
      <c r="I80" s="281"/>
      <c r="J80" s="281"/>
      <c r="L80" s="92">
        <v>16</v>
      </c>
      <c r="M80" s="284" t="s">
        <v>307</v>
      </c>
      <c r="N80" s="283" t="s">
        <v>307</v>
      </c>
      <c r="P80" s="258"/>
      <c r="Q80" s="281"/>
      <c r="R80" s="281"/>
    </row>
    <row r="81" spans="2:18">
      <c r="B81" s="92">
        <v>17</v>
      </c>
      <c r="C81" s="284" t="s">
        <v>307</v>
      </c>
      <c r="D81" s="283" t="s">
        <v>307</v>
      </c>
      <c r="E81" s="282"/>
      <c r="F81" s="258"/>
      <c r="G81" s="281"/>
      <c r="H81" s="281"/>
      <c r="I81" s="281"/>
      <c r="J81" s="281"/>
      <c r="L81" s="92">
        <v>17</v>
      </c>
      <c r="M81" s="284" t="s">
        <v>307</v>
      </c>
      <c r="N81" s="283" t="s">
        <v>307</v>
      </c>
      <c r="P81" s="258"/>
      <c r="Q81" s="281"/>
      <c r="R81" s="281"/>
    </row>
    <row r="82" spans="2:18">
      <c r="B82" s="92">
        <v>19</v>
      </c>
      <c r="C82" s="300">
        <v>8.7799999999999994</v>
      </c>
      <c r="D82" s="136">
        <v>9.85</v>
      </c>
      <c r="E82" s="282"/>
      <c r="F82" s="258"/>
      <c r="G82" s="281"/>
      <c r="H82" s="281"/>
      <c r="I82" s="281"/>
      <c r="J82" s="281"/>
      <c r="L82" s="92">
        <v>19</v>
      </c>
      <c r="M82" s="300">
        <v>18.8</v>
      </c>
      <c r="N82" s="136">
        <v>20.3</v>
      </c>
      <c r="P82" s="258"/>
      <c r="Q82" s="281"/>
      <c r="R82" s="281"/>
    </row>
    <row r="83" spans="2:18">
      <c r="B83" s="92">
        <v>29</v>
      </c>
      <c r="C83" s="284" t="s">
        <v>307</v>
      </c>
      <c r="D83" s="136">
        <v>10.94</v>
      </c>
      <c r="E83" s="282"/>
      <c r="F83" s="258"/>
      <c r="G83" s="281"/>
      <c r="H83" s="281"/>
      <c r="I83" s="281"/>
      <c r="J83" s="281"/>
      <c r="L83" s="92">
        <v>29</v>
      </c>
      <c r="M83" s="284" t="s">
        <v>307</v>
      </c>
      <c r="N83" s="136">
        <v>19.899999999999999</v>
      </c>
      <c r="P83" s="258"/>
      <c r="Q83" s="281"/>
      <c r="R83" s="281"/>
    </row>
    <row r="84" spans="2:18">
      <c r="B84" s="92">
        <v>30</v>
      </c>
      <c r="C84" s="284" t="s">
        <v>307</v>
      </c>
      <c r="D84" s="283" t="s">
        <v>307</v>
      </c>
      <c r="E84" s="282"/>
      <c r="L84" s="92">
        <v>30</v>
      </c>
      <c r="M84" s="284" t="s">
        <v>307</v>
      </c>
      <c r="N84" s="283" t="s">
        <v>307</v>
      </c>
    </row>
    <row r="85" spans="2:18" ht="13.5" thickBot="1">
      <c r="B85" s="92">
        <v>31</v>
      </c>
      <c r="C85" s="304" t="s">
        <v>307</v>
      </c>
      <c r="D85" s="303" t="s">
        <v>307</v>
      </c>
      <c r="E85" s="282"/>
      <c r="L85" s="92">
        <v>31</v>
      </c>
      <c r="M85" s="304" t="s">
        <v>307</v>
      </c>
      <c r="N85" s="303" t="s">
        <v>307</v>
      </c>
    </row>
    <row r="86" spans="2:18" ht="13.5" thickBot="1">
      <c r="B86" s="248" t="s">
        <v>0</v>
      </c>
      <c r="C86" s="274">
        <f>COUNTIF(C76:C85,"&gt;0")</f>
        <v>3</v>
      </c>
      <c r="D86" s="296">
        <f>COUNTIF(D76:D85,"&gt;0")</f>
        <v>5</v>
      </c>
      <c r="E86" s="280"/>
      <c r="L86" s="248" t="s">
        <v>0</v>
      </c>
      <c r="M86" s="274">
        <f>COUNTIF(M76:M85,"&gt;0")</f>
        <v>3</v>
      </c>
      <c r="N86" s="296">
        <f>COUNTIF(N76:N85,"&gt;0")</f>
        <v>5</v>
      </c>
    </row>
    <row r="87" spans="2:18">
      <c r="B87" s="117" t="s">
        <v>1</v>
      </c>
      <c r="C87" s="134">
        <f>AVERAGE(C76:C85)</f>
        <v>9.35</v>
      </c>
      <c r="D87" s="146">
        <f>AVERAGE(D76:D85)</f>
        <v>9.86</v>
      </c>
      <c r="E87" s="101"/>
      <c r="L87" s="117" t="s">
        <v>1</v>
      </c>
      <c r="M87" s="134">
        <f>AVERAGE(M76:M85)</f>
        <v>17.733333333333334</v>
      </c>
      <c r="N87" s="146">
        <f>AVERAGE(N76:N85)</f>
        <v>19.5</v>
      </c>
    </row>
    <row r="88" spans="2:18">
      <c r="B88" s="85" t="s">
        <v>2</v>
      </c>
      <c r="C88" s="84">
        <f>STDEV(C76:C85)</f>
        <v>0.58025856305616041</v>
      </c>
      <c r="D88" s="136">
        <f>STDEV(D76:D85)</f>
        <v>1.3688864087279136</v>
      </c>
      <c r="E88" s="101"/>
      <c r="L88" s="85" t="s">
        <v>2</v>
      </c>
      <c r="M88" s="84">
        <f>STDEV(M76:M85)</f>
        <v>1.1015141094572201</v>
      </c>
      <c r="N88" s="136">
        <f>STDEV(N76:N85)</f>
        <v>1.1467344941179707</v>
      </c>
    </row>
    <row r="89" spans="2:18" ht="13.5" thickBot="1">
      <c r="B89" s="82" t="s">
        <v>3</v>
      </c>
      <c r="C89" s="235">
        <f>CONFIDENCE(0.05,C88,C86)</f>
        <v>0.65661231202988968</v>
      </c>
      <c r="D89" s="234">
        <f>CONFIDENCE(0.05,D88,D86)</f>
        <v>1.1998597927389434</v>
      </c>
      <c r="E89" s="279"/>
      <c r="L89" s="82" t="s">
        <v>3</v>
      </c>
      <c r="M89" s="254">
        <f>CONFIDENCE(0.05,M88,M86)</f>
        <v>1.2464576521454087</v>
      </c>
      <c r="N89" s="278">
        <f>CONFIDENCE(0.05,N88,N86)</f>
        <v>1.0051386321510845</v>
      </c>
    </row>
    <row r="91" spans="2:18" ht="13.5" thickBot="1">
      <c r="H91" s="293"/>
      <c r="I91" s="252"/>
      <c r="J91" s="252"/>
    </row>
    <row r="92" spans="2:18" ht="13.5" thickBot="1">
      <c r="B92" s="347"/>
      <c r="C92" s="348"/>
      <c r="D92" s="405" t="s">
        <v>15</v>
      </c>
      <c r="E92" s="291"/>
      <c r="F92" s="268"/>
      <c r="G92" s="490" t="s">
        <v>393</v>
      </c>
      <c r="H92" s="491"/>
      <c r="I92" s="292"/>
      <c r="J92" s="292"/>
      <c r="L92" s="347"/>
      <c r="M92" s="348"/>
      <c r="N92" s="405" t="s">
        <v>15</v>
      </c>
      <c r="P92" s="268"/>
      <c r="Q92" s="493" t="s">
        <v>321</v>
      </c>
      <c r="R92" s="493"/>
    </row>
    <row r="93" spans="2:18" ht="13.5" thickBot="1">
      <c r="B93" s="349"/>
      <c r="C93" s="350"/>
      <c r="D93" s="407"/>
      <c r="E93" s="291"/>
      <c r="F93" s="267"/>
      <c r="G93" s="266">
        <v>1</v>
      </c>
      <c r="H93" s="265">
        <v>2</v>
      </c>
      <c r="I93" s="290"/>
      <c r="J93" s="290"/>
      <c r="L93" s="349"/>
      <c r="M93" s="350"/>
      <c r="N93" s="407"/>
      <c r="P93" s="267"/>
      <c r="Q93" s="266">
        <v>1</v>
      </c>
      <c r="R93" s="265">
        <v>2</v>
      </c>
    </row>
    <row r="94" spans="2:18" ht="13.5" thickBot="1">
      <c r="B94" s="347" t="s">
        <v>129</v>
      </c>
      <c r="C94" s="348"/>
      <c r="D94" s="288" t="s">
        <v>287</v>
      </c>
      <c r="E94" s="289"/>
      <c r="F94" s="263" t="s">
        <v>1</v>
      </c>
      <c r="G94" s="286">
        <f t="shared" ref="G94:H96" si="10">C109</f>
        <v>8.702</v>
      </c>
      <c r="H94" s="286">
        <f t="shared" si="10"/>
        <v>9.3440000000000012</v>
      </c>
      <c r="I94" s="286"/>
      <c r="J94" s="286"/>
      <c r="L94" s="492" t="s">
        <v>386</v>
      </c>
      <c r="M94" s="433"/>
      <c r="N94" s="288" t="s">
        <v>287</v>
      </c>
      <c r="P94" s="263" t="s">
        <v>1</v>
      </c>
      <c r="Q94" s="286">
        <f t="shared" ref="Q94:R96" si="11">M109</f>
        <v>20.7</v>
      </c>
      <c r="R94" s="286">
        <f t="shared" si="11"/>
        <v>22.740000000000002</v>
      </c>
    </row>
    <row r="95" spans="2:18">
      <c r="B95" s="483" t="s">
        <v>6</v>
      </c>
      <c r="C95" s="485" t="s">
        <v>293</v>
      </c>
      <c r="D95" s="486"/>
      <c r="E95" s="287"/>
      <c r="F95" s="258" t="s">
        <v>7</v>
      </c>
      <c r="G95" s="286">
        <f t="shared" si="10"/>
        <v>1.532439232074152</v>
      </c>
      <c r="H95" s="286">
        <f t="shared" si="10"/>
        <v>1.1897394672784289</v>
      </c>
      <c r="I95" s="286"/>
      <c r="J95" s="286"/>
      <c r="L95" s="483" t="s">
        <v>6</v>
      </c>
      <c r="M95" s="485" t="s">
        <v>293</v>
      </c>
      <c r="N95" s="486"/>
      <c r="P95" s="258" t="s">
        <v>7</v>
      </c>
      <c r="Q95" s="286">
        <f t="shared" si="11"/>
        <v>2.1529050141610981</v>
      </c>
      <c r="R95" s="286">
        <f t="shared" si="11"/>
        <v>2.7300183149568542</v>
      </c>
    </row>
    <row r="96" spans="2:18" ht="13.5" thickBot="1">
      <c r="B96" s="484"/>
      <c r="C96" s="129">
        <v>1</v>
      </c>
      <c r="D96" s="128">
        <v>2</v>
      </c>
      <c r="E96" s="280"/>
      <c r="F96" s="258" t="s">
        <v>3</v>
      </c>
      <c r="G96" s="286">
        <f t="shared" si="10"/>
        <v>1.3432175289768609</v>
      </c>
      <c r="H96" s="286">
        <f t="shared" si="10"/>
        <v>1.0428334604831169</v>
      </c>
      <c r="I96" s="286"/>
      <c r="J96" s="286"/>
      <c r="L96" s="484"/>
      <c r="M96" s="129">
        <v>1</v>
      </c>
      <c r="N96" s="128">
        <v>2</v>
      </c>
      <c r="P96" s="258" t="s">
        <v>3</v>
      </c>
      <c r="Q96" s="286">
        <f t="shared" si="11"/>
        <v>1.8870697726325465</v>
      </c>
      <c r="R96" s="286">
        <f t="shared" si="11"/>
        <v>2.3929225892465795</v>
      </c>
    </row>
    <row r="97" spans="2:18">
      <c r="B97" s="92">
        <v>2</v>
      </c>
      <c r="C97" s="302" t="s">
        <v>307</v>
      </c>
      <c r="D97" s="301" t="s">
        <v>307</v>
      </c>
      <c r="E97" s="282"/>
      <c r="F97" s="258" t="s">
        <v>8</v>
      </c>
      <c r="G97" s="281">
        <f>MAX(C97:C107)</f>
        <v>11</v>
      </c>
      <c r="H97" s="281">
        <f>MAX(D97:D107)</f>
        <v>10.34</v>
      </c>
      <c r="I97" s="281"/>
      <c r="J97" s="281"/>
      <c r="L97" s="92">
        <v>2</v>
      </c>
      <c r="M97" s="302" t="s">
        <v>307</v>
      </c>
      <c r="N97" s="301" t="s">
        <v>307</v>
      </c>
      <c r="P97" s="258" t="s">
        <v>8</v>
      </c>
      <c r="Q97" s="281">
        <f>MAX(M97:M107)</f>
        <v>24.4</v>
      </c>
      <c r="R97" s="281">
        <f>MAX(N97:N107)</f>
        <v>26.3</v>
      </c>
    </row>
    <row r="98" spans="2:18">
      <c r="B98" s="92">
        <v>6</v>
      </c>
      <c r="C98" s="284" t="s">
        <v>307</v>
      </c>
      <c r="D98" s="283" t="s">
        <v>307</v>
      </c>
      <c r="E98" s="282"/>
      <c r="F98" s="258" t="s">
        <v>9</v>
      </c>
      <c r="G98" s="281">
        <f>MIN(C97:C107)</f>
        <v>6.99</v>
      </c>
      <c r="H98" s="281">
        <f>MIN(D97:D107)</f>
        <v>7.88</v>
      </c>
      <c r="I98" s="281"/>
      <c r="J98" s="281"/>
      <c r="L98" s="92">
        <v>6</v>
      </c>
      <c r="M98" s="284" t="s">
        <v>307</v>
      </c>
      <c r="N98" s="283" t="s">
        <v>307</v>
      </c>
      <c r="P98" s="258" t="s">
        <v>9</v>
      </c>
      <c r="Q98" s="281">
        <f>MIN(M97:M107)</f>
        <v>19.2</v>
      </c>
      <c r="R98" s="281">
        <f>MIN(N97:N107)</f>
        <v>19.600000000000001</v>
      </c>
    </row>
    <row r="99" spans="2:18" ht="13.5" thickBot="1">
      <c r="B99" s="92">
        <v>7</v>
      </c>
      <c r="C99" s="284" t="s">
        <v>307</v>
      </c>
      <c r="D99" s="283" t="s">
        <v>307</v>
      </c>
      <c r="E99" s="282"/>
      <c r="F99" s="262" t="s">
        <v>10</v>
      </c>
      <c r="G99" s="285">
        <f>G97-G98</f>
        <v>4.01</v>
      </c>
      <c r="H99" s="285">
        <f>H97-H98</f>
        <v>2.46</v>
      </c>
      <c r="I99" s="281"/>
      <c r="J99" s="281"/>
      <c r="L99" s="92">
        <v>7</v>
      </c>
      <c r="M99" s="284" t="s">
        <v>307</v>
      </c>
      <c r="N99" s="283" t="s">
        <v>307</v>
      </c>
      <c r="P99" s="262" t="s">
        <v>10</v>
      </c>
      <c r="Q99" s="285">
        <f>Q97-Q98</f>
        <v>5.1999999999999993</v>
      </c>
      <c r="R99" s="285">
        <f>R97-R98</f>
        <v>6.6999999999999993</v>
      </c>
    </row>
    <row r="100" spans="2:18">
      <c r="B100" s="92">
        <v>8</v>
      </c>
      <c r="C100" s="284" t="s">
        <v>307</v>
      </c>
      <c r="D100" s="283" t="s">
        <v>307</v>
      </c>
      <c r="E100" s="282"/>
      <c r="F100" s="258"/>
      <c r="G100" s="281"/>
      <c r="H100" s="281"/>
      <c r="I100" s="281"/>
      <c r="J100" s="281"/>
      <c r="L100" s="92">
        <v>8</v>
      </c>
      <c r="M100" s="284" t="s">
        <v>307</v>
      </c>
      <c r="N100" s="283" t="s">
        <v>307</v>
      </c>
      <c r="P100" s="258"/>
      <c r="Q100" s="281"/>
      <c r="R100" s="281"/>
    </row>
    <row r="101" spans="2:18">
      <c r="B101" s="92">
        <v>14</v>
      </c>
      <c r="C101" s="284" t="s">
        <v>307</v>
      </c>
      <c r="D101" s="283" t="s">
        <v>307</v>
      </c>
      <c r="E101" s="282"/>
      <c r="F101" s="258"/>
      <c r="G101" s="281"/>
      <c r="H101" s="281"/>
      <c r="I101" s="281"/>
      <c r="J101" s="281"/>
      <c r="L101" s="92">
        <v>14</v>
      </c>
      <c r="M101" s="284" t="s">
        <v>307</v>
      </c>
      <c r="N101" s="283" t="s">
        <v>307</v>
      </c>
      <c r="P101" s="258"/>
      <c r="Q101" s="281"/>
      <c r="R101" s="281"/>
    </row>
    <row r="102" spans="2:18">
      <c r="B102" s="92">
        <v>22</v>
      </c>
      <c r="C102" s="284" t="s">
        <v>307</v>
      </c>
      <c r="D102" s="283" t="s">
        <v>307</v>
      </c>
      <c r="E102" s="282"/>
      <c r="F102" s="258"/>
      <c r="G102" s="281"/>
      <c r="H102" s="281"/>
      <c r="I102" s="281"/>
      <c r="J102" s="281"/>
      <c r="L102" s="92">
        <v>22</v>
      </c>
      <c r="M102" s="284" t="s">
        <v>307</v>
      </c>
      <c r="N102" s="283" t="s">
        <v>307</v>
      </c>
      <c r="P102" s="258"/>
      <c r="Q102" s="281"/>
      <c r="R102" s="281"/>
    </row>
    <row r="103" spans="2:18">
      <c r="B103" s="92">
        <v>23</v>
      </c>
      <c r="C103" s="314">
        <v>8.1</v>
      </c>
      <c r="D103" s="313">
        <v>9.94</v>
      </c>
      <c r="E103" s="317"/>
      <c r="F103" s="258"/>
      <c r="G103" s="281"/>
      <c r="H103" s="281"/>
      <c r="I103" s="281"/>
      <c r="J103" s="281"/>
      <c r="K103" s="316"/>
      <c r="L103" s="315">
        <v>23</v>
      </c>
      <c r="M103" s="314">
        <v>19.2</v>
      </c>
      <c r="N103" s="313">
        <v>26.3</v>
      </c>
      <c r="P103" s="258"/>
      <c r="Q103" s="281"/>
      <c r="R103" s="281"/>
    </row>
    <row r="104" spans="2:18">
      <c r="B104" s="92">
        <v>26</v>
      </c>
      <c r="C104" s="318">
        <v>6.99</v>
      </c>
      <c r="D104" s="313">
        <v>7.88</v>
      </c>
      <c r="E104" s="317"/>
      <c r="F104" s="258"/>
      <c r="G104" s="281"/>
      <c r="H104" s="281"/>
      <c r="I104" s="281"/>
      <c r="J104" s="281"/>
      <c r="K104" s="316"/>
      <c r="L104" s="315">
        <v>26</v>
      </c>
      <c r="M104" s="318">
        <v>20.7</v>
      </c>
      <c r="N104" s="313">
        <v>23.1</v>
      </c>
      <c r="P104" s="258"/>
      <c r="Q104" s="281"/>
      <c r="R104" s="281"/>
    </row>
    <row r="105" spans="2:18">
      <c r="B105" s="92">
        <v>27</v>
      </c>
      <c r="C105" s="314">
        <v>8.07</v>
      </c>
      <c r="D105" s="313">
        <v>8.24</v>
      </c>
      <c r="E105" s="317"/>
      <c r="F105" s="258"/>
      <c r="G105" s="281"/>
      <c r="H105" s="281"/>
      <c r="I105" s="281"/>
      <c r="J105" s="281"/>
      <c r="K105" s="316"/>
      <c r="L105" s="315">
        <v>27</v>
      </c>
      <c r="M105" s="314">
        <v>24.4</v>
      </c>
      <c r="N105" s="313">
        <v>24.2</v>
      </c>
      <c r="P105" s="258"/>
      <c r="Q105" s="281"/>
      <c r="R105" s="281"/>
    </row>
    <row r="106" spans="2:18">
      <c r="B106" s="92">
        <v>28</v>
      </c>
      <c r="C106" s="314">
        <v>11</v>
      </c>
      <c r="D106" s="313">
        <v>10.34</v>
      </c>
      <c r="E106" s="317"/>
      <c r="F106" s="258"/>
      <c r="G106" s="281"/>
      <c r="H106" s="281"/>
      <c r="I106" s="281"/>
      <c r="J106" s="281"/>
      <c r="K106" s="316"/>
      <c r="L106" s="315">
        <v>28</v>
      </c>
      <c r="M106" s="314">
        <v>19.3</v>
      </c>
      <c r="N106" s="313">
        <v>19.600000000000001</v>
      </c>
      <c r="P106" s="258"/>
      <c r="Q106" s="281"/>
      <c r="R106" s="281"/>
    </row>
    <row r="107" spans="2:18" ht="13.5" thickBot="1">
      <c r="B107" s="92">
        <v>29</v>
      </c>
      <c r="C107" s="314">
        <v>9.35</v>
      </c>
      <c r="D107" s="313">
        <v>10.32</v>
      </c>
      <c r="E107" s="317"/>
      <c r="F107" s="316"/>
      <c r="G107" s="316"/>
      <c r="H107" s="316"/>
      <c r="I107" s="316"/>
      <c r="J107" s="316"/>
      <c r="K107" s="316"/>
      <c r="L107" s="315">
        <v>29</v>
      </c>
      <c r="M107" s="314">
        <v>19.899999999999999</v>
      </c>
      <c r="N107" s="313">
        <v>20.5</v>
      </c>
    </row>
    <row r="108" spans="2:18" ht="13.5" thickBot="1">
      <c r="B108" s="248" t="s">
        <v>0</v>
      </c>
      <c r="C108" s="274">
        <f>COUNTIF(C97:C107,"&gt;0")</f>
        <v>5</v>
      </c>
      <c r="D108" s="296">
        <f>COUNTIF(D97:D107,"&gt;0")</f>
        <v>5</v>
      </c>
      <c r="E108" s="280"/>
      <c r="L108" s="248" t="s">
        <v>0</v>
      </c>
      <c r="M108" s="274">
        <f>COUNTIF(M97:M107,"&gt;0")</f>
        <v>5</v>
      </c>
      <c r="N108" s="296">
        <f>COUNTIF(N97:N107,"&gt;0")</f>
        <v>5</v>
      </c>
    </row>
    <row r="109" spans="2:18">
      <c r="B109" s="117" t="s">
        <v>1</v>
      </c>
      <c r="C109" s="134">
        <f>AVERAGE(C97:C107)</f>
        <v>8.702</v>
      </c>
      <c r="D109" s="146">
        <f>AVERAGE(D97:D107)</f>
        <v>9.3440000000000012</v>
      </c>
      <c r="E109" s="101"/>
      <c r="L109" s="117" t="s">
        <v>1</v>
      </c>
      <c r="M109" s="134">
        <f>AVERAGE(M97:M107)</f>
        <v>20.7</v>
      </c>
      <c r="N109" s="146">
        <f>AVERAGE(N97:N107)</f>
        <v>22.740000000000002</v>
      </c>
    </row>
    <row r="110" spans="2:18">
      <c r="B110" s="85" t="s">
        <v>2</v>
      </c>
      <c r="C110" s="84">
        <f>STDEV(C97:C107)</f>
        <v>1.532439232074152</v>
      </c>
      <c r="D110" s="136">
        <f>STDEV(D97:D107)</f>
        <v>1.1897394672784289</v>
      </c>
      <c r="E110" s="101"/>
      <c r="L110" s="85" t="s">
        <v>2</v>
      </c>
      <c r="M110" s="84">
        <f>STDEV(M97:M107)</f>
        <v>2.1529050141610981</v>
      </c>
      <c r="N110" s="136">
        <f>STDEV(N97:N107)</f>
        <v>2.7300183149568542</v>
      </c>
    </row>
    <row r="111" spans="2:18" ht="13.5" thickBot="1">
      <c r="B111" s="82" t="s">
        <v>3</v>
      </c>
      <c r="C111" s="235">
        <f>CONFIDENCE(0.05,C110,C108)</f>
        <v>1.3432175289768609</v>
      </c>
      <c r="D111" s="234">
        <f>CONFIDENCE(0.05,D110,D108)</f>
        <v>1.0428334604831169</v>
      </c>
      <c r="E111" s="279"/>
      <c r="L111" s="82" t="s">
        <v>3</v>
      </c>
      <c r="M111" s="254">
        <f>CONFIDENCE(0.05,M110,M108)</f>
        <v>1.8870697726325465</v>
      </c>
      <c r="N111" s="278">
        <f>CONFIDENCE(0.05,N110,N108)</f>
        <v>2.3929225892465795</v>
      </c>
    </row>
    <row r="113" spans="2:18" ht="13.5" thickBot="1">
      <c r="H113" s="293"/>
      <c r="I113" s="252"/>
      <c r="J113" s="252"/>
    </row>
    <row r="114" spans="2:18" ht="13.5" thickBot="1">
      <c r="B114" s="347"/>
      <c r="C114" s="348"/>
      <c r="D114" s="405" t="s">
        <v>15</v>
      </c>
      <c r="E114" s="291"/>
      <c r="F114" s="268"/>
      <c r="G114" s="490" t="s">
        <v>392</v>
      </c>
      <c r="H114" s="491"/>
      <c r="I114" s="292"/>
      <c r="J114" s="292"/>
      <c r="L114" s="347"/>
      <c r="M114" s="348"/>
      <c r="N114" s="405" t="s">
        <v>15</v>
      </c>
      <c r="P114" s="268"/>
      <c r="Q114" s="493" t="s">
        <v>319</v>
      </c>
      <c r="R114" s="493"/>
    </row>
    <row r="115" spans="2:18" ht="13.5" thickBot="1">
      <c r="B115" s="349"/>
      <c r="C115" s="350"/>
      <c r="D115" s="407"/>
      <c r="E115" s="291"/>
      <c r="F115" s="267"/>
      <c r="G115" s="266">
        <v>1</v>
      </c>
      <c r="H115" s="265">
        <v>2</v>
      </c>
      <c r="I115" s="290"/>
      <c r="J115" s="290"/>
      <c r="L115" s="349"/>
      <c r="M115" s="350"/>
      <c r="N115" s="407"/>
      <c r="P115" s="267"/>
      <c r="Q115" s="266">
        <v>1</v>
      </c>
      <c r="R115" s="265">
        <v>2</v>
      </c>
    </row>
    <row r="116" spans="2:18" ht="13.5" thickBot="1">
      <c r="B116" s="347" t="s">
        <v>129</v>
      </c>
      <c r="C116" s="348"/>
      <c r="D116" s="288" t="s">
        <v>286</v>
      </c>
      <c r="E116" s="289"/>
      <c r="F116" s="263" t="s">
        <v>1</v>
      </c>
      <c r="G116" s="286">
        <f t="shared" ref="G116:H118" si="12">C136</f>
        <v>7.9606666666666683</v>
      </c>
      <c r="H116" s="286">
        <f t="shared" si="12"/>
        <v>9.4307142857142843</v>
      </c>
      <c r="I116" s="286"/>
      <c r="J116" s="286"/>
      <c r="L116" s="492" t="s">
        <v>386</v>
      </c>
      <c r="M116" s="433"/>
      <c r="N116" s="288" t="s">
        <v>286</v>
      </c>
      <c r="P116" s="263" t="s">
        <v>1</v>
      </c>
      <c r="Q116" s="286">
        <f t="shared" ref="Q116:R118" si="13">M136</f>
        <v>22.54666666666667</v>
      </c>
      <c r="R116" s="286">
        <f t="shared" si="13"/>
        <v>25.092857142857145</v>
      </c>
    </row>
    <row r="117" spans="2:18">
      <c r="B117" s="483" t="s">
        <v>6</v>
      </c>
      <c r="C117" s="485" t="s">
        <v>293</v>
      </c>
      <c r="D117" s="486"/>
      <c r="E117" s="287"/>
      <c r="F117" s="258" t="s">
        <v>7</v>
      </c>
      <c r="G117" s="286">
        <f t="shared" si="12"/>
        <v>1.1176471885596118</v>
      </c>
      <c r="H117" s="286">
        <f t="shared" si="12"/>
        <v>1.5026820344648224</v>
      </c>
      <c r="I117" s="286"/>
      <c r="J117" s="286"/>
      <c r="L117" s="483" t="s">
        <v>6</v>
      </c>
      <c r="M117" s="485" t="s">
        <v>293</v>
      </c>
      <c r="N117" s="486"/>
      <c r="P117" s="258" t="s">
        <v>7</v>
      </c>
      <c r="Q117" s="286">
        <f t="shared" si="13"/>
        <v>1.58243332816749</v>
      </c>
      <c r="R117" s="286">
        <f t="shared" si="13"/>
        <v>2.020839233781651</v>
      </c>
    </row>
    <row r="118" spans="2:18" ht="13.5" thickBot="1">
      <c r="B118" s="484"/>
      <c r="C118" s="129">
        <v>1</v>
      </c>
      <c r="D118" s="128">
        <v>2</v>
      </c>
      <c r="E118" s="280"/>
      <c r="F118" s="258" t="s">
        <v>3</v>
      </c>
      <c r="G118" s="286">
        <f t="shared" si="12"/>
        <v>0.56559712273081664</v>
      </c>
      <c r="H118" s="286">
        <f t="shared" si="12"/>
        <v>0.7871385226710409</v>
      </c>
      <c r="I118" s="286"/>
      <c r="J118" s="286"/>
      <c r="L118" s="484"/>
      <c r="M118" s="129">
        <v>1</v>
      </c>
      <c r="N118" s="128">
        <v>2</v>
      </c>
      <c r="P118" s="258" t="s">
        <v>3</v>
      </c>
      <c r="Q118" s="286">
        <f t="shared" si="13"/>
        <v>0.80080704043854434</v>
      </c>
      <c r="R118" s="286">
        <f t="shared" si="13"/>
        <v>1.0585608748567257</v>
      </c>
    </row>
    <row r="119" spans="2:18">
      <c r="B119" s="92">
        <v>3</v>
      </c>
      <c r="C119" s="147">
        <v>8.11</v>
      </c>
      <c r="D119" s="283" t="s">
        <v>307</v>
      </c>
      <c r="E119" s="282"/>
      <c r="F119" s="258" t="s">
        <v>8</v>
      </c>
      <c r="G119" s="281">
        <f>MAX(C119:C134)</f>
        <v>9.77</v>
      </c>
      <c r="H119" s="281">
        <f>MAX(D119:D134)</f>
        <v>12.34</v>
      </c>
      <c r="I119" s="281"/>
      <c r="J119" s="281"/>
      <c r="L119" s="92">
        <v>3</v>
      </c>
      <c r="M119" s="147">
        <v>20.3</v>
      </c>
      <c r="N119" s="283" t="s">
        <v>307</v>
      </c>
      <c r="P119" s="258" t="s">
        <v>8</v>
      </c>
      <c r="Q119" s="281">
        <f>MAX(M119:M134)</f>
        <v>26.1</v>
      </c>
      <c r="R119" s="281">
        <f>MAX(N119:N134)</f>
        <v>28.8</v>
      </c>
    </row>
    <row r="120" spans="2:18">
      <c r="B120" s="92">
        <v>4</v>
      </c>
      <c r="C120" s="137">
        <v>9.77</v>
      </c>
      <c r="D120" s="136">
        <v>9.83</v>
      </c>
      <c r="E120" s="282"/>
      <c r="F120" s="258" t="s">
        <v>9</v>
      </c>
      <c r="G120" s="281">
        <f>MIN(C119:C134)</f>
        <v>5.94</v>
      </c>
      <c r="H120" s="281">
        <f>MIN(D119:D134)</f>
        <v>7.23</v>
      </c>
      <c r="I120" s="281"/>
      <c r="J120" s="281"/>
      <c r="L120" s="92">
        <v>4</v>
      </c>
      <c r="M120" s="137">
        <v>26.1</v>
      </c>
      <c r="N120" s="136">
        <v>27.5</v>
      </c>
      <c r="P120" s="258" t="s">
        <v>9</v>
      </c>
      <c r="Q120" s="281">
        <f>MIN(M119:M134)</f>
        <v>20.3</v>
      </c>
      <c r="R120" s="281">
        <f>MIN(N119:N134)</f>
        <v>22.3</v>
      </c>
    </row>
    <row r="121" spans="2:18" ht="13.5" thickBot="1">
      <c r="B121" s="92">
        <v>5</v>
      </c>
      <c r="C121" s="137">
        <v>8.39</v>
      </c>
      <c r="D121" s="136">
        <v>10.96</v>
      </c>
      <c r="E121" s="282"/>
      <c r="F121" s="262" t="s">
        <v>10</v>
      </c>
      <c r="G121" s="285">
        <f>G119-G120</f>
        <v>3.8299999999999992</v>
      </c>
      <c r="H121" s="285">
        <f>H119-H120</f>
        <v>5.1099999999999994</v>
      </c>
      <c r="I121" s="281"/>
      <c r="J121" s="281"/>
      <c r="L121" s="92">
        <v>5</v>
      </c>
      <c r="M121" s="137">
        <v>22.8</v>
      </c>
      <c r="N121" s="136">
        <v>27.1</v>
      </c>
      <c r="P121" s="262" t="s">
        <v>10</v>
      </c>
      <c r="Q121" s="285">
        <f>Q119-Q120</f>
        <v>5.8000000000000007</v>
      </c>
      <c r="R121" s="285">
        <f>R119-R120</f>
        <v>6.5</v>
      </c>
    </row>
    <row r="122" spans="2:18">
      <c r="B122" s="92">
        <v>6</v>
      </c>
      <c r="C122" s="284" t="s">
        <v>307</v>
      </c>
      <c r="D122" s="283" t="s">
        <v>307</v>
      </c>
      <c r="E122" s="282"/>
      <c r="F122" s="258"/>
      <c r="G122" s="281"/>
      <c r="H122" s="281"/>
      <c r="I122" s="281"/>
      <c r="J122" s="281"/>
      <c r="L122" s="92">
        <v>6</v>
      </c>
      <c r="M122" s="284" t="s">
        <v>307</v>
      </c>
      <c r="N122" s="283" t="s">
        <v>307</v>
      </c>
      <c r="P122" s="258"/>
      <c r="Q122" s="281"/>
      <c r="R122" s="281"/>
    </row>
    <row r="123" spans="2:18">
      <c r="B123" s="92">
        <v>11</v>
      </c>
      <c r="C123" s="137">
        <v>8.5</v>
      </c>
      <c r="D123" s="136">
        <v>8.7899999999999991</v>
      </c>
      <c r="E123" s="282"/>
      <c r="F123" s="258"/>
      <c r="G123" s="281"/>
      <c r="H123" s="281"/>
      <c r="I123" s="281"/>
      <c r="J123" s="281"/>
      <c r="L123" s="92">
        <v>11</v>
      </c>
      <c r="M123" s="137">
        <v>22.3</v>
      </c>
      <c r="N123" s="136">
        <v>24.5</v>
      </c>
      <c r="P123" s="258"/>
      <c r="Q123" s="281"/>
      <c r="R123" s="281"/>
    </row>
    <row r="124" spans="2:18">
      <c r="B124" s="92">
        <v>12</v>
      </c>
      <c r="C124" s="137">
        <v>8.5</v>
      </c>
      <c r="D124" s="136">
        <v>8.7899999999999991</v>
      </c>
      <c r="E124" s="282"/>
      <c r="F124" s="258"/>
      <c r="G124" s="281"/>
      <c r="H124" s="281"/>
      <c r="I124" s="281"/>
      <c r="J124" s="281"/>
      <c r="L124" s="92">
        <v>12</v>
      </c>
      <c r="M124" s="137">
        <v>23.4</v>
      </c>
      <c r="N124" s="136">
        <v>25</v>
      </c>
      <c r="P124" s="258"/>
      <c r="Q124" s="281"/>
      <c r="R124" s="281"/>
    </row>
    <row r="125" spans="2:18">
      <c r="B125" s="92">
        <v>13</v>
      </c>
      <c r="C125" s="137">
        <v>8.99</v>
      </c>
      <c r="D125" s="136">
        <v>8.86</v>
      </c>
      <c r="E125" s="282"/>
      <c r="F125" s="258"/>
      <c r="G125" s="281"/>
      <c r="H125" s="281"/>
      <c r="I125" s="281"/>
      <c r="J125" s="281"/>
      <c r="L125" s="92">
        <v>13</v>
      </c>
      <c r="M125" s="137">
        <v>22.2</v>
      </c>
      <c r="N125" s="136">
        <v>22.9</v>
      </c>
      <c r="P125" s="258"/>
      <c r="Q125" s="281"/>
      <c r="R125" s="281"/>
    </row>
    <row r="126" spans="2:18">
      <c r="B126" s="92">
        <v>14</v>
      </c>
      <c r="C126" s="137">
        <v>7.61</v>
      </c>
      <c r="D126" s="136">
        <v>9.9600000000000009</v>
      </c>
      <c r="E126" s="282"/>
      <c r="F126" s="258"/>
      <c r="G126" s="281"/>
      <c r="H126" s="281"/>
      <c r="I126" s="281"/>
      <c r="J126" s="281"/>
      <c r="L126" s="92">
        <v>14</v>
      </c>
      <c r="M126" s="137">
        <v>20.8</v>
      </c>
      <c r="N126" s="136">
        <v>22.3</v>
      </c>
      <c r="P126" s="258"/>
      <c r="Q126" s="281"/>
      <c r="R126" s="281"/>
    </row>
    <row r="127" spans="2:18">
      <c r="B127" s="92">
        <v>17</v>
      </c>
      <c r="C127" s="137">
        <v>6.91</v>
      </c>
      <c r="D127" s="136">
        <v>8.35</v>
      </c>
      <c r="E127" s="282"/>
      <c r="F127" s="258"/>
      <c r="G127" s="281"/>
      <c r="H127" s="281"/>
      <c r="I127" s="281"/>
      <c r="J127" s="281"/>
      <c r="L127" s="92">
        <v>17</v>
      </c>
      <c r="M127" s="137">
        <v>21.4</v>
      </c>
      <c r="N127" s="136">
        <v>23.2</v>
      </c>
      <c r="P127" s="258"/>
      <c r="Q127" s="281"/>
      <c r="R127" s="281"/>
    </row>
    <row r="128" spans="2:18">
      <c r="B128" s="92">
        <v>18</v>
      </c>
      <c r="C128" s="137">
        <v>6.93</v>
      </c>
      <c r="D128" s="136">
        <v>7.63</v>
      </c>
      <c r="E128" s="282"/>
      <c r="F128" s="258"/>
      <c r="G128" s="281"/>
      <c r="H128" s="281"/>
      <c r="I128" s="281"/>
      <c r="J128" s="281"/>
      <c r="L128" s="92">
        <v>18</v>
      </c>
      <c r="M128" s="137">
        <v>21.5</v>
      </c>
      <c r="N128" s="136">
        <v>22.8</v>
      </c>
      <c r="P128" s="258"/>
      <c r="Q128" s="281"/>
      <c r="R128" s="281"/>
    </row>
    <row r="129" spans="2:18">
      <c r="B129" s="92">
        <v>19</v>
      </c>
      <c r="C129" s="137">
        <v>9.33</v>
      </c>
      <c r="D129" s="136">
        <v>12.34</v>
      </c>
      <c r="E129" s="282"/>
      <c r="F129" s="258"/>
      <c r="G129" s="281"/>
      <c r="H129" s="281"/>
      <c r="I129" s="281"/>
      <c r="J129" s="281"/>
      <c r="L129" s="92">
        <v>19</v>
      </c>
      <c r="M129" s="137">
        <v>23.8</v>
      </c>
      <c r="N129" s="136">
        <v>26.1</v>
      </c>
      <c r="P129" s="258"/>
      <c r="Q129" s="281"/>
      <c r="R129" s="281"/>
    </row>
    <row r="130" spans="2:18">
      <c r="B130" s="92">
        <v>21</v>
      </c>
      <c r="C130" s="137">
        <v>7.01</v>
      </c>
      <c r="D130" s="136">
        <v>10.66</v>
      </c>
      <c r="E130" s="282"/>
      <c r="F130" s="258"/>
      <c r="G130" s="281"/>
      <c r="H130" s="281"/>
      <c r="I130" s="281"/>
      <c r="J130" s="281"/>
      <c r="L130" s="92">
        <v>21</v>
      </c>
      <c r="M130" s="137">
        <v>21.7</v>
      </c>
      <c r="N130" s="136">
        <v>26.9</v>
      </c>
      <c r="P130" s="258"/>
      <c r="Q130" s="281"/>
      <c r="R130" s="281"/>
    </row>
    <row r="131" spans="2:18">
      <c r="B131" s="92">
        <v>24</v>
      </c>
      <c r="C131" s="137">
        <v>8.3699999999999992</v>
      </c>
      <c r="D131" s="136">
        <v>11.32</v>
      </c>
      <c r="E131" s="282"/>
      <c r="F131" s="258"/>
      <c r="G131" s="281"/>
      <c r="H131" s="281"/>
      <c r="I131" s="281"/>
      <c r="J131" s="281"/>
      <c r="L131" s="92">
        <v>24</v>
      </c>
      <c r="M131" s="137">
        <v>25.3</v>
      </c>
      <c r="N131" s="136">
        <v>28.8</v>
      </c>
      <c r="P131" s="258"/>
      <c r="Q131" s="281"/>
      <c r="R131" s="281"/>
    </row>
    <row r="132" spans="2:18">
      <c r="B132" s="92">
        <v>25</v>
      </c>
      <c r="C132" s="137">
        <v>5.94</v>
      </c>
      <c r="D132" s="136">
        <v>7.81</v>
      </c>
      <c r="E132" s="282"/>
      <c r="F132" s="258"/>
      <c r="G132" s="281"/>
      <c r="H132" s="281"/>
      <c r="I132" s="281"/>
      <c r="J132" s="281"/>
      <c r="L132" s="92">
        <v>25</v>
      </c>
      <c r="M132" s="137">
        <v>22.2</v>
      </c>
      <c r="N132" s="136">
        <v>26.1</v>
      </c>
      <c r="P132" s="258"/>
      <c r="Q132" s="281"/>
      <c r="R132" s="281"/>
    </row>
    <row r="133" spans="2:18">
      <c r="B133" s="92">
        <v>26</v>
      </c>
      <c r="C133" s="137">
        <v>8.68</v>
      </c>
      <c r="D133" s="136">
        <v>9.5</v>
      </c>
      <c r="E133" s="282"/>
      <c r="F133" s="258"/>
      <c r="G133" s="281"/>
      <c r="H133" s="281"/>
      <c r="I133" s="281"/>
      <c r="J133" s="281"/>
      <c r="L133" s="92">
        <v>26</v>
      </c>
      <c r="M133" s="137">
        <v>22.8</v>
      </c>
      <c r="N133" s="136">
        <v>24.4</v>
      </c>
      <c r="P133" s="258"/>
      <c r="Q133" s="281"/>
      <c r="R133" s="281"/>
    </row>
    <row r="134" spans="2:18" ht="13.5" thickBot="1">
      <c r="B134" s="92">
        <v>28</v>
      </c>
      <c r="C134" s="137">
        <v>6.37</v>
      </c>
      <c r="D134" s="136">
        <v>7.23</v>
      </c>
      <c r="E134" s="282"/>
      <c r="F134" s="258"/>
      <c r="G134" s="281"/>
      <c r="H134" s="281"/>
      <c r="I134" s="281"/>
      <c r="J134" s="281"/>
      <c r="L134" s="92">
        <v>28</v>
      </c>
      <c r="M134" s="137">
        <v>21.6</v>
      </c>
      <c r="N134" s="136">
        <v>23.7</v>
      </c>
      <c r="P134" s="258"/>
      <c r="Q134" s="281"/>
      <c r="R134" s="281"/>
    </row>
    <row r="135" spans="2:18" ht="13.5" thickBot="1">
      <c r="B135" s="248" t="s">
        <v>0</v>
      </c>
      <c r="C135" s="256">
        <f>COUNTIF(C119:C134,"&gt;0")</f>
        <v>15</v>
      </c>
      <c r="D135" s="255">
        <f>COUNTIF(D119:D134,"&gt;0")</f>
        <v>14</v>
      </c>
      <c r="E135" s="280"/>
      <c r="L135" s="248" t="s">
        <v>0</v>
      </c>
      <c r="M135" s="256">
        <f>COUNTIF(M119:M134,"&gt;0")</f>
        <v>15</v>
      </c>
      <c r="N135" s="255">
        <f>COUNTIF(N119:N134,"&gt;0")</f>
        <v>14</v>
      </c>
    </row>
    <row r="136" spans="2:18">
      <c r="B136" s="117" t="s">
        <v>1</v>
      </c>
      <c r="C136" s="134">
        <f>AVERAGE(C119:C134)</f>
        <v>7.9606666666666683</v>
      </c>
      <c r="D136" s="146">
        <f>AVERAGE(D119:D134)</f>
        <v>9.4307142857142843</v>
      </c>
      <c r="E136" s="101"/>
      <c r="L136" s="117" t="s">
        <v>1</v>
      </c>
      <c r="M136" s="134">
        <f>AVERAGE(M119:M134)</f>
        <v>22.54666666666667</v>
      </c>
      <c r="N136" s="146">
        <f>AVERAGE(N119:N134)</f>
        <v>25.092857142857145</v>
      </c>
    </row>
    <row r="137" spans="2:18">
      <c r="B137" s="85" t="s">
        <v>2</v>
      </c>
      <c r="C137" s="84">
        <f>STDEV(C119:C134)</f>
        <v>1.1176471885596118</v>
      </c>
      <c r="D137" s="136">
        <f>STDEV(D119:D134)</f>
        <v>1.5026820344648224</v>
      </c>
      <c r="E137" s="101"/>
      <c r="L137" s="85" t="s">
        <v>2</v>
      </c>
      <c r="M137" s="84">
        <f>STDEV(M119:M134)</f>
        <v>1.58243332816749</v>
      </c>
      <c r="N137" s="136">
        <f>STDEV(N119:N134)</f>
        <v>2.020839233781651</v>
      </c>
    </row>
    <row r="138" spans="2:18" ht="13.5" thickBot="1">
      <c r="B138" s="82" t="s">
        <v>3</v>
      </c>
      <c r="C138" s="235">
        <f>CONFIDENCE(0.05,C137,C135)</f>
        <v>0.56559712273081664</v>
      </c>
      <c r="D138" s="234">
        <f>CONFIDENCE(0.05,D137,D135)</f>
        <v>0.7871385226710409</v>
      </c>
      <c r="E138" s="279"/>
      <c r="L138" s="82" t="s">
        <v>3</v>
      </c>
      <c r="M138" s="254">
        <f>CONFIDENCE(0.05,M137,M135)</f>
        <v>0.80080704043854434</v>
      </c>
      <c r="N138" s="278">
        <f>CONFIDENCE(0.05,N137,N135)</f>
        <v>1.0585608748567257</v>
      </c>
    </row>
    <row r="140" spans="2:18" ht="13.5" thickBot="1">
      <c r="H140" s="293"/>
      <c r="I140" s="252"/>
      <c r="J140" s="252"/>
    </row>
    <row r="141" spans="2:18" ht="13.5" thickBot="1">
      <c r="B141" s="347"/>
      <c r="C141" s="348"/>
      <c r="D141" s="405" t="s">
        <v>15</v>
      </c>
      <c r="E141" s="291"/>
      <c r="F141" s="268"/>
      <c r="G141" s="490" t="s">
        <v>391</v>
      </c>
      <c r="H141" s="491"/>
      <c r="I141" s="292"/>
      <c r="J141" s="292"/>
      <c r="L141" s="347"/>
      <c r="M141" s="348"/>
      <c r="N141" s="405" t="s">
        <v>15</v>
      </c>
      <c r="P141" s="268"/>
      <c r="Q141" s="493" t="s">
        <v>317</v>
      </c>
      <c r="R141" s="493"/>
    </row>
    <row r="142" spans="2:18" ht="13.5" thickBot="1">
      <c r="B142" s="349"/>
      <c r="C142" s="350"/>
      <c r="D142" s="407"/>
      <c r="E142" s="291"/>
      <c r="F142" s="267"/>
      <c r="G142" s="266">
        <v>1</v>
      </c>
      <c r="H142" s="265">
        <v>2</v>
      </c>
      <c r="I142" s="290"/>
      <c r="J142" s="290"/>
      <c r="L142" s="349"/>
      <c r="M142" s="350"/>
      <c r="N142" s="407"/>
      <c r="P142" s="267"/>
      <c r="Q142" s="266">
        <v>1</v>
      </c>
      <c r="R142" s="265">
        <v>2</v>
      </c>
    </row>
    <row r="143" spans="2:18" ht="13.5" thickBot="1">
      <c r="B143" s="347" t="s">
        <v>129</v>
      </c>
      <c r="C143" s="348"/>
      <c r="D143" s="288" t="s">
        <v>285</v>
      </c>
      <c r="E143" s="289"/>
      <c r="F143" s="263" t="s">
        <v>1</v>
      </c>
      <c r="G143" s="286">
        <f t="shared" ref="G143:H145" si="14">C155</f>
        <v>6.1428571428571432</v>
      </c>
      <c r="H143" s="286">
        <f t="shared" si="14"/>
        <v>9.129999999999999</v>
      </c>
      <c r="I143" s="286"/>
      <c r="J143" s="286"/>
      <c r="L143" s="492" t="s">
        <v>386</v>
      </c>
      <c r="M143" s="433"/>
      <c r="N143" s="288" t="s">
        <v>285</v>
      </c>
      <c r="P143" s="263" t="s">
        <v>1</v>
      </c>
      <c r="Q143" s="286">
        <f t="shared" ref="Q143:R145" si="15">M155</f>
        <v>22.528571428571428</v>
      </c>
      <c r="R143" s="286">
        <f t="shared" si="15"/>
        <v>24.2</v>
      </c>
    </row>
    <row r="144" spans="2:18">
      <c r="B144" s="483" t="s">
        <v>6</v>
      </c>
      <c r="C144" s="485" t="s">
        <v>293</v>
      </c>
      <c r="D144" s="486"/>
      <c r="E144" s="287"/>
      <c r="F144" s="258" t="s">
        <v>7</v>
      </c>
      <c r="G144" s="286">
        <f t="shared" si="14"/>
        <v>1.514504476561163</v>
      </c>
      <c r="H144" s="286">
        <f t="shared" si="14"/>
        <v>1.1114555021832049</v>
      </c>
      <c r="I144" s="286"/>
      <c r="J144" s="286"/>
      <c r="L144" s="483" t="s">
        <v>6</v>
      </c>
      <c r="M144" s="485" t="s">
        <v>293</v>
      </c>
      <c r="N144" s="486"/>
      <c r="P144" s="258" t="s">
        <v>7</v>
      </c>
      <c r="Q144" s="286">
        <f t="shared" si="15"/>
        <v>0.43094580368566743</v>
      </c>
      <c r="R144" s="286">
        <f t="shared" si="15"/>
        <v>1.4224392195567914</v>
      </c>
    </row>
    <row r="145" spans="2:18" ht="13.5" thickBot="1">
      <c r="B145" s="484"/>
      <c r="C145" s="129">
        <v>1</v>
      </c>
      <c r="D145" s="128">
        <v>2</v>
      </c>
      <c r="E145" s="280"/>
      <c r="F145" s="258" t="s">
        <v>3</v>
      </c>
      <c r="G145" s="286">
        <f t="shared" si="14"/>
        <v>1.1219400009633402</v>
      </c>
      <c r="H145" s="286">
        <f t="shared" si="14"/>
        <v>0.82336262882599354</v>
      </c>
      <c r="I145" s="286"/>
      <c r="J145" s="286"/>
      <c r="L145" s="484"/>
      <c r="M145" s="129">
        <v>1</v>
      </c>
      <c r="N145" s="128">
        <v>2</v>
      </c>
      <c r="P145" s="258" t="s">
        <v>3</v>
      </c>
      <c r="Q145" s="286">
        <f t="shared" si="15"/>
        <v>0.31924325275027948</v>
      </c>
      <c r="R145" s="286">
        <f t="shared" si="15"/>
        <v>1.0537383573691865</v>
      </c>
    </row>
    <row r="146" spans="2:18">
      <c r="B146" s="92">
        <v>1</v>
      </c>
      <c r="C146" s="147">
        <v>7.19</v>
      </c>
      <c r="D146" s="136">
        <v>8.66</v>
      </c>
      <c r="E146" s="282"/>
      <c r="F146" s="258" t="s">
        <v>8</v>
      </c>
      <c r="G146" s="281">
        <f>MAX(C146:C153)</f>
        <v>8.14</v>
      </c>
      <c r="H146" s="281">
        <f>MAX(D146:D153)</f>
        <v>10.52</v>
      </c>
      <c r="I146" s="281"/>
      <c r="J146" s="281"/>
      <c r="L146" s="92">
        <v>1</v>
      </c>
      <c r="M146" s="147">
        <v>22.9</v>
      </c>
      <c r="N146" s="136">
        <v>25.6</v>
      </c>
      <c r="P146" s="258" t="s">
        <v>8</v>
      </c>
      <c r="Q146" s="281">
        <f>MAX(M146:M153)</f>
        <v>23</v>
      </c>
      <c r="R146" s="281">
        <f>MAX(N146:N153)</f>
        <v>26.7</v>
      </c>
    </row>
    <row r="147" spans="2:18">
      <c r="B147" s="92">
        <v>2</v>
      </c>
      <c r="C147" s="137">
        <v>4.38</v>
      </c>
      <c r="D147" s="136">
        <v>10.52</v>
      </c>
      <c r="E147" s="282"/>
      <c r="F147" s="258" t="s">
        <v>9</v>
      </c>
      <c r="G147" s="281">
        <f>MIN(C146:C153)</f>
        <v>4.38</v>
      </c>
      <c r="H147" s="281">
        <f>MIN(D146:D153)</f>
        <v>7.34</v>
      </c>
      <c r="I147" s="281"/>
      <c r="J147" s="281"/>
      <c r="L147" s="92">
        <v>2</v>
      </c>
      <c r="M147" s="137">
        <v>21.9</v>
      </c>
      <c r="N147" s="136">
        <v>23.4</v>
      </c>
      <c r="P147" s="258" t="s">
        <v>9</v>
      </c>
      <c r="Q147" s="281">
        <f>MIN(M146:M153)</f>
        <v>21.9</v>
      </c>
      <c r="R147" s="281">
        <f>MIN(N146:N153)</f>
        <v>22.7</v>
      </c>
    </row>
    <row r="148" spans="2:18" ht="13.5" thickBot="1">
      <c r="B148" s="92">
        <v>7</v>
      </c>
      <c r="C148" s="137">
        <v>5</v>
      </c>
      <c r="D148" s="136">
        <v>10.01</v>
      </c>
      <c r="E148" s="282"/>
      <c r="F148" s="262" t="s">
        <v>10</v>
      </c>
      <c r="G148" s="285">
        <f>G146-G147</f>
        <v>3.7600000000000007</v>
      </c>
      <c r="H148" s="285">
        <f>H146-H147</f>
        <v>3.1799999999999997</v>
      </c>
      <c r="I148" s="281"/>
      <c r="J148" s="281"/>
      <c r="L148" s="92">
        <v>7</v>
      </c>
      <c r="M148" s="137">
        <v>22.2</v>
      </c>
      <c r="N148" s="136">
        <v>26.7</v>
      </c>
      <c r="P148" s="262" t="s">
        <v>10</v>
      </c>
      <c r="Q148" s="285">
        <f>Q146-Q147</f>
        <v>1.1000000000000014</v>
      </c>
      <c r="R148" s="285">
        <f>R146-R147</f>
        <v>4</v>
      </c>
    </row>
    <row r="149" spans="2:18">
      <c r="B149" s="92">
        <v>17</v>
      </c>
      <c r="C149" s="137">
        <v>5.71</v>
      </c>
      <c r="D149" s="136">
        <v>9.99</v>
      </c>
      <c r="E149" s="282"/>
      <c r="F149" s="258"/>
      <c r="G149" s="281"/>
      <c r="H149" s="281"/>
      <c r="I149" s="281"/>
      <c r="J149" s="281"/>
      <c r="L149" s="92">
        <v>17</v>
      </c>
      <c r="M149" s="137">
        <v>22.6</v>
      </c>
      <c r="N149" s="136">
        <v>23.6</v>
      </c>
      <c r="P149" s="258"/>
      <c r="Q149" s="281"/>
      <c r="R149" s="281"/>
    </row>
    <row r="150" spans="2:18">
      <c r="B150" s="92">
        <v>18</v>
      </c>
      <c r="C150" s="284" t="s">
        <v>307</v>
      </c>
      <c r="D150" s="283" t="s">
        <v>307</v>
      </c>
      <c r="E150" s="282"/>
      <c r="F150" s="258"/>
      <c r="G150" s="281"/>
      <c r="H150" s="281"/>
      <c r="I150" s="281"/>
      <c r="J150" s="281"/>
      <c r="L150" s="92">
        <v>18</v>
      </c>
      <c r="M150" s="284" t="s">
        <v>307</v>
      </c>
      <c r="N150" s="283" t="s">
        <v>307</v>
      </c>
      <c r="P150" s="258"/>
      <c r="Q150" s="281"/>
      <c r="R150" s="281"/>
    </row>
    <row r="151" spans="2:18">
      <c r="B151" s="92">
        <v>28</v>
      </c>
      <c r="C151" s="137">
        <v>8.14</v>
      </c>
      <c r="D151" s="136">
        <v>8.98</v>
      </c>
      <c r="E151" s="282"/>
      <c r="F151" s="258"/>
      <c r="G151" s="281"/>
      <c r="H151" s="281"/>
      <c r="I151" s="281"/>
      <c r="J151" s="281"/>
      <c r="L151" s="92">
        <v>28</v>
      </c>
      <c r="M151" s="137">
        <v>22.9</v>
      </c>
      <c r="N151" s="136">
        <v>24</v>
      </c>
      <c r="P151" s="258"/>
      <c r="Q151" s="281"/>
      <c r="R151" s="281"/>
    </row>
    <row r="152" spans="2:18">
      <c r="B152" s="92">
        <v>29</v>
      </c>
      <c r="C152" s="137">
        <v>7.71</v>
      </c>
      <c r="D152" s="136">
        <v>8.41</v>
      </c>
      <c r="E152" s="282"/>
      <c r="F152" s="258"/>
      <c r="G152" s="281"/>
      <c r="H152" s="281"/>
      <c r="I152" s="281"/>
      <c r="J152" s="281"/>
      <c r="L152" s="92">
        <v>29</v>
      </c>
      <c r="M152" s="137">
        <v>22.2</v>
      </c>
      <c r="N152" s="136">
        <v>22.7</v>
      </c>
      <c r="P152" s="258"/>
      <c r="Q152" s="281"/>
      <c r="R152" s="281"/>
    </row>
    <row r="153" spans="2:18" ht="13.5" thickBot="1">
      <c r="B153" s="92">
        <v>31</v>
      </c>
      <c r="C153" s="137">
        <v>4.87</v>
      </c>
      <c r="D153" s="136">
        <v>7.34</v>
      </c>
      <c r="E153" s="282"/>
      <c r="F153" s="258"/>
      <c r="G153" s="281"/>
      <c r="H153" s="281"/>
      <c r="I153" s="281"/>
      <c r="J153" s="281"/>
      <c r="L153" s="92">
        <v>31</v>
      </c>
      <c r="M153" s="137">
        <v>23</v>
      </c>
      <c r="N153" s="136">
        <v>23.4</v>
      </c>
      <c r="P153" s="258"/>
      <c r="Q153" s="281"/>
      <c r="R153" s="281"/>
    </row>
    <row r="154" spans="2:18" ht="13.5" thickBot="1">
      <c r="B154" s="248" t="s">
        <v>0</v>
      </c>
      <c r="C154" s="256">
        <f>COUNTIF(C146:C153,"&gt;0")</f>
        <v>7</v>
      </c>
      <c r="D154" s="255">
        <f>COUNTIF(D146:D153,"&gt;0")</f>
        <v>7</v>
      </c>
      <c r="E154" s="280"/>
      <c r="L154" s="248" t="s">
        <v>0</v>
      </c>
      <c r="M154" s="256">
        <f>COUNTIF(M146:M153,"&gt;0")</f>
        <v>7</v>
      </c>
      <c r="N154" s="255">
        <f>COUNTIF(N146:N153,"&gt;0")</f>
        <v>7</v>
      </c>
    </row>
    <row r="155" spans="2:18">
      <c r="B155" s="117" t="s">
        <v>1</v>
      </c>
      <c r="C155" s="134">
        <f>AVERAGE(C146:C153)</f>
        <v>6.1428571428571432</v>
      </c>
      <c r="D155" s="146">
        <f>AVERAGE(D146:D153)</f>
        <v>9.129999999999999</v>
      </c>
      <c r="E155" s="101"/>
      <c r="L155" s="117" t="s">
        <v>1</v>
      </c>
      <c r="M155" s="134">
        <f>AVERAGE(M146:M153)</f>
        <v>22.528571428571428</v>
      </c>
      <c r="N155" s="146">
        <f>AVERAGE(N146:N153)</f>
        <v>24.2</v>
      </c>
    </row>
    <row r="156" spans="2:18">
      <c r="B156" s="85" t="s">
        <v>2</v>
      </c>
      <c r="C156" s="84">
        <f>STDEV(C146:C153)</f>
        <v>1.514504476561163</v>
      </c>
      <c r="D156" s="136">
        <f>STDEV(D146:D153)</f>
        <v>1.1114555021832049</v>
      </c>
      <c r="E156" s="101"/>
      <c r="L156" s="85" t="s">
        <v>2</v>
      </c>
      <c r="M156" s="84">
        <f>STDEV(M146:M153)</f>
        <v>0.43094580368566743</v>
      </c>
      <c r="N156" s="136">
        <f>STDEV(N146:N153)</f>
        <v>1.4224392195567914</v>
      </c>
    </row>
    <row r="157" spans="2:18" ht="13.5" thickBot="1">
      <c r="B157" s="82" t="s">
        <v>3</v>
      </c>
      <c r="C157" s="235">
        <f>CONFIDENCE(0.05,C156,C154)</f>
        <v>1.1219400009633402</v>
      </c>
      <c r="D157" s="234">
        <f>CONFIDENCE(0.05,D156,D154)</f>
        <v>0.82336262882599354</v>
      </c>
      <c r="E157" s="279"/>
      <c r="L157" s="82" t="s">
        <v>3</v>
      </c>
      <c r="M157" s="254">
        <f>CONFIDENCE(0.05,M156,M154)</f>
        <v>0.31924325275027948</v>
      </c>
      <c r="N157" s="278">
        <f>CONFIDENCE(0.05,N156,N154)</f>
        <v>1.0537383573691865</v>
      </c>
    </row>
    <row r="159" spans="2:18" ht="13.5" thickBot="1">
      <c r="H159" s="293"/>
      <c r="I159" s="252"/>
      <c r="J159" s="252"/>
    </row>
    <row r="160" spans="2:18" ht="13.5" thickBot="1">
      <c r="B160" s="347"/>
      <c r="C160" s="348"/>
      <c r="D160" s="405" t="s">
        <v>15</v>
      </c>
      <c r="E160" s="291"/>
      <c r="F160" s="268"/>
      <c r="G160" s="490" t="s">
        <v>390</v>
      </c>
      <c r="H160" s="491"/>
      <c r="I160" s="292"/>
      <c r="J160" s="292"/>
      <c r="L160" s="347"/>
      <c r="M160" s="348"/>
      <c r="N160" s="405" t="s">
        <v>15</v>
      </c>
      <c r="P160" s="268"/>
      <c r="Q160" s="493" t="s">
        <v>315</v>
      </c>
      <c r="R160" s="493"/>
    </row>
    <row r="161" spans="2:18" ht="13.5" thickBot="1">
      <c r="B161" s="349"/>
      <c r="C161" s="350"/>
      <c r="D161" s="407"/>
      <c r="E161" s="291"/>
      <c r="F161" s="267"/>
      <c r="G161" s="266">
        <v>1</v>
      </c>
      <c r="H161" s="265">
        <v>2</v>
      </c>
      <c r="I161" s="290"/>
      <c r="J161" s="290"/>
      <c r="L161" s="349"/>
      <c r="M161" s="350"/>
      <c r="N161" s="407"/>
      <c r="P161" s="267"/>
      <c r="Q161" s="266">
        <v>1</v>
      </c>
      <c r="R161" s="265">
        <v>2</v>
      </c>
    </row>
    <row r="162" spans="2:18" ht="13.5" thickBot="1">
      <c r="B162" s="347" t="s">
        <v>129</v>
      </c>
      <c r="C162" s="348"/>
      <c r="D162" s="288" t="s">
        <v>284</v>
      </c>
      <c r="E162" s="289"/>
      <c r="F162" s="263" t="s">
        <v>1</v>
      </c>
      <c r="G162" s="286">
        <f t="shared" ref="G162:H164" si="16">C174</f>
        <v>7.8712499999999999</v>
      </c>
      <c r="H162" s="286">
        <f t="shared" si="16"/>
        <v>11.022500000000001</v>
      </c>
      <c r="I162" s="286"/>
      <c r="J162" s="286"/>
      <c r="L162" s="492" t="s">
        <v>386</v>
      </c>
      <c r="M162" s="433"/>
      <c r="N162" s="288" t="s">
        <v>284</v>
      </c>
      <c r="P162" s="263" t="s">
        <v>1</v>
      </c>
      <c r="Q162" s="286">
        <f t="shared" ref="Q162:R164" si="17">M174</f>
        <v>23.55</v>
      </c>
      <c r="R162" s="286">
        <f t="shared" si="17"/>
        <v>57.537500000000001</v>
      </c>
    </row>
    <row r="163" spans="2:18">
      <c r="B163" s="483" t="s">
        <v>6</v>
      </c>
      <c r="C163" s="485" t="s">
        <v>293</v>
      </c>
      <c r="D163" s="486"/>
      <c r="E163" s="287"/>
      <c r="F163" s="258" t="s">
        <v>7</v>
      </c>
      <c r="G163" s="286">
        <f t="shared" si="16"/>
        <v>2.4355957763377507</v>
      </c>
      <c r="H163" s="286">
        <f t="shared" si="16"/>
        <v>3.7634169504397343</v>
      </c>
      <c r="I163" s="286"/>
      <c r="J163" s="286"/>
      <c r="L163" s="483" t="s">
        <v>6</v>
      </c>
      <c r="M163" s="485" t="s">
        <v>293</v>
      </c>
      <c r="N163" s="486"/>
      <c r="P163" s="258" t="s">
        <v>7</v>
      </c>
      <c r="Q163" s="286">
        <f t="shared" si="17"/>
        <v>1.4726070176973314</v>
      </c>
      <c r="R163" s="286">
        <f t="shared" si="17"/>
        <v>92.739634576747022</v>
      </c>
    </row>
    <row r="164" spans="2:18" ht="13.5" thickBot="1">
      <c r="B164" s="484"/>
      <c r="C164" s="129">
        <v>1</v>
      </c>
      <c r="D164" s="128">
        <v>2</v>
      </c>
      <c r="E164" s="280"/>
      <c r="F164" s="258" t="s">
        <v>3</v>
      </c>
      <c r="G164" s="286">
        <f t="shared" si="16"/>
        <v>1.6877507504982052</v>
      </c>
      <c r="H164" s="286">
        <f t="shared" si="16"/>
        <v>2.6078669721184142</v>
      </c>
      <c r="I164" s="286"/>
      <c r="J164" s="286"/>
      <c r="L164" s="484"/>
      <c r="M164" s="129">
        <v>1</v>
      </c>
      <c r="N164" s="128">
        <v>2</v>
      </c>
      <c r="P164" s="258" t="s">
        <v>3</v>
      </c>
      <c r="Q164" s="286">
        <f t="shared" si="17"/>
        <v>1.0204458487954524</v>
      </c>
      <c r="R164" s="286">
        <f t="shared" si="17"/>
        <v>64.26410711435264</v>
      </c>
    </row>
    <row r="165" spans="2:18">
      <c r="B165" s="92">
        <v>1</v>
      </c>
      <c r="C165" s="147">
        <v>3.89</v>
      </c>
      <c r="D165" s="136">
        <v>7.08</v>
      </c>
      <c r="E165" s="282"/>
      <c r="F165" s="258" t="s">
        <v>8</v>
      </c>
      <c r="G165" s="281">
        <f>MAX(C165:C172)</f>
        <v>11.36</v>
      </c>
      <c r="H165" s="281">
        <f>MAX(D165:D172)</f>
        <v>18.27</v>
      </c>
      <c r="I165" s="281"/>
      <c r="J165" s="281"/>
      <c r="L165" s="92">
        <v>1</v>
      </c>
      <c r="M165" s="147">
        <v>22.6</v>
      </c>
      <c r="N165" s="136">
        <v>24.3</v>
      </c>
      <c r="P165" s="258" t="s">
        <v>8</v>
      </c>
      <c r="Q165" s="281">
        <f>MAX(M165:M172)</f>
        <v>25.9</v>
      </c>
      <c r="R165" s="281">
        <f>MAX(N165:N172)</f>
        <v>287</v>
      </c>
    </row>
    <row r="166" spans="2:18">
      <c r="B166" s="92">
        <v>5</v>
      </c>
      <c r="C166" s="137">
        <v>7.83</v>
      </c>
      <c r="D166" s="136">
        <v>9.7899999999999991</v>
      </c>
      <c r="E166" s="282"/>
      <c r="F166" s="258" t="s">
        <v>9</v>
      </c>
      <c r="G166" s="281">
        <f>MIN(C165:C172)</f>
        <v>3.89</v>
      </c>
      <c r="H166" s="281">
        <f>MIN(D165:D172)</f>
        <v>7.08</v>
      </c>
      <c r="I166" s="281"/>
      <c r="J166" s="281"/>
      <c r="L166" s="92">
        <v>5</v>
      </c>
      <c r="M166" s="137">
        <v>24.1</v>
      </c>
      <c r="N166" s="136">
        <v>28</v>
      </c>
      <c r="P166" s="258" t="s">
        <v>9</v>
      </c>
      <c r="Q166" s="281">
        <f>MIN(M165:M172)</f>
        <v>21.4</v>
      </c>
      <c r="R166" s="281">
        <f>MIN(N165:N172)</f>
        <v>21.7</v>
      </c>
    </row>
    <row r="167" spans="2:18" ht="13.5" thickBot="1">
      <c r="B167" s="92">
        <v>7</v>
      </c>
      <c r="C167" s="137">
        <v>8.42</v>
      </c>
      <c r="D167" s="136">
        <v>14.07</v>
      </c>
      <c r="E167" s="282"/>
      <c r="F167" s="262" t="s">
        <v>10</v>
      </c>
      <c r="G167" s="285">
        <f>G165-G166</f>
        <v>7.4699999999999989</v>
      </c>
      <c r="H167" s="285">
        <f>H165-H166</f>
        <v>11.19</v>
      </c>
      <c r="I167" s="281"/>
      <c r="J167" s="281"/>
      <c r="L167" s="92">
        <v>7</v>
      </c>
      <c r="M167" s="137">
        <v>24.7</v>
      </c>
      <c r="N167" s="136">
        <v>25.6</v>
      </c>
      <c r="P167" s="262" t="s">
        <v>10</v>
      </c>
      <c r="Q167" s="285">
        <f>Q165-Q166</f>
        <v>4.5</v>
      </c>
      <c r="R167" s="285">
        <f>R165-R166</f>
        <v>265.3</v>
      </c>
    </row>
    <row r="168" spans="2:18">
      <c r="B168" s="92">
        <v>8</v>
      </c>
      <c r="C168" s="137">
        <v>6.6</v>
      </c>
      <c r="D168" s="136">
        <v>10.28</v>
      </c>
      <c r="E168" s="282"/>
      <c r="F168" s="258"/>
      <c r="G168" s="281"/>
      <c r="H168" s="281"/>
      <c r="I168" s="281"/>
      <c r="J168" s="281"/>
      <c r="L168" s="92">
        <v>8</v>
      </c>
      <c r="M168" s="137">
        <v>23.2</v>
      </c>
      <c r="N168" s="136">
        <v>26.4</v>
      </c>
      <c r="P168" s="258"/>
      <c r="Q168" s="281"/>
      <c r="R168" s="281"/>
    </row>
    <row r="169" spans="2:18">
      <c r="B169" s="92">
        <v>12</v>
      </c>
      <c r="C169" s="137">
        <v>7.08</v>
      </c>
      <c r="D169" s="136">
        <v>8.48</v>
      </c>
      <c r="E169" s="282"/>
      <c r="F169" s="258"/>
      <c r="G169" s="281"/>
      <c r="H169" s="281"/>
      <c r="I169" s="281"/>
      <c r="J169" s="281"/>
      <c r="L169" s="92">
        <v>12</v>
      </c>
      <c r="M169" s="137">
        <v>21.4</v>
      </c>
      <c r="N169" s="136">
        <v>21.7</v>
      </c>
      <c r="P169" s="258"/>
      <c r="Q169" s="281"/>
      <c r="R169" s="281"/>
    </row>
    <row r="170" spans="2:18">
      <c r="B170" s="92">
        <v>13</v>
      </c>
      <c r="C170" s="137">
        <v>6.79</v>
      </c>
      <c r="D170" s="136">
        <v>7.7</v>
      </c>
      <c r="E170" s="282"/>
      <c r="F170" s="258"/>
      <c r="G170" s="281"/>
      <c r="H170" s="281"/>
      <c r="I170" s="281"/>
      <c r="J170" s="281"/>
      <c r="L170" s="92">
        <v>13</v>
      </c>
      <c r="M170" s="137">
        <v>22.2</v>
      </c>
      <c r="N170" s="136">
        <v>22.3</v>
      </c>
      <c r="P170" s="258"/>
      <c r="Q170" s="281"/>
      <c r="R170" s="281"/>
    </row>
    <row r="171" spans="2:18">
      <c r="B171" s="92">
        <v>15</v>
      </c>
      <c r="C171" s="137">
        <v>11</v>
      </c>
      <c r="D171" s="136">
        <v>12.51</v>
      </c>
      <c r="E171" s="282"/>
      <c r="F171" s="258"/>
      <c r="G171" s="281"/>
      <c r="H171" s="281"/>
      <c r="I171" s="281"/>
      <c r="J171" s="281"/>
      <c r="L171" s="92">
        <v>15</v>
      </c>
      <c r="M171" s="137">
        <v>24.3</v>
      </c>
      <c r="N171" s="136">
        <v>25</v>
      </c>
      <c r="P171" s="258"/>
      <c r="Q171" s="281"/>
      <c r="R171" s="281"/>
    </row>
    <row r="172" spans="2:18" ht="13.5" thickBot="1">
      <c r="B172" s="92">
        <v>27</v>
      </c>
      <c r="C172" s="137">
        <v>11.36</v>
      </c>
      <c r="D172" s="136">
        <v>18.27</v>
      </c>
      <c r="E172" s="282"/>
      <c r="F172" s="258"/>
      <c r="G172" s="281"/>
      <c r="H172" s="281"/>
      <c r="I172" s="281"/>
      <c r="J172" s="281"/>
      <c r="L172" s="92">
        <v>27</v>
      </c>
      <c r="M172" s="137">
        <v>25.9</v>
      </c>
      <c r="N172" s="136">
        <v>287</v>
      </c>
      <c r="P172" s="258"/>
      <c r="Q172" s="281"/>
      <c r="R172" s="281"/>
    </row>
    <row r="173" spans="2:18" ht="13.5" thickBot="1">
      <c r="B173" s="248" t="s">
        <v>0</v>
      </c>
      <c r="C173" s="256">
        <f>COUNTIF(C165:C172,"&gt;0")</f>
        <v>8</v>
      </c>
      <c r="D173" s="255">
        <f>COUNTIF(D165:D172,"&gt;0")</f>
        <v>8</v>
      </c>
      <c r="E173" s="280"/>
      <c r="L173" s="248" t="s">
        <v>0</v>
      </c>
      <c r="M173" s="256">
        <f>COUNTIF(M165:M172,"&gt;0")</f>
        <v>8</v>
      </c>
      <c r="N173" s="255">
        <f>COUNTIF(N165:N172,"&gt;0")</f>
        <v>8</v>
      </c>
    </row>
    <row r="174" spans="2:18">
      <c r="B174" s="117" t="s">
        <v>1</v>
      </c>
      <c r="C174" s="134">
        <f>AVERAGE(C165:C172)</f>
        <v>7.8712499999999999</v>
      </c>
      <c r="D174" s="146">
        <f>AVERAGE(D165:D172)</f>
        <v>11.022500000000001</v>
      </c>
      <c r="E174" s="101"/>
      <c r="L174" s="117" t="s">
        <v>1</v>
      </c>
      <c r="M174" s="134">
        <f>AVERAGE(M165:M172)</f>
        <v>23.55</v>
      </c>
      <c r="N174" s="146">
        <f>AVERAGE(N165:N172)</f>
        <v>57.537500000000001</v>
      </c>
    </row>
    <row r="175" spans="2:18">
      <c r="B175" s="85" t="s">
        <v>2</v>
      </c>
      <c r="C175" s="84">
        <f>STDEV(C165:C172)</f>
        <v>2.4355957763377507</v>
      </c>
      <c r="D175" s="136">
        <f>STDEV(D165:D172)</f>
        <v>3.7634169504397343</v>
      </c>
      <c r="E175" s="101"/>
      <c r="L175" s="85" t="s">
        <v>2</v>
      </c>
      <c r="M175" s="84">
        <f>STDEV(M165:M172)</f>
        <v>1.4726070176973314</v>
      </c>
      <c r="N175" s="136">
        <f>STDEV(N165:N172)</f>
        <v>92.739634576747022</v>
      </c>
    </row>
    <row r="176" spans="2:18" ht="13.5" thickBot="1">
      <c r="B176" s="82" t="s">
        <v>3</v>
      </c>
      <c r="C176" s="235">
        <f>CONFIDENCE(0.05,C175,C173)</f>
        <v>1.6877507504982052</v>
      </c>
      <c r="D176" s="234">
        <f>CONFIDENCE(0.05,D175,D173)</f>
        <v>2.6078669721184142</v>
      </c>
      <c r="E176" s="279"/>
      <c r="L176" s="82" t="s">
        <v>3</v>
      </c>
      <c r="M176" s="254">
        <f>CONFIDENCE(0.05,M175,M173)</f>
        <v>1.0204458487954524</v>
      </c>
      <c r="N176" s="278">
        <f>CONFIDENCE(0.05,N175,N173)</f>
        <v>64.26410711435264</v>
      </c>
    </row>
    <row r="178" spans="2:18" ht="13.5" thickBot="1">
      <c r="H178" s="293"/>
      <c r="I178" s="252"/>
      <c r="J178" s="252"/>
    </row>
    <row r="179" spans="2:18" ht="13.5" thickBot="1">
      <c r="B179" s="347"/>
      <c r="C179" s="348"/>
      <c r="D179" s="405" t="s">
        <v>15</v>
      </c>
      <c r="E179" s="291"/>
      <c r="F179" s="268"/>
      <c r="G179" s="490" t="s">
        <v>389</v>
      </c>
      <c r="H179" s="491"/>
      <c r="I179" s="292"/>
      <c r="J179" s="292"/>
      <c r="L179" s="347"/>
      <c r="M179" s="348"/>
      <c r="N179" s="405" t="s">
        <v>15</v>
      </c>
      <c r="P179" s="268"/>
      <c r="Q179" s="493" t="s">
        <v>313</v>
      </c>
      <c r="R179" s="493"/>
    </row>
    <row r="180" spans="2:18" ht="13.5" thickBot="1">
      <c r="B180" s="349"/>
      <c r="C180" s="350"/>
      <c r="D180" s="407"/>
      <c r="E180" s="291"/>
      <c r="F180" s="267"/>
      <c r="G180" s="266">
        <v>1</v>
      </c>
      <c r="H180" s="265">
        <v>2</v>
      </c>
      <c r="I180" s="290"/>
      <c r="J180" s="290"/>
      <c r="L180" s="349"/>
      <c r="M180" s="350"/>
      <c r="N180" s="407"/>
      <c r="P180" s="267"/>
      <c r="Q180" s="266">
        <v>1</v>
      </c>
      <c r="R180" s="265">
        <v>2</v>
      </c>
    </row>
    <row r="181" spans="2:18" ht="13.5" thickBot="1">
      <c r="B181" s="347" t="s">
        <v>129</v>
      </c>
      <c r="C181" s="348"/>
      <c r="D181" s="288" t="s">
        <v>283</v>
      </c>
      <c r="E181" s="289"/>
      <c r="F181" s="263" t="s">
        <v>1</v>
      </c>
      <c r="G181" s="286">
        <f t="shared" ref="G181:H183" si="18">C194</f>
        <v>7.3228571428571438</v>
      </c>
      <c r="H181" s="286">
        <f t="shared" si="18"/>
        <v>10.061428571428573</v>
      </c>
      <c r="I181" s="286"/>
      <c r="J181" s="286"/>
      <c r="L181" s="492" t="s">
        <v>386</v>
      </c>
      <c r="M181" s="433"/>
      <c r="N181" s="288" t="s">
        <v>283</v>
      </c>
      <c r="P181" s="263" t="s">
        <v>1</v>
      </c>
      <c r="Q181" s="286">
        <f t="shared" ref="Q181:R183" si="19">M194</f>
        <v>21.342857142857145</v>
      </c>
      <c r="R181" s="286">
        <f t="shared" si="19"/>
        <v>23.728571428571428</v>
      </c>
    </row>
    <row r="182" spans="2:18">
      <c r="B182" s="483" t="s">
        <v>6</v>
      </c>
      <c r="C182" s="485" t="s">
        <v>293</v>
      </c>
      <c r="D182" s="486"/>
      <c r="E182" s="287"/>
      <c r="F182" s="258" t="s">
        <v>7</v>
      </c>
      <c r="G182" s="286">
        <f t="shared" si="18"/>
        <v>0.84290597114414434</v>
      </c>
      <c r="H182" s="286">
        <f t="shared" si="18"/>
        <v>2.3560802799807687</v>
      </c>
      <c r="I182" s="286"/>
      <c r="J182" s="286"/>
      <c r="L182" s="483" t="s">
        <v>6</v>
      </c>
      <c r="M182" s="485" t="s">
        <v>293</v>
      </c>
      <c r="N182" s="486"/>
      <c r="P182" s="258" t="s">
        <v>7</v>
      </c>
      <c r="Q182" s="286">
        <f t="shared" si="19"/>
        <v>2.3258383025317477</v>
      </c>
      <c r="R182" s="286">
        <f t="shared" si="19"/>
        <v>3.831759511292558</v>
      </c>
    </row>
    <row r="183" spans="2:18" ht="13.5" thickBot="1">
      <c r="B183" s="484"/>
      <c r="C183" s="129">
        <v>1</v>
      </c>
      <c r="D183" s="128">
        <v>2</v>
      </c>
      <c r="E183" s="280"/>
      <c r="F183" s="258" t="s">
        <v>3</v>
      </c>
      <c r="G183" s="286">
        <f t="shared" si="18"/>
        <v>0.6244220078006979</v>
      </c>
      <c r="H183" s="286">
        <f t="shared" si="18"/>
        <v>1.7453766248307143</v>
      </c>
      <c r="I183" s="286"/>
      <c r="J183" s="286"/>
      <c r="L183" s="484"/>
      <c r="M183" s="129">
        <v>1</v>
      </c>
      <c r="N183" s="128">
        <v>2</v>
      </c>
      <c r="P183" s="258" t="s">
        <v>3</v>
      </c>
      <c r="Q183" s="286">
        <f t="shared" si="19"/>
        <v>1.7229734660857967</v>
      </c>
      <c r="R183" s="286">
        <f t="shared" si="19"/>
        <v>2.8385550101193413</v>
      </c>
    </row>
    <row r="184" spans="2:18">
      <c r="B184" s="92">
        <v>2</v>
      </c>
      <c r="C184" s="147">
        <v>8.5</v>
      </c>
      <c r="D184" s="136">
        <v>11.5</v>
      </c>
      <c r="E184" s="282"/>
      <c r="F184" s="258" t="s">
        <v>8</v>
      </c>
      <c r="G184" s="281">
        <f>MAX(C184:C192)</f>
        <v>8.5</v>
      </c>
      <c r="H184" s="281">
        <f>MAX(D184:D192)</f>
        <v>13.86</v>
      </c>
      <c r="I184" s="281"/>
      <c r="J184" s="281"/>
      <c r="L184" s="92">
        <v>2</v>
      </c>
      <c r="M184" s="147">
        <v>24.8</v>
      </c>
      <c r="N184" s="136">
        <v>30.4</v>
      </c>
      <c r="P184" s="258" t="s">
        <v>8</v>
      </c>
      <c r="Q184" s="281">
        <f>MAX(M184:M192)</f>
        <v>24.8</v>
      </c>
      <c r="R184" s="281">
        <f>MAX(N184:N192)</f>
        <v>30.4</v>
      </c>
    </row>
    <row r="185" spans="2:18">
      <c r="B185" s="92">
        <v>6</v>
      </c>
      <c r="C185" s="137">
        <v>6.51</v>
      </c>
      <c r="D185" s="136">
        <v>10.15</v>
      </c>
      <c r="E185" s="282"/>
      <c r="F185" s="258" t="s">
        <v>9</v>
      </c>
      <c r="G185" s="281">
        <f>MIN(C184:C192)</f>
        <v>6.49</v>
      </c>
      <c r="H185" s="281">
        <f>MIN(D184:D192)</f>
        <v>6.96</v>
      </c>
      <c r="I185" s="281"/>
      <c r="J185" s="281"/>
      <c r="L185" s="92">
        <v>6</v>
      </c>
      <c r="M185" s="137">
        <v>22.5</v>
      </c>
      <c r="N185" s="136">
        <v>26.6</v>
      </c>
      <c r="P185" s="258" t="s">
        <v>9</v>
      </c>
      <c r="Q185" s="281">
        <f>MIN(M184:M192)</f>
        <v>18</v>
      </c>
      <c r="R185" s="281">
        <f>MIN(N184:N192)</f>
        <v>19.8</v>
      </c>
    </row>
    <row r="186" spans="2:18" ht="13.5" thickBot="1">
      <c r="B186" s="92">
        <v>18</v>
      </c>
      <c r="C186" s="284" t="s">
        <v>307</v>
      </c>
      <c r="D186" s="283" t="s">
        <v>307</v>
      </c>
      <c r="E186" s="282"/>
      <c r="F186" s="262" t="s">
        <v>10</v>
      </c>
      <c r="G186" s="285">
        <f>G184-G185</f>
        <v>2.0099999999999998</v>
      </c>
      <c r="H186" s="285">
        <f>H184-H185</f>
        <v>6.8999999999999995</v>
      </c>
      <c r="I186" s="281"/>
      <c r="J186" s="281"/>
      <c r="L186" s="92">
        <v>18</v>
      </c>
      <c r="M186" s="284" t="s">
        <v>307</v>
      </c>
      <c r="N186" s="283" t="s">
        <v>307</v>
      </c>
      <c r="P186" s="262" t="s">
        <v>10</v>
      </c>
      <c r="Q186" s="285">
        <f>Q184-Q185</f>
        <v>6.8000000000000007</v>
      </c>
      <c r="R186" s="285">
        <f>R184-R185</f>
        <v>10.599999999999998</v>
      </c>
    </row>
    <row r="187" spans="2:18">
      <c r="B187" s="92">
        <v>20</v>
      </c>
      <c r="C187" s="284" t="s">
        <v>307</v>
      </c>
      <c r="D187" s="283" t="s">
        <v>307</v>
      </c>
      <c r="E187" s="282"/>
      <c r="F187" s="258"/>
      <c r="G187" s="281"/>
      <c r="H187" s="281"/>
      <c r="I187" s="281"/>
      <c r="J187" s="281"/>
      <c r="L187" s="92">
        <v>20</v>
      </c>
      <c r="M187" s="284" t="s">
        <v>307</v>
      </c>
      <c r="N187" s="283" t="s">
        <v>307</v>
      </c>
      <c r="P187" s="258"/>
      <c r="Q187" s="281"/>
      <c r="R187" s="281"/>
    </row>
    <row r="188" spans="2:18">
      <c r="B188" s="92">
        <v>24</v>
      </c>
      <c r="C188" s="137">
        <v>8.3000000000000007</v>
      </c>
      <c r="D188" s="136">
        <v>11.07</v>
      </c>
      <c r="E188" s="282"/>
      <c r="F188" s="258"/>
      <c r="G188" s="281"/>
      <c r="H188" s="281"/>
      <c r="I188" s="281"/>
      <c r="J188" s="281"/>
      <c r="L188" s="92">
        <v>24</v>
      </c>
      <c r="M188" s="137">
        <v>23.2</v>
      </c>
      <c r="N188" s="136">
        <v>24.2</v>
      </c>
      <c r="P188" s="258"/>
      <c r="Q188" s="281"/>
      <c r="R188" s="281"/>
    </row>
    <row r="189" spans="2:18">
      <c r="B189" s="92">
        <v>25</v>
      </c>
      <c r="C189" s="137">
        <v>6.88</v>
      </c>
      <c r="D189" s="136">
        <v>6.96</v>
      </c>
      <c r="E189" s="282"/>
      <c r="F189" s="258"/>
      <c r="G189" s="281"/>
      <c r="H189" s="281"/>
      <c r="I189" s="281"/>
      <c r="J189" s="281"/>
      <c r="L189" s="92">
        <v>25</v>
      </c>
      <c r="M189" s="137">
        <v>19.5</v>
      </c>
      <c r="N189" s="136">
        <v>20.8</v>
      </c>
      <c r="P189" s="258"/>
      <c r="Q189" s="281"/>
      <c r="R189" s="281"/>
    </row>
    <row r="190" spans="2:18">
      <c r="B190" s="92">
        <v>26</v>
      </c>
      <c r="C190" s="137">
        <v>7.72</v>
      </c>
      <c r="D190" s="136">
        <v>9.1300000000000008</v>
      </c>
      <c r="E190" s="282"/>
      <c r="F190" s="258"/>
      <c r="G190" s="281"/>
      <c r="H190" s="281"/>
      <c r="I190" s="281"/>
      <c r="J190" s="281"/>
      <c r="L190" s="92">
        <v>26</v>
      </c>
      <c r="M190" s="137">
        <v>18</v>
      </c>
      <c r="N190" s="136">
        <v>19.8</v>
      </c>
      <c r="P190" s="258"/>
      <c r="Q190" s="281"/>
      <c r="R190" s="281"/>
    </row>
    <row r="191" spans="2:18">
      <c r="B191" s="92">
        <v>30</v>
      </c>
      <c r="C191" s="137">
        <v>6.49</v>
      </c>
      <c r="D191" s="136">
        <v>7.76</v>
      </c>
      <c r="E191" s="282"/>
      <c r="F191" s="258"/>
      <c r="G191" s="281"/>
      <c r="H191" s="281"/>
      <c r="I191" s="281"/>
      <c r="J191" s="281"/>
      <c r="L191" s="92">
        <v>30</v>
      </c>
      <c r="M191" s="137">
        <v>20.3</v>
      </c>
      <c r="N191" s="136">
        <v>20.399999999999999</v>
      </c>
      <c r="P191" s="258"/>
      <c r="Q191" s="281"/>
      <c r="R191" s="281"/>
    </row>
    <row r="192" spans="2:18" ht="13.5" thickBot="1">
      <c r="B192" s="92">
        <v>31</v>
      </c>
      <c r="C192" s="137">
        <v>6.86</v>
      </c>
      <c r="D192" s="136">
        <v>13.86</v>
      </c>
      <c r="E192" s="282"/>
      <c r="F192" s="258"/>
      <c r="G192" s="281"/>
      <c r="H192" s="281"/>
      <c r="I192" s="281"/>
      <c r="J192" s="281"/>
      <c r="L192" s="92">
        <v>31</v>
      </c>
      <c r="M192" s="137">
        <v>21.1</v>
      </c>
      <c r="N192" s="136">
        <v>23.9</v>
      </c>
      <c r="P192" s="258"/>
      <c r="Q192" s="281"/>
      <c r="R192" s="281"/>
    </row>
    <row r="193" spans="2:18" ht="13.5" thickBot="1">
      <c r="B193" s="248" t="s">
        <v>0</v>
      </c>
      <c r="C193" s="256">
        <f>COUNTIF(C184:C192,"&gt;0")</f>
        <v>7</v>
      </c>
      <c r="D193" s="255">
        <f>COUNTIF(D184:D192,"&gt;0")</f>
        <v>7</v>
      </c>
      <c r="E193" s="280"/>
      <c r="L193" s="248" t="s">
        <v>0</v>
      </c>
      <c r="M193" s="256">
        <f>COUNTIF(M184:M192,"&gt;0")</f>
        <v>7</v>
      </c>
      <c r="N193" s="255">
        <f>COUNTIF(N184:N192,"&gt;0")</f>
        <v>7</v>
      </c>
    </row>
    <row r="194" spans="2:18">
      <c r="B194" s="117" t="s">
        <v>1</v>
      </c>
      <c r="C194" s="134">
        <f>AVERAGE(C184:C192)</f>
        <v>7.3228571428571438</v>
      </c>
      <c r="D194" s="146">
        <f>AVERAGE(D184:D192)</f>
        <v>10.061428571428573</v>
      </c>
      <c r="E194" s="101"/>
      <c r="L194" s="117" t="s">
        <v>1</v>
      </c>
      <c r="M194" s="134">
        <f>AVERAGE(M184:M192)</f>
        <v>21.342857142857145</v>
      </c>
      <c r="N194" s="146">
        <f>AVERAGE(N184:N192)</f>
        <v>23.728571428571428</v>
      </c>
    </row>
    <row r="195" spans="2:18">
      <c r="B195" s="85" t="s">
        <v>2</v>
      </c>
      <c r="C195" s="84">
        <f>STDEV(C184:C192)</f>
        <v>0.84290597114414434</v>
      </c>
      <c r="D195" s="136">
        <f>STDEV(D184:D192)</f>
        <v>2.3560802799807687</v>
      </c>
      <c r="E195" s="101"/>
      <c r="L195" s="85" t="s">
        <v>2</v>
      </c>
      <c r="M195" s="84">
        <f>STDEV(M184:M192)</f>
        <v>2.3258383025317477</v>
      </c>
      <c r="N195" s="136">
        <f>STDEV(N184:N192)</f>
        <v>3.831759511292558</v>
      </c>
    </row>
    <row r="196" spans="2:18" ht="13.5" thickBot="1">
      <c r="B196" s="82" t="s">
        <v>3</v>
      </c>
      <c r="C196" s="235">
        <f>CONFIDENCE(0.05,C195,C193)</f>
        <v>0.6244220078006979</v>
      </c>
      <c r="D196" s="234">
        <f>CONFIDENCE(0.05,D195,D193)</f>
        <v>1.7453766248307143</v>
      </c>
      <c r="E196" s="279"/>
      <c r="L196" s="82" t="s">
        <v>3</v>
      </c>
      <c r="M196" s="254">
        <f>CONFIDENCE(0.05,M195,M193)</f>
        <v>1.7229734660857967</v>
      </c>
      <c r="N196" s="278">
        <f>CONFIDENCE(0.05,N195,N193)</f>
        <v>2.8385550101193413</v>
      </c>
    </row>
    <row r="198" spans="2:18" ht="13.5" thickBot="1">
      <c r="H198" s="293"/>
      <c r="I198" s="252"/>
      <c r="J198" s="252"/>
    </row>
    <row r="199" spans="2:18" ht="13.5" thickBot="1">
      <c r="B199" s="347"/>
      <c r="C199" s="348"/>
      <c r="D199" s="405" t="s">
        <v>15</v>
      </c>
      <c r="E199" s="291"/>
      <c r="F199" s="268"/>
      <c r="G199" s="490" t="s">
        <v>388</v>
      </c>
      <c r="H199" s="491"/>
      <c r="I199" s="292"/>
      <c r="J199" s="292"/>
      <c r="L199" s="347"/>
      <c r="M199" s="348"/>
      <c r="N199" s="405" t="s">
        <v>15</v>
      </c>
      <c r="P199" s="268"/>
      <c r="Q199" s="493" t="s">
        <v>311</v>
      </c>
      <c r="R199" s="493"/>
    </row>
    <row r="200" spans="2:18" ht="13.5" thickBot="1">
      <c r="B200" s="349"/>
      <c r="C200" s="350"/>
      <c r="D200" s="407"/>
      <c r="E200" s="291"/>
      <c r="F200" s="267"/>
      <c r="G200" s="266">
        <v>1</v>
      </c>
      <c r="H200" s="265">
        <v>2</v>
      </c>
      <c r="I200" s="290"/>
      <c r="J200" s="290"/>
      <c r="L200" s="349"/>
      <c r="M200" s="350"/>
      <c r="N200" s="407"/>
      <c r="P200" s="267"/>
      <c r="Q200" s="266">
        <v>1</v>
      </c>
      <c r="R200" s="265">
        <v>2</v>
      </c>
    </row>
    <row r="201" spans="2:18" ht="13.5" thickBot="1">
      <c r="B201" s="347" t="s">
        <v>129</v>
      </c>
      <c r="C201" s="348"/>
      <c r="D201" s="288" t="s">
        <v>282</v>
      </c>
      <c r="E201" s="289"/>
      <c r="F201" s="263" t="s">
        <v>1</v>
      </c>
      <c r="G201" s="286">
        <f t="shared" ref="G201:H203" si="20">C217</f>
        <v>8.8159999999999989</v>
      </c>
      <c r="H201" s="286">
        <f t="shared" si="20"/>
        <v>11.575999999999997</v>
      </c>
      <c r="I201" s="286"/>
      <c r="J201" s="286"/>
      <c r="L201" s="492" t="s">
        <v>386</v>
      </c>
      <c r="M201" s="433"/>
      <c r="N201" s="288" t="s">
        <v>282</v>
      </c>
      <c r="P201" s="263" t="s">
        <v>1</v>
      </c>
      <c r="Q201" s="286">
        <f t="shared" ref="Q201:R203" si="21">M217</f>
        <v>19.580000000000002</v>
      </c>
      <c r="R201" s="286">
        <f t="shared" si="21"/>
        <v>19.639999999999997</v>
      </c>
    </row>
    <row r="202" spans="2:18">
      <c r="B202" s="483" t="s">
        <v>6</v>
      </c>
      <c r="C202" s="485" t="s">
        <v>293</v>
      </c>
      <c r="D202" s="486"/>
      <c r="E202" s="287"/>
      <c r="F202" s="258" t="s">
        <v>7</v>
      </c>
      <c r="G202" s="286">
        <f t="shared" si="20"/>
        <v>0.84378907316935547</v>
      </c>
      <c r="H202" s="286">
        <f t="shared" si="20"/>
        <v>2.6671014228934098</v>
      </c>
      <c r="I202" s="286"/>
      <c r="J202" s="286"/>
      <c r="L202" s="483" t="s">
        <v>6</v>
      </c>
      <c r="M202" s="485" t="s">
        <v>293</v>
      </c>
      <c r="N202" s="486"/>
      <c r="P202" s="258" t="s">
        <v>7</v>
      </c>
      <c r="Q202" s="286">
        <f t="shared" si="21"/>
        <v>1.0281050529979905</v>
      </c>
      <c r="R202" s="286">
        <f t="shared" si="21"/>
        <v>1.9308029417835471</v>
      </c>
    </row>
    <row r="203" spans="2:18" ht="13.5" thickBot="1">
      <c r="B203" s="484"/>
      <c r="C203" s="129">
        <v>1</v>
      </c>
      <c r="D203" s="128">
        <v>2</v>
      </c>
      <c r="E203" s="280"/>
      <c r="F203" s="258" t="s">
        <v>3</v>
      </c>
      <c r="G203" s="286">
        <f t="shared" si="20"/>
        <v>0.73960014212516234</v>
      </c>
      <c r="H203" s="286">
        <f t="shared" si="20"/>
        <v>2.3377745151699467</v>
      </c>
      <c r="I203" s="286"/>
      <c r="J203" s="286"/>
      <c r="L203" s="484"/>
      <c r="M203" s="129">
        <v>1</v>
      </c>
      <c r="N203" s="128">
        <v>2</v>
      </c>
      <c r="P203" s="258" t="s">
        <v>3</v>
      </c>
      <c r="Q203" s="286">
        <f t="shared" si="21"/>
        <v>0.90115725303341943</v>
      </c>
      <c r="R203" s="286">
        <f t="shared" si="21"/>
        <v>1.6923922998848517</v>
      </c>
    </row>
    <row r="204" spans="2:18">
      <c r="B204" s="92">
        <v>2</v>
      </c>
      <c r="C204" s="147">
        <v>7.77</v>
      </c>
      <c r="D204" s="136">
        <v>9.94</v>
      </c>
      <c r="E204" s="282"/>
      <c r="F204" s="258" t="s">
        <v>8</v>
      </c>
      <c r="G204" s="281">
        <f>MAX(C204:C215)</f>
        <v>9.75</v>
      </c>
      <c r="H204" s="281">
        <f>MAX(D204:D215)</f>
        <v>16.309999999999999</v>
      </c>
      <c r="I204" s="281"/>
      <c r="J204" s="281"/>
      <c r="L204" s="92">
        <v>2</v>
      </c>
      <c r="M204" s="147">
        <v>19.7</v>
      </c>
      <c r="N204" s="136">
        <v>19.399999999999999</v>
      </c>
      <c r="P204" s="258" t="s">
        <v>8</v>
      </c>
      <c r="Q204" s="281">
        <f>MAX(M204:M215)</f>
        <v>21.3</v>
      </c>
      <c r="R204" s="281">
        <f>MAX(N204:N215)</f>
        <v>23</v>
      </c>
    </row>
    <row r="205" spans="2:18">
      <c r="B205" s="92">
        <v>3</v>
      </c>
      <c r="C205" s="284" t="s">
        <v>307</v>
      </c>
      <c r="D205" s="283" t="s">
        <v>307</v>
      </c>
      <c r="E205" s="282"/>
      <c r="F205" s="258" t="s">
        <v>9</v>
      </c>
      <c r="G205" s="281">
        <f>MIN(C204:C215)</f>
        <v>7.77</v>
      </c>
      <c r="H205" s="281">
        <f>MIN(D204:D215)</f>
        <v>9.94</v>
      </c>
      <c r="I205" s="281"/>
      <c r="J205" s="281"/>
      <c r="L205" s="92">
        <v>3</v>
      </c>
      <c r="M205" s="284" t="s">
        <v>307</v>
      </c>
      <c r="N205" s="283" t="s">
        <v>307</v>
      </c>
      <c r="P205" s="258" t="s">
        <v>9</v>
      </c>
      <c r="Q205" s="281">
        <f>MIN(M204:M215)</f>
        <v>18.7</v>
      </c>
      <c r="R205" s="281">
        <f>MIN(N204:N215)</f>
        <v>18.2</v>
      </c>
    </row>
    <row r="206" spans="2:18" ht="13.5" thickBot="1">
      <c r="B206" s="92">
        <v>8</v>
      </c>
      <c r="C206" s="284" t="s">
        <v>307</v>
      </c>
      <c r="D206" s="283" t="s">
        <v>307</v>
      </c>
      <c r="E206" s="282"/>
      <c r="F206" s="262" t="s">
        <v>10</v>
      </c>
      <c r="G206" s="285">
        <f>G204-G205</f>
        <v>1.9800000000000004</v>
      </c>
      <c r="H206" s="285">
        <f>H204-H205</f>
        <v>6.3699999999999992</v>
      </c>
      <c r="I206" s="281"/>
      <c r="J206" s="281"/>
      <c r="L206" s="92">
        <v>8</v>
      </c>
      <c r="M206" s="284" t="s">
        <v>307</v>
      </c>
      <c r="N206" s="283" t="s">
        <v>307</v>
      </c>
      <c r="P206" s="262" t="s">
        <v>10</v>
      </c>
      <c r="Q206" s="285">
        <f>Q204-Q205</f>
        <v>2.6000000000000014</v>
      </c>
      <c r="R206" s="285">
        <f>R204-R205</f>
        <v>4.8000000000000007</v>
      </c>
    </row>
    <row r="207" spans="2:18">
      <c r="B207" s="92">
        <v>9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9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10</v>
      </c>
      <c r="C208" s="284" t="s">
        <v>307</v>
      </c>
      <c r="D208" s="283" t="s">
        <v>307</v>
      </c>
      <c r="E208" s="282"/>
      <c r="F208" s="258"/>
      <c r="G208" s="281"/>
      <c r="H208" s="281"/>
      <c r="I208" s="281"/>
      <c r="J208" s="281"/>
      <c r="L208" s="92">
        <v>10</v>
      </c>
      <c r="M208" s="284" t="s">
        <v>307</v>
      </c>
      <c r="N208" s="283" t="s">
        <v>307</v>
      </c>
      <c r="P208" s="258"/>
      <c r="Q208" s="281"/>
      <c r="R208" s="281"/>
    </row>
    <row r="209" spans="2:18">
      <c r="B209" s="92">
        <v>13</v>
      </c>
      <c r="C209" s="137">
        <v>8.1300000000000008</v>
      </c>
      <c r="D209" s="136">
        <v>10.32</v>
      </c>
      <c r="E209" s="282"/>
      <c r="F209" s="258"/>
      <c r="G209" s="281"/>
      <c r="H209" s="281"/>
      <c r="I209" s="281"/>
      <c r="J209" s="281"/>
      <c r="L209" s="92">
        <v>13</v>
      </c>
      <c r="M209" s="137">
        <v>19</v>
      </c>
      <c r="N209" s="136">
        <v>18.2</v>
      </c>
      <c r="P209" s="258"/>
      <c r="Q209" s="281"/>
      <c r="R209" s="281"/>
    </row>
    <row r="210" spans="2:18">
      <c r="B210" s="92">
        <v>16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16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17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17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20</v>
      </c>
      <c r="C212" s="137">
        <v>9.43</v>
      </c>
      <c r="D212" s="136">
        <v>16.309999999999999</v>
      </c>
      <c r="E212" s="282"/>
      <c r="F212" s="258"/>
      <c r="G212" s="281"/>
      <c r="H212" s="281"/>
      <c r="I212" s="281"/>
      <c r="J212" s="281"/>
      <c r="L212" s="92">
        <v>20</v>
      </c>
      <c r="M212" s="137">
        <v>21.3</v>
      </c>
      <c r="N212" s="136">
        <v>23</v>
      </c>
      <c r="P212" s="258"/>
      <c r="Q212" s="281"/>
      <c r="R212" s="281"/>
    </row>
    <row r="213" spans="2:18">
      <c r="B213" s="92">
        <v>21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92">
        <v>21</v>
      </c>
      <c r="M213" s="284" t="s">
        <v>307</v>
      </c>
      <c r="N213" s="283" t="s">
        <v>307</v>
      </c>
      <c r="P213" s="258"/>
      <c r="Q213" s="281"/>
      <c r="R213" s="281"/>
    </row>
    <row r="214" spans="2:18">
      <c r="B214" s="92">
        <v>27</v>
      </c>
      <c r="C214" s="137">
        <v>9</v>
      </c>
      <c r="D214" s="136">
        <v>10.87</v>
      </c>
      <c r="E214" s="282"/>
      <c r="F214" s="258"/>
      <c r="G214" s="281"/>
      <c r="H214" s="281"/>
      <c r="I214" s="281"/>
      <c r="J214" s="281"/>
      <c r="L214" s="92">
        <v>27</v>
      </c>
      <c r="M214" s="137">
        <v>19.2</v>
      </c>
      <c r="N214" s="136">
        <v>19</v>
      </c>
      <c r="P214" s="258"/>
      <c r="Q214" s="281"/>
      <c r="R214" s="281"/>
    </row>
    <row r="215" spans="2:18" ht="13.5" thickBot="1">
      <c r="B215" s="92">
        <v>29</v>
      </c>
      <c r="C215" s="137">
        <v>9.75</v>
      </c>
      <c r="D215" s="136">
        <v>10.44</v>
      </c>
      <c r="E215" s="282"/>
      <c r="F215" s="258"/>
      <c r="G215" s="281"/>
      <c r="H215" s="281"/>
      <c r="I215" s="281"/>
      <c r="J215" s="281"/>
      <c r="L215" s="92">
        <v>29</v>
      </c>
      <c r="M215" s="137">
        <v>18.7</v>
      </c>
      <c r="N215" s="136">
        <v>18.600000000000001</v>
      </c>
      <c r="P215" s="258"/>
      <c r="Q215" s="281"/>
      <c r="R215" s="281"/>
    </row>
    <row r="216" spans="2:18" ht="13.5" thickBot="1">
      <c r="B216" s="248" t="s">
        <v>0</v>
      </c>
      <c r="C216" s="256">
        <f>COUNTIF(C204:C215,"&gt;0")</f>
        <v>5</v>
      </c>
      <c r="D216" s="255">
        <f>COUNTIF(D204:D215,"&gt;0")</f>
        <v>5</v>
      </c>
      <c r="E216" s="280"/>
      <c r="L216" s="248" t="s">
        <v>0</v>
      </c>
      <c r="M216" s="256">
        <f>COUNTIF(M204:M215,"&gt;0")</f>
        <v>5</v>
      </c>
      <c r="N216" s="255">
        <f>COUNTIF(N204:N215,"&gt;0")</f>
        <v>5</v>
      </c>
    </row>
    <row r="217" spans="2:18">
      <c r="B217" s="117" t="s">
        <v>1</v>
      </c>
      <c r="C217" s="134">
        <f>AVERAGE(C204:C215)</f>
        <v>8.8159999999999989</v>
      </c>
      <c r="D217" s="146">
        <f>AVERAGE(D204:D215)</f>
        <v>11.575999999999997</v>
      </c>
      <c r="E217" s="101"/>
      <c r="L217" s="117" t="s">
        <v>1</v>
      </c>
      <c r="M217" s="134">
        <f>AVERAGE(M204:M215)</f>
        <v>19.580000000000002</v>
      </c>
      <c r="N217" s="146">
        <f>AVERAGE(N204:N215)</f>
        <v>19.639999999999997</v>
      </c>
    </row>
    <row r="218" spans="2:18">
      <c r="B218" s="85" t="s">
        <v>2</v>
      </c>
      <c r="C218" s="84">
        <f>STDEV(C204:C215)</f>
        <v>0.84378907316935547</v>
      </c>
      <c r="D218" s="136">
        <f>STDEV(D204:D215)</f>
        <v>2.6671014228934098</v>
      </c>
      <c r="E218" s="101"/>
      <c r="L218" s="85" t="s">
        <v>2</v>
      </c>
      <c r="M218" s="84">
        <f>STDEV(M204:M215)</f>
        <v>1.0281050529979905</v>
      </c>
      <c r="N218" s="136">
        <f>STDEV(N204:N215)</f>
        <v>1.9308029417835471</v>
      </c>
    </row>
    <row r="219" spans="2:18" ht="13.5" thickBot="1">
      <c r="B219" s="82" t="s">
        <v>3</v>
      </c>
      <c r="C219" s="235">
        <f>CONFIDENCE(0.05,C218,C216)</f>
        <v>0.73960014212516234</v>
      </c>
      <c r="D219" s="234">
        <f>CONFIDENCE(0.05,D218,D216)</f>
        <v>2.3377745151699467</v>
      </c>
      <c r="E219" s="279"/>
      <c r="L219" s="82" t="s">
        <v>3</v>
      </c>
      <c r="M219" s="254">
        <f>CONFIDENCE(0.05,M218,M216)</f>
        <v>0.90115725303341943</v>
      </c>
      <c r="N219" s="278">
        <f>CONFIDENCE(0.05,N218,N216)</f>
        <v>1.6923922998848517</v>
      </c>
    </row>
    <row r="221" spans="2:18" ht="13.5" thickBot="1">
      <c r="H221" s="293"/>
      <c r="I221" s="252"/>
      <c r="J221" s="252"/>
    </row>
    <row r="222" spans="2:18" ht="13.5" thickBot="1">
      <c r="B222" s="347"/>
      <c r="C222" s="348"/>
      <c r="D222" s="405" t="s">
        <v>15</v>
      </c>
      <c r="E222" s="291"/>
      <c r="F222" s="268"/>
      <c r="G222" s="490" t="s">
        <v>387</v>
      </c>
      <c r="H222" s="491"/>
      <c r="I222" s="292"/>
      <c r="J222" s="292"/>
      <c r="L222" s="347"/>
      <c r="M222" s="348"/>
      <c r="N222" s="405" t="s">
        <v>15</v>
      </c>
      <c r="P222" s="268"/>
      <c r="Q222" s="493" t="s">
        <v>309</v>
      </c>
      <c r="R222" s="493"/>
    </row>
    <row r="223" spans="2:18" ht="13.5" thickBot="1">
      <c r="B223" s="349"/>
      <c r="C223" s="350"/>
      <c r="D223" s="407"/>
      <c r="E223" s="291"/>
      <c r="F223" s="267"/>
      <c r="G223" s="266">
        <v>1</v>
      </c>
      <c r="H223" s="265">
        <v>2</v>
      </c>
      <c r="I223" s="290"/>
      <c r="J223" s="290"/>
      <c r="L223" s="349"/>
      <c r="M223" s="350"/>
      <c r="N223" s="407"/>
      <c r="P223" s="267"/>
      <c r="Q223" s="266">
        <v>1</v>
      </c>
      <c r="R223" s="265">
        <v>2</v>
      </c>
    </row>
    <row r="224" spans="2:18" ht="13.5" thickBot="1">
      <c r="B224" s="347" t="s">
        <v>129</v>
      </c>
      <c r="C224" s="348"/>
      <c r="D224" s="288" t="s">
        <v>281</v>
      </c>
      <c r="E224" s="289"/>
      <c r="F224" s="263" t="s">
        <v>1</v>
      </c>
      <c r="G224" s="286">
        <f t="shared" ref="G224:H226" si="22">C234</f>
        <v>7.833333333333333</v>
      </c>
      <c r="H224" s="286">
        <f t="shared" si="22"/>
        <v>10.405000000000001</v>
      </c>
      <c r="I224" s="286"/>
      <c r="J224" s="286"/>
      <c r="L224" s="492" t="s">
        <v>386</v>
      </c>
      <c r="M224" s="433"/>
      <c r="N224" s="288" t="s">
        <v>281</v>
      </c>
      <c r="P224" s="263" t="s">
        <v>1</v>
      </c>
      <c r="Q224" s="286">
        <f t="shared" ref="Q224:R226" si="23">M234</f>
        <v>18.466666666666665</v>
      </c>
      <c r="R224" s="286">
        <f t="shared" si="23"/>
        <v>18.600000000000001</v>
      </c>
    </row>
    <row r="225" spans="2:18">
      <c r="B225" s="483" t="s">
        <v>6</v>
      </c>
      <c r="C225" s="485" t="s">
        <v>293</v>
      </c>
      <c r="D225" s="486"/>
      <c r="E225" s="287"/>
      <c r="F225" s="258" t="s">
        <v>7</v>
      </c>
      <c r="G225" s="286">
        <f t="shared" si="22"/>
        <v>0.57587614409118704</v>
      </c>
      <c r="H225" s="286">
        <f t="shared" si="22"/>
        <v>1.7455562628190029</v>
      </c>
      <c r="I225" s="286"/>
      <c r="J225" s="286"/>
      <c r="L225" s="483" t="s">
        <v>6</v>
      </c>
      <c r="M225" s="485" t="s">
        <v>293</v>
      </c>
      <c r="N225" s="486"/>
      <c r="P225" s="258" t="s">
        <v>7</v>
      </c>
      <c r="Q225" s="286">
        <f t="shared" si="23"/>
        <v>0.75718777944003579</v>
      </c>
      <c r="R225" s="286">
        <f t="shared" si="23"/>
        <v>0.70710678118654735</v>
      </c>
    </row>
    <row r="226" spans="2:18" ht="13.5" thickBot="1">
      <c r="B226" s="484"/>
      <c r="C226" s="129">
        <v>1</v>
      </c>
      <c r="D226" s="128">
        <v>2</v>
      </c>
      <c r="E226" s="280"/>
      <c r="F226" s="258" t="s">
        <v>3</v>
      </c>
      <c r="G226" s="286">
        <f t="shared" si="22"/>
        <v>0.65165322924838098</v>
      </c>
      <c r="H226" s="286">
        <f t="shared" si="22"/>
        <v>1.710613704056789</v>
      </c>
      <c r="I226" s="286"/>
      <c r="J226" s="286"/>
      <c r="L226" s="484"/>
      <c r="M226" s="129">
        <v>1</v>
      </c>
      <c r="N226" s="128">
        <v>2</v>
      </c>
      <c r="P226" s="258" t="s">
        <v>3</v>
      </c>
      <c r="Q226" s="286">
        <f t="shared" si="23"/>
        <v>0.85682288923115912</v>
      </c>
      <c r="R226" s="286">
        <f t="shared" si="23"/>
        <v>0.69295191217483854</v>
      </c>
    </row>
    <row r="227" spans="2:18">
      <c r="B227" s="92">
        <v>4</v>
      </c>
      <c r="C227" s="284" t="s">
        <v>307</v>
      </c>
      <c r="D227" s="283" t="s">
        <v>307</v>
      </c>
      <c r="E227" s="282"/>
      <c r="F227" s="258" t="s">
        <v>8</v>
      </c>
      <c r="G227" s="281">
        <f>MAX(C227:C232)</f>
        <v>8.39</v>
      </c>
      <c r="H227" s="281">
        <f>MAX(D227:D232)</f>
        <v>13.01</v>
      </c>
      <c r="I227" s="281"/>
      <c r="J227" s="281"/>
      <c r="L227" s="92">
        <v>4</v>
      </c>
      <c r="M227" s="284" t="s">
        <v>307</v>
      </c>
      <c r="N227" s="283" t="s">
        <v>307</v>
      </c>
      <c r="P227" s="258" t="s">
        <v>8</v>
      </c>
      <c r="Q227" s="281">
        <f>MAX(M227:M232)</f>
        <v>19</v>
      </c>
      <c r="R227" s="281">
        <f>MAX(N227:N232)</f>
        <v>19.399999999999999</v>
      </c>
    </row>
    <row r="228" spans="2:18">
      <c r="B228" s="92">
        <v>5</v>
      </c>
      <c r="C228" s="137">
        <v>7.24</v>
      </c>
      <c r="D228" s="136">
        <v>9.33</v>
      </c>
      <c r="E228" s="282"/>
      <c r="F228" s="258" t="s">
        <v>9</v>
      </c>
      <c r="G228" s="281">
        <f>MIN(C227:C232)</f>
        <v>7.24</v>
      </c>
      <c r="H228" s="281">
        <f>MIN(D227:D232)</f>
        <v>9.33</v>
      </c>
      <c r="I228" s="281"/>
      <c r="J228" s="281"/>
      <c r="L228" s="92">
        <v>5</v>
      </c>
      <c r="M228" s="137">
        <v>19</v>
      </c>
      <c r="N228" s="136">
        <v>19.399999999999999</v>
      </c>
      <c r="P228" s="258" t="s">
        <v>9</v>
      </c>
      <c r="Q228" s="281">
        <f>MIN(M227:M232)</f>
        <v>17.600000000000001</v>
      </c>
      <c r="R228" s="281">
        <f>MIN(N227:N232)</f>
        <v>17.7</v>
      </c>
    </row>
    <row r="229" spans="2:18" ht="13.5" thickBot="1">
      <c r="B229" s="92">
        <v>7</v>
      </c>
      <c r="C229" s="284" t="s">
        <v>307</v>
      </c>
      <c r="D229" s="136">
        <v>9.76</v>
      </c>
      <c r="E229" s="282"/>
      <c r="F229" s="262" t="s">
        <v>10</v>
      </c>
      <c r="G229" s="285">
        <f>G227-G228</f>
        <v>1.1500000000000004</v>
      </c>
      <c r="H229" s="285">
        <f>H227-H228</f>
        <v>3.6799999999999997</v>
      </c>
      <c r="I229" s="281"/>
      <c r="J229" s="281"/>
      <c r="L229" s="92">
        <v>7</v>
      </c>
      <c r="M229" s="284" t="s">
        <v>307</v>
      </c>
      <c r="N229" s="136">
        <v>18.5</v>
      </c>
      <c r="P229" s="262" t="s">
        <v>10</v>
      </c>
      <c r="Q229" s="285">
        <f>Q227-Q228</f>
        <v>1.3999999999999986</v>
      </c>
      <c r="R229" s="285">
        <f>R227-R228</f>
        <v>1.6999999999999993</v>
      </c>
    </row>
    <row r="230" spans="2:18">
      <c r="B230" s="92">
        <v>14</v>
      </c>
      <c r="C230" s="137">
        <v>7.87</v>
      </c>
      <c r="D230" s="136">
        <v>13.01</v>
      </c>
      <c r="E230" s="282"/>
      <c r="F230" s="258"/>
      <c r="G230" s="281"/>
      <c r="H230" s="281"/>
      <c r="I230" s="281"/>
      <c r="J230" s="281"/>
      <c r="L230" s="92">
        <v>14</v>
      </c>
      <c r="M230" s="137">
        <v>18.8</v>
      </c>
      <c r="N230" s="136">
        <v>18.8</v>
      </c>
      <c r="P230" s="258"/>
      <c r="Q230" s="281"/>
      <c r="R230" s="281"/>
    </row>
    <row r="231" spans="2:18">
      <c r="B231" s="92">
        <v>15</v>
      </c>
      <c r="C231" s="284" t="s">
        <v>307</v>
      </c>
      <c r="D231" s="283" t="s">
        <v>307</v>
      </c>
      <c r="E231" s="282"/>
      <c r="F231" s="258"/>
      <c r="G231" s="281"/>
      <c r="H231" s="281"/>
      <c r="I231" s="281"/>
      <c r="J231" s="281"/>
      <c r="L231" s="92">
        <v>15</v>
      </c>
      <c r="M231" s="284" t="s">
        <v>307</v>
      </c>
      <c r="N231" s="283" t="s">
        <v>307</v>
      </c>
      <c r="P231" s="258"/>
      <c r="Q231" s="281"/>
      <c r="R231" s="281"/>
    </row>
    <row r="232" spans="2:18" ht="13.5" thickBot="1">
      <c r="B232" s="92">
        <v>29</v>
      </c>
      <c r="C232" s="137">
        <v>8.39</v>
      </c>
      <c r="D232" s="136">
        <v>9.52</v>
      </c>
      <c r="E232" s="282"/>
      <c r="F232" s="258"/>
      <c r="G232" s="281"/>
      <c r="H232" s="281"/>
      <c r="I232" s="281"/>
      <c r="J232" s="281"/>
      <c r="L232" s="92">
        <v>29</v>
      </c>
      <c r="M232" s="137">
        <v>17.600000000000001</v>
      </c>
      <c r="N232" s="136">
        <v>17.7</v>
      </c>
      <c r="P232" s="258"/>
      <c r="Q232" s="281"/>
      <c r="R232" s="281"/>
    </row>
    <row r="233" spans="2:18" ht="13.5" thickBot="1">
      <c r="B233" s="248" t="s">
        <v>0</v>
      </c>
      <c r="C233" s="256">
        <f>COUNTIF(C227:C232,"&gt;0")</f>
        <v>3</v>
      </c>
      <c r="D233" s="255">
        <f>COUNTIF(D227:D232,"&gt;0")</f>
        <v>4</v>
      </c>
      <c r="E233" s="280"/>
      <c r="L233" s="248" t="s">
        <v>0</v>
      </c>
      <c r="M233" s="256">
        <f>COUNTIF(M227:M232,"&gt;0")</f>
        <v>3</v>
      </c>
      <c r="N233" s="255">
        <f>COUNTIF(N227:N232,"&gt;0")</f>
        <v>4</v>
      </c>
    </row>
    <row r="234" spans="2:18">
      <c r="B234" s="117" t="s">
        <v>1</v>
      </c>
      <c r="C234" s="134">
        <f>AVERAGE(C227:C232)</f>
        <v>7.833333333333333</v>
      </c>
      <c r="D234" s="146">
        <f>AVERAGE(D227:D232)</f>
        <v>10.405000000000001</v>
      </c>
      <c r="E234" s="101"/>
      <c r="L234" s="117" t="s">
        <v>1</v>
      </c>
      <c r="M234" s="134">
        <f>AVERAGE(M227:M232)</f>
        <v>18.466666666666665</v>
      </c>
      <c r="N234" s="146">
        <f>AVERAGE(N227:N232)</f>
        <v>18.600000000000001</v>
      </c>
    </row>
    <row r="235" spans="2:18">
      <c r="B235" s="85" t="s">
        <v>2</v>
      </c>
      <c r="C235" s="84">
        <f>STDEV(C227:C232)</f>
        <v>0.57587614409118704</v>
      </c>
      <c r="D235" s="136">
        <f>STDEV(D227:D232)</f>
        <v>1.7455562628190029</v>
      </c>
      <c r="E235" s="101"/>
      <c r="L235" s="85" t="s">
        <v>2</v>
      </c>
      <c r="M235" s="84">
        <f>STDEV(M227:M232)</f>
        <v>0.75718777944003579</v>
      </c>
      <c r="N235" s="136">
        <f>STDEV(N227:N232)</f>
        <v>0.70710678118654735</v>
      </c>
    </row>
    <row r="236" spans="2:18" ht="13.5" thickBot="1">
      <c r="B236" s="82" t="s">
        <v>3</v>
      </c>
      <c r="C236" s="235">
        <f>CONFIDENCE(0.05,C235,C233)</f>
        <v>0.65165322924838098</v>
      </c>
      <c r="D236" s="234">
        <f>CONFIDENCE(0.05,D235,D233)</f>
        <v>1.710613704056789</v>
      </c>
      <c r="E236" s="279"/>
      <c r="L236" s="82" t="s">
        <v>3</v>
      </c>
      <c r="M236" s="254">
        <f>CONFIDENCE(0.05,M235,M233)</f>
        <v>0.85682288923115912</v>
      </c>
      <c r="N236" s="278">
        <f>CONFIDENCE(0.05,N235,N233)</f>
        <v>0.69295191217483854</v>
      </c>
    </row>
  </sheetData>
  <mergeCells count="144">
    <mergeCell ref="L181:M181"/>
    <mergeCell ref="B179:C180"/>
    <mergeCell ref="D179:D180"/>
    <mergeCell ref="M117:N117"/>
    <mergeCell ref="Q160:R160"/>
    <mergeCell ref="B162:C162"/>
    <mergeCell ref="L162:M162"/>
    <mergeCell ref="B160:C161"/>
    <mergeCell ref="Q114:R114"/>
    <mergeCell ref="B116:C116"/>
    <mergeCell ref="L116:M116"/>
    <mergeCell ref="B114:C115"/>
    <mergeCell ref="D114:D115"/>
    <mergeCell ref="G114:H114"/>
    <mergeCell ref="L114:M115"/>
    <mergeCell ref="N114:N115"/>
    <mergeCell ref="Q179:R179"/>
    <mergeCell ref="B117:B118"/>
    <mergeCell ref="C117:D117"/>
    <mergeCell ref="L117:L118"/>
    <mergeCell ref="L160:M161"/>
    <mergeCell ref="B144:B145"/>
    <mergeCell ref="C144:D144"/>
    <mergeCell ref="L144:L145"/>
    <mergeCell ref="M144:N144"/>
    <mergeCell ref="L92:M93"/>
    <mergeCell ref="N92:N93"/>
    <mergeCell ref="M95:N95"/>
    <mergeCell ref="B92:C93"/>
    <mergeCell ref="D92:D93"/>
    <mergeCell ref="G92:H92"/>
    <mergeCell ref="B74:B75"/>
    <mergeCell ref="Q92:R92"/>
    <mergeCell ref="B94:C94"/>
    <mergeCell ref="L94:M94"/>
    <mergeCell ref="B95:B96"/>
    <mergeCell ref="C95:D95"/>
    <mergeCell ref="L95:L96"/>
    <mergeCell ref="C74:D74"/>
    <mergeCell ref="L74:L75"/>
    <mergeCell ref="M74:N74"/>
    <mergeCell ref="B73:C73"/>
    <mergeCell ref="L73:M73"/>
    <mergeCell ref="L71:M72"/>
    <mergeCell ref="N71:N72"/>
    <mergeCell ref="B50:C50"/>
    <mergeCell ref="L50:M50"/>
    <mergeCell ref="B51:B52"/>
    <mergeCell ref="C51:D51"/>
    <mergeCell ref="L51:L52"/>
    <mergeCell ref="B71:C72"/>
    <mergeCell ref="D71:D72"/>
    <mergeCell ref="G71:H71"/>
    <mergeCell ref="Q71:R71"/>
    <mergeCell ref="B34:C35"/>
    <mergeCell ref="D34:D35"/>
    <mergeCell ref="G34:H34"/>
    <mergeCell ref="L34:M35"/>
    <mergeCell ref="N34:N35"/>
    <mergeCell ref="L36:M36"/>
    <mergeCell ref="B37:B38"/>
    <mergeCell ref="C37:D37"/>
    <mergeCell ref="L37:L38"/>
    <mergeCell ref="M37:N37"/>
    <mergeCell ref="B48:C49"/>
    <mergeCell ref="D48:D49"/>
    <mergeCell ref="G48:H48"/>
    <mergeCell ref="M51:N51"/>
    <mergeCell ref="Q2:R2"/>
    <mergeCell ref="B2:C3"/>
    <mergeCell ref="D2:D3"/>
    <mergeCell ref="G2:H2"/>
    <mergeCell ref="L2:M3"/>
    <mergeCell ref="N2:N3"/>
    <mergeCell ref="C23:D23"/>
    <mergeCell ref="L23:L24"/>
    <mergeCell ref="M23:N23"/>
    <mergeCell ref="B4:C4"/>
    <mergeCell ref="L4:M4"/>
    <mergeCell ref="B5:B6"/>
    <mergeCell ref="C5:D5"/>
    <mergeCell ref="L5:L6"/>
    <mergeCell ref="M5:N5"/>
    <mergeCell ref="B22:C22"/>
    <mergeCell ref="L22:M22"/>
    <mergeCell ref="B23:B24"/>
    <mergeCell ref="Q222:R222"/>
    <mergeCell ref="N199:N200"/>
    <mergeCell ref="Q199:R199"/>
    <mergeCell ref="B222:C223"/>
    <mergeCell ref="D222:D223"/>
    <mergeCell ref="Q141:R141"/>
    <mergeCell ref="D20:D21"/>
    <mergeCell ref="G20:H20"/>
    <mergeCell ref="B143:C143"/>
    <mergeCell ref="L143:M143"/>
    <mergeCell ref="Q20:R20"/>
    <mergeCell ref="B20:C21"/>
    <mergeCell ref="L20:M21"/>
    <mergeCell ref="N20:N21"/>
    <mergeCell ref="Q34:R34"/>
    <mergeCell ref="B141:C142"/>
    <mergeCell ref="D141:D142"/>
    <mergeCell ref="G141:H141"/>
    <mergeCell ref="L141:M142"/>
    <mergeCell ref="N141:N142"/>
    <mergeCell ref="L48:M49"/>
    <mergeCell ref="N48:N49"/>
    <mergeCell ref="Q48:R48"/>
    <mergeCell ref="B36:C36"/>
    <mergeCell ref="N179:N180"/>
    <mergeCell ref="G222:H222"/>
    <mergeCell ref="L222:M223"/>
    <mergeCell ref="N160:N161"/>
    <mergeCell ref="G179:H179"/>
    <mergeCell ref="L179:M180"/>
    <mergeCell ref="B163:B164"/>
    <mergeCell ref="C163:D163"/>
    <mergeCell ref="L163:L164"/>
    <mergeCell ref="M163:N163"/>
    <mergeCell ref="B202:B203"/>
    <mergeCell ref="C202:D202"/>
    <mergeCell ref="L202:L203"/>
    <mergeCell ref="M202:N202"/>
    <mergeCell ref="B201:C201"/>
    <mergeCell ref="L201:M201"/>
    <mergeCell ref="L199:M200"/>
    <mergeCell ref="N222:N223"/>
    <mergeCell ref="B199:C200"/>
    <mergeCell ref="D199:D200"/>
    <mergeCell ref="G199:H199"/>
    <mergeCell ref="D160:D161"/>
    <mergeCell ref="G160:H160"/>
    <mergeCell ref="B181:C181"/>
    <mergeCell ref="B224:C224"/>
    <mergeCell ref="L224:M224"/>
    <mergeCell ref="B225:B226"/>
    <mergeCell ref="C225:D225"/>
    <mergeCell ref="L225:L226"/>
    <mergeCell ref="M225:N225"/>
    <mergeCell ref="B182:B183"/>
    <mergeCell ref="C182:D182"/>
    <mergeCell ref="L182:L183"/>
    <mergeCell ref="M182:N18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3"/>
  <sheetViews>
    <sheetView topLeftCell="A206" workbookViewId="0">
      <selection activeCell="I253" sqref="I253"/>
    </sheetView>
  </sheetViews>
  <sheetFormatPr defaultRowHeight="12.75"/>
  <cols>
    <col min="1" max="16384" width="9.140625" style="77"/>
  </cols>
  <sheetData>
    <row r="1" spans="2:3" ht="13.5" thickBot="1"/>
    <row r="2" spans="2:3" ht="13.5" thickBot="1">
      <c r="B2" s="423" t="s">
        <v>42</v>
      </c>
      <c r="C2" s="424"/>
    </row>
    <row r="3" spans="2:3" ht="13.5" thickBot="1">
      <c r="B3" s="479" t="s">
        <v>281</v>
      </c>
      <c r="C3" s="480"/>
    </row>
    <row r="4" spans="2:3" ht="13.5" thickBot="1">
      <c r="B4" s="164" t="s">
        <v>6</v>
      </c>
      <c r="C4" s="177" t="s">
        <v>43</v>
      </c>
    </row>
    <row r="5" spans="2:3">
      <c r="B5" s="92">
        <v>4</v>
      </c>
      <c r="C5" s="187">
        <v>20</v>
      </c>
    </row>
    <row r="6" spans="2:3">
      <c r="B6" s="92">
        <v>5</v>
      </c>
      <c r="C6" s="187">
        <v>19</v>
      </c>
    </row>
    <row r="7" spans="2:3">
      <c r="B7" s="92">
        <v>7</v>
      </c>
      <c r="C7" s="187">
        <v>19</v>
      </c>
    </row>
    <row r="8" spans="2:3">
      <c r="B8" s="92">
        <v>14</v>
      </c>
      <c r="C8" s="187">
        <v>19</v>
      </c>
    </row>
    <row r="9" spans="2:3">
      <c r="B9" s="92">
        <v>15</v>
      </c>
      <c r="C9" s="187">
        <v>19</v>
      </c>
    </row>
    <row r="10" spans="2:3" ht="13.5" thickBot="1">
      <c r="B10" s="92">
        <v>22</v>
      </c>
      <c r="C10" s="187">
        <v>19</v>
      </c>
    </row>
    <row r="11" spans="2:3" ht="13.5" thickBot="1">
      <c r="B11" s="248" t="s">
        <v>0</v>
      </c>
      <c r="C11" s="247">
        <f>COUNTIF(C5:C10,"&gt;0")</f>
        <v>6</v>
      </c>
    </row>
    <row r="12" spans="2:3">
      <c r="B12" s="117" t="s">
        <v>1</v>
      </c>
      <c r="C12" s="246">
        <f>AVERAGE(C5:C10)</f>
        <v>19.166666666666668</v>
      </c>
    </row>
    <row r="13" spans="2:3">
      <c r="B13" s="85" t="s">
        <v>2</v>
      </c>
      <c r="C13" s="156">
        <f>STDEV(C5:C10)</f>
        <v>0.40824829046386296</v>
      </c>
    </row>
    <row r="14" spans="2:3" ht="13.5" thickBot="1">
      <c r="B14" s="82" t="s">
        <v>3</v>
      </c>
      <c r="C14" s="155" t="e">
        <f>In+CONFIDENCE(0.05,C13,C11)</f>
        <v>#NAME?</v>
      </c>
    </row>
    <row r="16" spans="2:3" ht="13.5" thickBot="1"/>
    <row r="17" spans="2:3" ht="13.5" thickBot="1">
      <c r="B17" s="423" t="s">
        <v>42</v>
      </c>
      <c r="C17" s="424"/>
    </row>
    <row r="18" spans="2:3" ht="13.5" thickBot="1">
      <c r="B18" s="479" t="s">
        <v>407</v>
      </c>
      <c r="C18" s="480"/>
    </row>
    <row r="19" spans="2:3" ht="13.5" thickBot="1">
      <c r="B19" s="164" t="s">
        <v>6</v>
      </c>
      <c r="C19" s="177" t="s">
        <v>43</v>
      </c>
    </row>
    <row r="20" spans="2:3">
      <c r="B20" s="92">
        <v>5</v>
      </c>
      <c r="C20" s="187">
        <v>18</v>
      </c>
    </row>
    <row r="21" spans="2:3">
      <c r="B21" s="92">
        <v>8</v>
      </c>
      <c r="C21" s="187">
        <v>18</v>
      </c>
    </row>
    <row r="22" spans="2:3">
      <c r="B22" s="92">
        <v>12</v>
      </c>
      <c r="C22" s="187">
        <v>18</v>
      </c>
    </row>
    <row r="23" spans="2:3">
      <c r="B23" s="92">
        <v>15</v>
      </c>
      <c r="C23" s="187">
        <v>18</v>
      </c>
    </row>
    <row r="24" spans="2:3" ht="13.5" thickBot="1">
      <c r="B24" s="92">
        <v>24</v>
      </c>
      <c r="C24" s="187">
        <v>18</v>
      </c>
    </row>
    <row r="25" spans="2:3" ht="13.5" thickBot="1">
      <c r="B25" s="248" t="s">
        <v>0</v>
      </c>
      <c r="C25" s="247">
        <f>COUNTIF(C20:C24,"&gt;0")</f>
        <v>5</v>
      </c>
    </row>
    <row r="26" spans="2:3">
      <c r="B26" s="117" t="s">
        <v>1</v>
      </c>
      <c r="C26" s="246">
        <f>AVERAGE(C20:C24)</f>
        <v>18</v>
      </c>
    </row>
    <row r="27" spans="2:3">
      <c r="B27" s="85" t="s">
        <v>2</v>
      </c>
      <c r="C27" s="156">
        <f>STDEV(C20:C24)</f>
        <v>0</v>
      </c>
    </row>
    <row r="28" spans="2:3" ht="13.5" thickBot="1">
      <c r="B28" s="82" t="s">
        <v>3</v>
      </c>
      <c r="C28" s="155" t="e">
        <f>In+CONFIDENCE(0.05,C27,C25)</f>
        <v>#NAME?</v>
      </c>
    </row>
    <row r="30" spans="2:3" ht="13.5" thickBot="1"/>
    <row r="31" spans="2:3" ht="13.5" thickBot="1">
      <c r="B31" s="423" t="s">
        <v>42</v>
      </c>
      <c r="C31" s="424"/>
    </row>
    <row r="32" spans="2:3" ht="13.5" thickBot="1">
      <c r="B32" s="479" t="s">
        <v>406</v>
      </c>
      <c r="C32" s="480"/>
    </row>
    <row r="33" spans="2:3" ht="13.5" thickBot="1">
      <c r="B33" s="164" t="s">
        <v>6</v>
      </c>
      <c r="C33" s="177" t="s">
        <v>43</v>
      </c>
    </row>
    <row r="34" spans="2:3">
      <c r="B34" s="92">
        <v>8</v>
      </c>
      <c r="C34" s="187">
        <v>17</v>
      </c>
    </row>
    <row r="35" spans="2:3">
      <c r="B35" s="92">
        <v>15</v>
      </c>
      <c r="C35" s="187">
        <v>17</v>
      </c>
    </row>
    <row r="36" spans="2:3">
      <c r="B36" s="92">
        <v>16</v>
      </c>
      <c r="C36" s="187">
        <v>17</v>
      </c>
    </row>
    <row r="37" spans="2:3">
      <c r="B37" s="92">
        <v>19</v>
      </c>
      <c r="C37" s="187">
        <v>17</v>
      </c>
    </row>
    <row r="38" spans="2:3">
      <c r="B38" s="92">
        <v>20</v>
      </c>
      <c r="C38" s="187">
        <v>18</v>
      </c>
    </row>
    <row r="39" spans="2:3">
      <c r="B39" s="92">
        <v>22</v>
      </c>
      <c r="C39" s="187">
        <v>17</v>
      </c>
    </row>
    <row r="40" spans="2:3">
      <c r="B40" s="92">
        <v>26</v>
      </c>
      <c r="C40" s="187">
        <v>17</v>
      </c>
    </row>
    <row r="41" spans="2:3" ht="13.5" thickBot="1">
      <c r="B41" s="92">
        <v>28</v>
      </c>
      <c r="C41" s="187">
        <v>17</v>
      </c>
    </row>
    <row r="42" spans="2:3" ht="13.5" thickBot="1">
      <c r="B42" s="248" t="s">
        <v>0</v>
      </c>
      <c r="C42" s="247">
        <f>COUNTIF(C34:C41,"&gt;0")</f>
        <v>8</v>
      </c>
    </row>
    <row r="43" spans="2:3">
      <c r="B43" s="117" t="s">
        <v>1</v>
      </c>
      <c r="C43" s="246">
        <f>AVERAGE(C34:C41)</f>
        <v>17.125</v>
      </c>
    </row>
    <row r="44" spans="2:3">
      <c r="B44" s="85" t="s">
        <v>2</v>
      </c>
      <c r="C44" s="156">
        <f>STDEV(C34:C41)</f>
        <v>0.35355339059327379</v>
      </c>
    </row>
    <row r="45" spans="2:3" ht="13.5" thickBot="1">
      <c r="B45" s="82" t="s">
        <v>3</v>
      </c>
      <c r="C45" s="155" t="e">
        <f>In+CONFIDENCE(0.05,C44,C42)</f>
        <v>#NAME?</v>
      </c>
    </row>
    <row r="47" spans="2:3" ht="13.5" thickBot="1"/>
    <row r="48" spans="2:3" ht="13.5" thickBot="1">
      <c r="B48" s="423" t="s">
        <v>42</v>
      </c>
      <c r="C48" s="424"/>
    </row>
    <row r="49" spans="2:3" ht="13.5" thickBot="1">
      <c r="B49" s="479" t="s">
        <v>405</v>
      </c>
      <c r="C49" s="480"/>
    </row>
    <row r="50" spans="2:3" ht="13.5" thickBot="1">
      <c r="B50" s="164" t="s">
        <v>6</v>
      </c>
      <c r="C50" s="177" t="s">
        <v>43</v>
      </c>
    </row>
    <row r="51" spans="2:3">
      <c r="B51" s="92">
        <v>6</v>
      </c>
      <c r="C51" s="187">
        <v>18</v>
      </c>
    </row>
    <row r="52" spans="2:3">
      <c r="B52" s="92">
        <v>19</v>
      </c>
      <c r="C52" s="187">
        <v>16</v>
      </c>
    </row>
    <row r="53" spans="2:3">
      <c r="B53" s="92">
        <v>21</v>
      </c>
      <c r="C53" s="187">
        <v>16</v>
      </c>
    </row>
    <row r="54" spans="2:3">
      <c r="B54" s="92">
        <v>22</v>
      </c>
      <c r="C54" s="187">
        <v>16</v>
      </c>
    </row>
    <row r="55" spans="2:3">
      <c r="B55" s="92">
        <v>23</v>
      </c>
      <c r="C55" s="187">
        <v>16</v>
      </c>
    </row>
    <row r="56" spans="2:3">
      <c r="B56" s="92">
        <v>26</v>
      </c>
      <c r="C56" s="187">
        <v>16</v>
      </c>
    </row>
    <row r="57" spans="2:3">
      <c r="B57" s="92">
        <v>27</v>
      </c>
      <c r="C57" s="187">
        <v>16</v>
      </c>
    </row>
    <row r="58" spans="2:3" ht="13.5" thickBot="1">
      <c r="B58" s="92">
        <v>28</v>
      </c>
      <c r="C58" s="187">
        <v>17</v>
      </c>
    </row>
    <row r="59" spans="2:3" ht="13.5" thickBot="1">
      <c r="B59" s="248" t="s">
        <v>0</v>
      </c>
      <c r="C59" s="247">
        <f>COUNTIF(C51:C58,"&gt;0")</f>
        <v>8</v>
      </c>
    </row>
    <row r="60" spans="2:3">
      <c r="B60" s="117" t="s">
        <v>1</v>
      </c>
      <c r="C60" s="246">
        <f>AVERAGE(C51:C58)</f>
        <v>16.375</v>
      </c>
    </row>
    <row r="61" spans="2:3">
      <c r="B61" s="85" t="s">
        <v>2</v>
      </c>
      <c r="C61" s="156">
        <f>STDEV(C51:C58)</f>
        <v>0.74402380914284494</v>
      </c>
    </row>
    <row r="62" spans="2:3" ht="13.5" thickBot="1">
      <c r="B62" s="82" t="s">
        <v>3</v>
      </c>
      <c r="C62" s="155" t="e">
        <f>In+CONFIDENCE(0.05,C61,C59)</f>
        <v>#NAME?</v>
      </c>
    </row>
    <row r="64" spans="2:3" ht="13.5" thickBot="1"/>
    <row r="65" spans="2:3" ht="13.5" thickBot="1">
      <c r="B65" s="423" t="s">
        <v>42</v>
      </c>
      <c r="C65" s="424"/>
    </row>
    <row r="66" spans="2:3" ht="13.5" thickBot="1">
      <c r="B66" s="479" t="s">
        <v>404</v>
      </c>
      <c r="C66" s="480"/>
    </row>
    <row r="67" spans="2:3" ht="13.5" thickBot="1">
      <c r="B67" s="164" t="s">
        <v>6</v>
      </c>
      <c r="C67" s="177" t="s">
        <v>43</v>
      </c>
    </row>
    <row r="68" spans="2:3">
      <c r="B68" s="92">
        <v>3</v>
      </c>
      <c r="C68" s="187">
        <v>17</v>
      </c>
    </row>
    <row r="69" spans="2:3">
      <c r="B69" s="92">
        <v>4</v>
      </c>
      <c r="C69" s="187">
        <v>17</v>
      </c>
    </row>
    <row r="70" spans="2:3">
      <c r="B70" s="92">
        <v>5</v>
      </c>
      <c r="C70" s="187">
        <v>17</v>
      </c>
    </row>
    <row r="71" spans="2:3">
      <c r="B71" s="92">
        <v>9</v>
      </c>
      <c r="C71" s="187">
        <v>17</v>
      </c>
    </row>
    <row r="72" spans="2:3">
      <c r="B72" s="92">
        <v>10</v>
      </c>
      <c r="C72" s="187">
        <v>17</v>
      </c>
    </row>
    <row r="73" spans="2:3">
      <c r="B73" s="92">
        <v>11</v>
      </c>
      <c r="C73" s="187">
        <v>17</v>
      </c>
    </row>
    <row r="74" spans="2:3">
      <c r="B74" s="92">
        <v>12</v>
      </c>
      <c r="C74" s="187">
        <v>16</v>
      </c>
    </row>
    <row r="75" spans="2:3">
      <c r="B75" s="92">
        <v>13</v>
      </c>
      <c r="C75" s="187">
        <v>17</v>
      </c>
    </row>
    <row r="76" spans="2:3">
      <c r="B76" s="92">
        <v>17</v>
      </c>
      <c r="C76" s="187">
        <v>16</v>
      </c>
    </row>
    <row r="77" spans="2:3">
      <c r="B77" s="92">
        <v>18</v>
      </c>
      <c r="C77" s="187">
        <v>16</v>
      </c>
    </row>
    <row r="78" spans="2:3">
      <c r="B78" s="92">
        <v>19</v>
      </c>
      <c r="C78" s="187">
        <v>16</v>
      </c>
    </row>
    <row r="79" spans="2:3">
      <c r="B79" s="92">
        <v>20</v>
      </c>
      <c r="C79" s="187">
        <v>16</v>
      </c>
    </row>
    <row r="80" spans="2:3">
      <c r="B80" s="92">
        <v>23</v>
      </c>
      <c r="C80" s="187">
        <v>17</v>
      </c>
    </row>
    <row r="81" spans="2:3" ht="13.5" thickBot="1">
      <c r="B81" s="92">
        <v>24</v>
      </c>
      <c r="C81" s="187">
        <v>16</v>
      </c>
    </row>
    <row r="82" spans="2:3" ht="13.5" thickBot="1">
      <c r="B82" s="248" t="s">
        <v>0</v>
      </c>
      <c r="C82" s="247">
        <f>COUNTIF(C68:C81,"&gt;0")</f>
        <v>14</v>
      </c>
    </row>
    <row r="83" spans="2:3">
      <c r="B83" s="117" t="s">
        <v>1</v>
      </c>
      <c r="C83" s="246">
        <f>AVERAGE(C68:C81)</f>
        <v>16.571428571428573</v>
      </c>
    </row>
    <row r="84" spans="2:3">
      <c r="B84" s="85" t="s">
        <v>2</v>
      </c>
      <c r="C84" s="156">
        <f>STDEV(C68:C81)</f>
        <v>0.51355259101309547</v>
      </c>
    </row>
    <row r="85" spans="2:3" ht="13.5" thickBot="1">
      <c r="B85" s="82" t="s">
        <v>3</v>
      </c>
      <c r="C85" s="155" t="e">
        <f>In+CONFIDENCE(0.05,C84,C82)</f>
        <v>#NAME?</v>
      </c>
    </row>
    <row r="87" spans="2:3" ht="13.5" thickBot="1"/>
    <row r="88" spans="2:3" ht="13.5" thickBot="1">
      <c r="B88" s="423" t="s">
        <v>42</v>
      </c>
      <c r="C88" s="424"/>
    </row>
    <row r="89" spans="2:3" ht="13.5" thickBot="1">
      <c r="B89" s="479" t="s">
        <v>403</v>
      </c>
      <c r="C89" s="480"/>
    </row>
    <row r="90" spans="2:3" ht="13.5" thickBot="1">
      <c r="B90" s="164" t="s">
        <v>6</v>
      </c>
      <c r="C90" s="177" t="s">
        <v>43</v>
      </c>
    </row>
    <row r="91" spans="2:3">
      <c r="B91" s="92">
        <v>2</v>
      </c>
      <c r="C91" s="187">
        <v>17</v>
      </c>
    </row>
    <row r="92" spans="2:3">
      <c r="B92" s="92">
        <v>3</v>
      </c>
      <c r="C92" s="187">
        <v>17</v>
      </c>
    </row>
    <row r="93" spans="2:3">
      <c r="B93" s="92">
        <v>4</v>
      </c>
      <c r="C93" s="187">
        <v>17</v>
      </c>
    </row>
    <row r="94" spans="2:3">
      <c r="B94" s="92">
        <v>7</v>
      </c>
      <c r="C94" s="187">
        <v>17</v>
      </c>
    </row>
    <row r="95" spans="2:3">
      <c r="B95" s="92">
        <v>8</v>
      </c>
      <c r="C95" s="187">
        <v>17</v>
      </c>
    </row>
    <row r="96" spans="2:3">
      <c r="B96" s="92">
        <v>9</v>
      </c>
      <c r="C96" s="187">
        <v>17</v>
      </c>
    </row>
    <row r="97" spans="2:3">
      <c r="B97" s="92">
        <v>10</v>
      </c>
      <c r="C97" s="187">
        <v>17</v>
      </c>
    </row>
    <row r="98" spans="2:3">
      <c r="B98" s="92">
        <v>11</v>
      </c>
      <c r="C98" s="187">
        <v>17</v>
      </c>
    </row>
    <row r="99" spans="2:3">
      <c r="B99" s="92">
        <v>14</v>
      </c>
      <c r="C99" s="187">
        <v>17</v>
      </c>
    </row>
    <row r="100" spans="2:3">
      <c r="B100" s="92">
        <v>15</v>
      </c>
      <c r="C100" s="187">
        <v>18</v>
      </c>
    </row>
    <row r="101" spans="2:3">
      <c r="B101" s="92">
        <v>16</v>
      </c>
      <c r="C101" s="187">
        <v>18</v>
      </c>
    </row>
    <row r="102" spans="2:3">
      <c r="B102" s="92">
        <v>18</v>
      </c>
      <c r="C102" s="187">
        <v>18</v>
      </c>
    </row>
    <row r="103" spans="2:3">
      <c r="B103" s="92">
        <v>22</v>
      </c>
      <c r="C103" s="187">
        <v>18</v>
      </c>
    </row>
    <row r="104" spans="2:3">
      <c r="B104" s="92">
        <v>23</v>
      </c>
      <c r="C104" s="187">
        <v>18</v>
      </c>
    </row>
    <row r="105" spans="2:3">
      <c r="B105" s="92">
        <v>24</v>
      </c>
      <c r="C105" s="187">
        <v>18</v>
      </c>
    </row>
    <row r="106" spans="2:3">
      <c r="B106" s="92">
        <v>25</v>
      </c>
      <c r="C106" s="187">
        <v>18</v>
      </c>
    </row>
    <row r="107" spans="2:3">
      <c r="B107" s="92">
        <v>28</v>
      </c>
      <c r="C107" s="187">
        <v>18</v>
      </c>
    </row>
    <row r="108" spans="2:3">
      <c r="B108" s="92">
        <v>29</v>
      </c>
      <c r="C108" s="187">
        <v>18</v>
      </c>
    </row>
    <row r="109" spans="2:3" ht="13.5" thickBot="1">
      <c r="B109" s="92">
        <v>30</v>
      </c>
      <c r="C109" s="187">
        <v>18</v>
      </c>
    </row>
    <row r="110" spans="2:3" ht="13.5" thickBot="1">
      <c r="B110" s="248" t="s">
        <v>0</v>
      </c>
      <c r="C110" s="247">
        <f>COUNTIF(C91:C109,"&gt;0")</f>
        <v>19</v>
      </c>
    </row>
    <row r="111" spans="2:3">
      <c r="B111" s="117" t="s">
        <v>1</v>
      </c>
      <c r="C111" s="246">
        <f>AVERAGE(C91:C109)</f>
        <v>17.526315789473685</v>
      </c>
    </row>
    <row r="112" spans="2:3">
      <c r="B112" s="85" t="s">
        <v>2</v>
      </c>
      <c r="C112" s="156">
        <f>STDEV(C91:C109)</f>
        <v>0.5129891760425771</v>
      </c>
    </row>
    <row r="113" spans="2:3" ht="13.5" thickBot="1">
      <c r="B113" s="82" t="s">
        <v>3</v>
      </c>
      <c r="C113" s="155" t="e">
        <f>In+CONFIDENCE(0.05,C112,C110)</f>
        <v>#NAME?</v>
      </c>
    </row>
    <row r="115" spans="2:3" ht="13.5" thickBot="1"/>
    <row r="116" spans="2:3" ht="13.5" thickBot="1">
      <c r="B116" s="423" t="s">
        <v>42</v>
      </c>
      <c r="C116" s="424"/>
    </row>
    <row r="117" spans="2:3" ht="13.5" thickBot="1">
      <c r="B117" s="479" t="s">
        <v>402</v>
      </c>
      <c r="C117" s="480"/>
    </row>
    <row r="118" spans="2:3" ht="13.5" thickBot="1">
      <c r="B118" s="164" t="s">
        <v>6</v>
      </c>
      <c r="C118" s="177" t="s">
        <v>43</v>
      </c>
    </row>
    <row r="119" spans="2:3">
      <c r="B119" s="92">
        <v>1</v>
      </c>
      <c r="C119" s="187">
        <v>18</v>
      </c>
    </row>
    <row r="120" spans="2:3">
      <c r="B120" s="92">
        <v>4</v>
      </c>
      <c r="C120" s="187">
        <v>18</v>
      </c>
    </row>
    <row r="121" spans="2:3">
      <c r="B121" s="92">
        <v>5</v>
      </c>
      <c r="C121" s="187">
        <v>19</v>
      </c>
    </row>
    <row r="122" spans="2:3">
      <c r="B122" s="92">
        <v>6</v>
      </c>
      <c r="C122" s="187">
        <v>19</v>
      </c>
    </row>
    <row r="123" spans="2:3">
      <c r="B123" s="92">
        <v>7</v>
      </c>
      <c r="C123" s="187">
        <v>19</v>
      </c>
    </row>
    <row r="124" spans="2:3">
      <c r="B124" s="92">
        <v>8</v>
      </c>
      <c r="C124" s="187">
        <v>19</v>
      </c>
    </row>
    <row r="125" spans="2:3">
      <c r="B125" s="92">
        <v>11</v>
      </c>
      <c r="C125" s="187">
        <v>19</v>
      </c>
    </row>
    <row r="126" spans="2:3">
      <c r="B126" s="92">
        <v>12</v>
      </c>
      <c r="C126" s="187">
        <v>19</v>
      </c>
    </row>
    <row r="127" spans="2:3">
      <c r="B127" s="92">
        <v>13</v>
      </c>
      <c r="C127" s="187">
        <v>19</v>
      </c>
    </row>
    <row r="128" spans="2:3">
      <c r="B128" s="92">
        <v>14</v>
      </c>
      <c r="C128" s="187">
        <v>19</v>
      </c>
    </row>
    <row r="129" spans="2:3">
      <c r="B129" s="92">
        <v>15</v>
      </c>
      <c r="C129" s="187">
        <v>19</v>
      </c>
    </row>
    <row r="130" spans="2:3">
      <c r="B130" s="92">
        <v>18</v>
      </c>
      <c r="C130" s="187">
        <v>20</v>
      </c>
    </row>
    <row r="131" spans="2:3">
      <c r="B131" s="92">
        <v>19</v>
      </c>
      <c r="C131" s="187">
        <v>20</v>
      </c>
    </row>
    <row r="132" spans="2:3">
      <c r="B132" s="92">
        <v>20</v>
      </c>
      <c r="C132" s="187">
        <v>20</v>
      </c>
    </row>
    <row r="133" spans="2:3">
      <c r="B133" s="92">
        <v>21</v>
      </c>
      <c r="C133" s="187">
        <v>21</v>
      </c>
    </row>
    <row r="134" spans="2:3">
      <c r="B134" s="92">
        <v>22</v>
      </c>
      <c r="C134" s="187">
        <v>21</v>
      </c>
    </row>
    <row r="135" spans="2:3">
      <c r="B135" s="92">
        <v>25</v>
      </c>
      <c r="C135" s="187">
        <v>21</v>
      </c>
    </row>
    <row r="136" spans="2:3">
      <c r="B136" s="92">
        <v>26</v>
      </c>
      <c r="C136" s="187">
        <v>21</v>
      </c>
    </row>
    <row r="137" spans="2:3">
      <c r="B137" s="92">
        <v>27</v>
      </c>
      <c r="C137" s="187">
        <v>21</v>
      </c>
    </row>
    <row r="138" spans="2:3" ht="13.5" thickBot="1">
      <c r="B138" s="92">
        <v>29</v>
      </c>
      <c r="C138" s="187">
        <v>21</v>
      </c>
    </row>
    <row r="139" spans="2:3" ht="13.5" thickBot="1">
      <c r="B139" s="248" t="s">
        <v>0</v>
      </c>
      <c r="C139" s="247">
        <f>COUNTIF(C119:C138,"&gt;0")</f>
        <v>20</v>
      </c>
    </row>
    <row r="140" spans="2:3">
      <c r="B140" s="117" t="s">
        <v>1</v>
      </c>
      <c r="C140" s="246">
        <f>AVERAGE(C119:C138)</f>
        <v>19.649999999999999</v>
      </c>
    </row>
    <row r="141" spans="2:3">
      <c r="B141" s="85" t="s">
        <v>2</v>
      </c>
      <c r="C141" s="156">
        <f>STDEV(C119:C138)</f>
        <v>1.0399898784932577</v>
      </c>
    </row>
    <row r="142" spans="2:3" ht="13.5" thickBot="1">
      <c r="B142" s="82" t="s">
        <v>3</v>
      </c>
      <c r="C142" s="155" t="e">
        <f>In+CONFIDENCE(0.05,C141,C139)</f>
        <v>#NAME?</v>
      </c>
    </row>
    <row r="144" spans="2:3" ht="13.5" thickBot="1"/>
    <row r="145" spans="2:3" ht="13.5" thickBot="1">
      <c r="B145" s="423" t="s">
        <v>42</v>
      </c>
      <c r="C145" s="424"/>
    </row>
    <row r="146" spans="2:3" ht="13.5" thickBot="1">
      <c r="B146" s="479" t="s">
        <v>401</v>
      </c>
      <c r="C146" s="480"/>
    </row>
    <row r="147" spans="2:3" ht="13.5" thickBot="1">
      <c r="B147" s="164" t="s">
        <v>6</v>
      </c>
      <c r="C147" s="177" t="s">
        <v>43</v>
      </c>
    </row>
    <row r="148" spans="2:3">
      <c r="B148" s="92">
        <v>2</v>
      </c>
      <c r="C148" s="187">
        <v>22</v>
      </c>
    </row>
    <row r="149" spans="2:3">
      <c r="B149" s="92">
        <v>3</v>
      </c>
      <c r="C149" s="187">
        <v>22</v>
      </c>
    </row>
    <row r="150" spans="2:3">
      <c r="B150" s="92">
        <v>4</v>
      </c>
      <c r="C150" s="187">
        <v>22</v>
      </c>
    </row>
    <row r="151" spans="2:3">
      <c r="B151" s="92">
        <v>5</v>
      </c>
      <c r="C151" s="187">
        <v>22</v>
      </c>
    </row>
    <row r="152" spans="2:3">
      <c r="B152" s="92">
        <v>6</v>
      </c>
      <c r="C152" s="187">
        <v>22</v>
      </c>
    </row>
    <row r="153" spans="2:3">
      <c r="B153" s="92">
        <v>9</v>
      </c>
      <c r="C153" s="187">
        <v>22</v>
      </c>
    </row>
    <row r="154" spans="2:3">
      <c r="B154" s="92">
        <v>10</v>
      </c>
      <c r="C154" s="187">
        <v>22</v>
      </c>
    </row>
    <row r="155" spans="2:3">
      <c r="B155" s="92">
        <v>11</v>
      </c>
      <c r="C155" s="187">
        <v>22</v>
      </c>
    </row>
    <row r="156" spans="2:3">
      <c r="B156" s="92">
        <v>16</v>
      </c>
      <c r="C156" s="187">
        <v>22</v>
      </c>
    </row>
    <row r="157" spans="2:3">
      <c r="B157" s="92">
        <v>17</v>
      </c>
      <c r="C157" s="187">
        <v>22</v>
      </c>
    </row>
    <row r="158" spans="2:3">
      <c r="B158" s="92">
        <v>18</v>
      </c>
      <c r="C158" s="187">
        <v>22</v>
      </c>
    </row>
    <row r="159" spans="2:3">
      <c r="B159" s="92">
        <v>19</v>
      </c>
      <c r="C159" s="187">
        <v>22</v>
      </c>
    </row>
    <row r="160" spans="2:3">
      <c r="B160" s="92">
        <v>20</v>
      </c>
      <c r="C160" s="187">
        <v>22</v>
      </c>
    </row>
    <row r="161" spans="2:3">
      <c r="B161" s="92">
        <v>23</v>
      </c>
      <c r="C161" s="187">
        <v>22</v>
      </c>
    </row>
    <row r="162" spans="2:3">
      <c r="B162" s="92">
        <v>24</v>
      </c>
      <c r="C162" s="187">
        <v>22</v>
      </c>
    </row>
    <row r="163" spans="2:3">
      <c r="B163" s="92">
        <v>25</v>
      </c>
      <c r="C163" s="187">
        <v>22</v>
      </c>
    </row>
    <row r="164" spans="2:3">
      <c r="B164" s="92">
        <v>26</v>
      </c>
      <c r="C164" s="187">
        <v>22</v>
      </c>
    </row>
    <row r="165" spans="2:3">
      <c r="B165" s="92">
        <v>27</v>
      </c>
      <c r="C165" s="187">
        <v>22</v>
      </c>
    </row>
    <row r="166" spans="2:3">
      <c r="B166" s="92">
        <v>30</v>
      </c>
      <c r="C166" s="187">
        <v>22</v>
      </c>
    </row>
    <row r="167" spans="2:3" ht="13.5" thickBot="1">
      <c r="B167" s="92">
        <v>31</v>
      </c>
      <c r="C167" s="187">
        <v>23</v>
      </c>
    </row>
    <row r="168" spans="2:3" ht="13.5" thickBot="1">
      <c r="B168" s="248" t="s">
        <v>0</v>
      </c>
      <c r="C168" s="247">
        <f>COUNTIF(C148:C167,"&gt;0")</f>
        <v>20</v>
      </c>
    </row>
    <row r="169" spans="2:3">
      <c r="B169" s="117" t="s">
        <v>1</v>
      </c>
      <c r="C169" s="246">
        <f>AVERAGE(C148:C167)</f>
        <v>22.05</v>
      </c>
    </row>
    <row r="170" spans="2:3">
      <c r="B170" s="85" t="s">
        <v>2</v>
      </c>
      <c r="C170" s="156">
        <f>STDEV(C148:C167)</f>
        <v>0.22360679774997896</v>
      </c>
    </row>
    <row r="171" spans="2:3" ht="13.5" thickBot="1">
      <c r="B171" s="82" t="s">
        <v>3</v>
      </c>
      <c r="C171" s="155" t="e">
        <f>In+CONFIDENCE(0.05,C170,C168)</f>
        <v>#NAME?</v>
      </c>
    </row>
    <row r="173" spans="2:3" ht="13.5" thickBot="1"/>
    <row r="174" spans="2:3" ht="13.5" thickBot="1">
      <c r="B174" s="423" t="s">
        <v>42</v>
      </c>
      <c r="C174" s="424"/>
    </row>
    <row r="175" spans="2:3" ht="13.5" thickBot="1">
      <c r="B175" s="479" t="s">
        <v>400</v>
      </c>
      <c r="C175" s="480"/>
    </row>
    <row r="176" spans="2:3" ht="13.5" thickBot="1">
      <c r="B176" s="164" t="s">
        <v>6</v>
      </c>
      <c r="C176" s="177" t="s">
        <v>43</v>
      </c>
    </row>
    <row r="177" spans="2:3">
      <c r="B177" s="92">
        <v>1</v>
      </c>
      <c r="C177" s="187">
        <v>22</v>
      </c>
    </row>
    <row r="178" spans="2:3">
      <c r="B178" s="92">
        <v>2</v>
      </c>
      <c r="C178" s="187">
        <v>22</v>
      </c>
    </row>
    <row r="179" spans="2:3">
      <c r="B179" s="92">
        <v>3</v>
      </c>
      <c r="C179" s="187">
        <v>22</v>
      </c>
    </row>
    <row r="180" spans="2:3">
      <c r="B180" s="92">
        <v>6</v>
      </c>
      <c r="C180" s="187">
        <v>22</v>
      </c>
    </row>
    <row r="181" spans="2:3">
      <c r="B181" s="92">
        <v>7</v>
      </c>
      <c r="C181" s="187">
        <v>22</v>
      </c>
    </row>
    <row r="182" spans="2:3">
      <c r="B182" s="92">
        <v>8</v>
      </c>
      <c r="C182" s="187">
        <v>22</v>
      </c>
    </row>
    <row r="183" spans="2:3">
      <c r="B183" s="92">
        <v>9</v>
      </c>
      <c r="C183" s="187">
        <v>22</v>
      </c>
    </row>
    <row r="184" spans="2:3">
      <c r="B184" s="92">
        <v>10</v>
      </c>
      <c r="C184" s="187">
        <v>23</v>
      </c>
    </row>
    <row r="185" spans="2:3">
      <c r="B185" s="92">
        <v>13</v>
      </c>
      <c r="C185" s="187">
        <v>23</v>
      </c>
    </row>
    <row r="186" spans="2:3">
      <c r="B186" s="92">
        <v>14</v>
      </c>
      <c r="C186" s="187">
        <v>23</v>
      </c>
    </row>
    <row r="187" spans="2:3">
      <c r="B187" s="92">
        <v>16</v>
      </c>
      <c r="C187" s="187">
        <v>23</v>
      </c>
    </row>
    <row r="188" spans="2:3">
      <c r="B188" s="92">
        <v>17</v>
      </c>
      <c r="C188" s="187">
        <v>24</v>
      </c>
    </row>
    <row r="189" spans="2:3">
      <c r="B189" s="92">
        <v>20</v>
      </c>
      <c r="C189" s="187">
        <v>23</v>
      </c>
    </row>
    <row r="190" spans="2:3">
      <c r="B190" s="92">
        <v>21</v>
      </c>
      <c r="C190" s="187">
        <v>24</v>
      </c>
    </row>
    <row r="191" spans="2:3">
      <c r="B191" s="92">
        <v>22</v>
      </c>
      <c r="C191" s="187">
        <v>25</v>
      </c>
    </row>
    <row r="192" spans="2:3">
      <c r="B192" s="92">
        <v>23</v>
      </c>
      <c r="C192" s="187">
        <v>25</v>
      </c>
    </row>
    <row r="193" spans="2:3">
      <c r="B193" s="92">
        <v>24</v>
      </c>
      <c r="C193" s="187">
        <v>25</v>
      </c>
    </row>
    <row r="194" spans="2:3">
      <c r="B194" s="92">
        <v>27</v>
      </c>
      <c r="C194" s="187">
        <v>22</v>
      </c>
    </row>
    <row r="195" spans="2:3">
      <c r="B195" s="92">
        <v>28</v>
      </c>
      <c r="C195" s="187">
        <v>25</v>
      </c>
    </row>
    <row r="196" spans="2:3">
      <c r="B196" s="92">
        <v>29</v>
      </c>
      <c r="C196" s="187">
        <v>25</v>
      </c>
    </row>
    <row r="197" spans="2:3">
      <c r="B197" s="92">
        <v>30</v>
      </c>
      <c r="C197" s="187">
        <v>25</v>
      </c>
    </row>
    <row r="198" spans="2:3" ht="13.5" thickBot="1">
      <c r="B198" s="319">
        <v>31</v>
      </c>
      <c r="C198" s="250">
        <v>25</v>
      </c>
    </row>
    <row r="199" spans="2:3" ht="13.5" thickBot="1">
      <c r="B199" s="248" t="s">
        <v>0</v>
      </c>
      <c r="C199" s="247">
        <f>COUNTIF(C177:C197,"&gt;0")</f>
        <v>21</v>
      </c>
    </row>
    <row r="200" spans="2:3">
      <c r="B200" s="117" t="s">
        <v>1</v>
      </c>
      <c r="C200" s="246">
        <f>AVERAGE(C177:C198)</f>
        <v>23.363636363636363</v>
      </c>
    </row>
    <row r="201" spans="2:3">
      <c r="B201" s="85" t="s">
        <v>2</v>
      </c>
      <c r="C201" s="156">
        <f>STDEV(C177:C198)</f>
        <v>1.2926699776028183</v>
      </c>
    </row>
    <row r="202" spans="2:3" ht="13.5" thickBot="1">
      <c r="B202" s="82" t="s">
        <v>3</v>
      </c>
      <c r="C202" s="155">
        <f>CONFIDENCE(0.05,C201,C199)</f>
        <v>0.552873922581684</v>
      </c>
    </row>
    <row r="204" spans="2:3" ht="13.5" thickBot="1"/>
    <row r="205" spans="2:3" ht="13.5" thickBot="1">
      <c r="B205" s="423" t="s">
        <v>42</v>
      </c>
      <c r="C205" s="424"/>
    </row>
    <row r="206" spans="2:3" ht="13.5" thickBot="1">
      <c r="B206" s="479" t="s">
        <v>399</v>
      </c>
      <c r="C206" s="480"/>
    </row>
    <row r="207" spans="2:3" ht="13.5" thickBot="1">
      <c r="B207" s="164" t="s">
        <v>6</v>
      </c>
      <c r="C207" s="177" t="s">
        <v>43</v>
      </c>
    </row>
    <row r="208" spans="2:3">
      <c r="B208" s="92">
        <v>3</v>
      </c>
      <c r="C208" s="187">
        <v>22</v>
      </c>
    </row>
    <row r="209" spans="2:3">
      <c r="B209" s="92">
        <v>4</v>
      </c>
      <c r="C209" s="187">
        <v>25</v>
      </c>
    </row>
    <row r="210" spans="2:3">
      <c r="B210" s="92">
        <v>14</v>
      </c>
      <c r="C210" s="187">
        <v>24</v>
      </c>
    </row>
    <row r="211" spans="2:3">
      <c r="B211" s="92">
        <v>17</v>
      </c>
      <c r="C211" s="187">
        <v>24</v>
      </c>
    </row>
    <row r="212" spans="2:3">
      <c r="B212" s="92">
        <v>18</v>
      </c>
      <c r="C212" s="187">
        <v>24</v>
      </c>
    </row>
    <row r="213" spans="2:3">
      <c r="B213" s="92">
        <v>19</v>
      </c>
      <c r="C213" s="187">
        <v>24</v>
      </c>
    </row>
    <row r="214" spans="2:3">
      <c r="B214" s="92">
        <v>20</v>
      </c>
      <c r="C214" s="187">
        <v>24</v>
      </c>
    </row>
    <row r="215" spans="2:3">
      <c r="B215" s="92">
        <v>24</v>
      </c>
      <c r="C215" s="187">
        <v>24</v>
      </c>
    </row>
    <row r="216" spans="2:3">
      <c r="B216" s="92">
        <v>25</v>
      </c>
      <c r="C216" s="187">
        <v>24</v>
      </c>
    </row>
    <row r="217" spans="2:3">
      <c r="B217" s="92">
        <v>26</v>
      </c>
      <c r="C217" s="187">
        <v>24</v>
      </c>
    </row>
    <row r="218" spans="2:3">
      <c r="B218" s="92">
        <v>27</v>
      </c>
      <c r="C218" s="187">
        <v>24</v>
      </c>
    </row>
    <row r="219" spans="2:3" ht="13.5" thickBot="1">
      <c r="B219" s="92">
        <v>28</v>
      </c>
      <c r="C219" s="187">
        <v>24</v>
      </c>
    </row>
    <row r="220" spans="2:3" ht="13.5" thickBot="1">
      <c r="B220" s="248" t="s">
        <v>0</v>
      </c>
      <c r="C220" s="247">
        <f>COUNTIF(C208:C219,"&gt;0")</f>
        <v>12</v>
      </c>
    </row>
    <row r="221" spans="2:3">
      <c r="B221" s="117" t="s">
        <v>1</v>
      </c>
      <c r="C221" s="246">
        <f>AVERAGE(C208:C219)</f>
        <v>23.916666666666668</v>
      </c>
    </row>
    <row r="222" spans="2:3">
      <c r="B222" s="85" t="s">
        <v>2</v>
      </c>
      <c r="C222" s="156">
        <f>STDEV(C208:C219)</f>
        <v>0.66855792342152176</v>
      </c>
    </row>
    <row r="223" spans="2:3" ht="13.5" thickBot="1">
      <c r="B223" s="82" t="s">
        <v>3</v>
      </c>
      <c r="C223" s="155">
        <f>CONFIDENCE(0.05,C222,C220)</f>
        <v>0.37826530427369176</v>
      </c>
    </row>
  </sheetData>
  <mergeCells count="20">
    <mergeCell ref="B205:C205"/>
    <mergeCell ref="B206:C206"/>
    <mergeCell ref="B2:C2"/>
    <mergeCell ref="B3:C3"/>
    <mergeCell ref="B17:C17"/>
    <mergeCell ref="B18:C18"/>
    <mergeCell ref="B65:C65"/>
    <mergeCell ref="B66:C66"/>
    <mergeCell ref="B31:C31"/>
    <mergeCell ref="B32:C32"/>
    <mergeCell ref="B174:C174"/>
    <mergeCell ref="B175:C175"/>
    <mergeCell ref="B48:C48"/>
    <mergeCell ref="B49:C49"/>
    <mergeCell ref="B88:C88"/>
    <mergeCell ref="B89:C89"/>
    <mergeCell ref="B145:C145"/>
    <mergeCell ref="B146:C146"/>
    <mergeCell ref="B116:C116"/>
    <mergeCell ref="B117:C117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3"/>
  <sheetViews>
    <sheetView topLeftCell="A226" zoomScale="95" zoomScaleNormal="95" workbookViewId="0">
      <selection activeCell="I253" sqref="I253"/>
    </sheetView>
  </sheetViews>
  <sheetFormatPr defaultRowHeight="12.75"/>
  <cols>
    <col min="1" max="1" width="9.140625" style="77"/>
    <col min="2" max="2" width="10.7109375" style="251" customWidth="1"/>
    <col min="3" max="3" width="11.5703125" style="251" customWidth="1"/>
    <col min="4" max="4" width="11.5703125" style="77" customWidth="1"/>
    <col min="5" max="5" width="2.7109375" style="77" customWidth="1"/>
    <col min="6" max="6" width="10.7109375" style="77" customWidth="1"/>
    <col min="7" max="8" width="13.7109375" style="77" customWidth="1"/>
    <col min="9" max="11" width="9.140625" style="77"/>
    <col min="12" max="12" width="10.7109375" style="77" customWidth="1"/>
    <col min="13" max="13" width="9.7109375" style="77" customWidth="1"/>
    <col min="14" max="14" width="10" style="77" customWidth="1"/>
    <col min="15" max="15" width="9.140625" style="77"/>
    <col min="16" max="16" width="1.85546875" style="77" customWidth="1"/>
    <col min="17" max="16384" width="9.140625" style="77"/>
  </cols>
  <sheetData>
    <row r="1" spans="2:8" ht="13.5" thickBot="1"/>
    <row r="2" spans="2:8" ht="13.5" thickBot="1">
      <c r="B2" s="347"/>
      <c r="C2" s="348"/>
      <c r="D2" s="405" t="s">
        <v>15</v>
      </c>
      <c r="F2" s="268"/>
      <c r="G2" s="481" t="s">
        <v>295</v>
      </c>
      <c r="H2" s="482"/>
    </row>
    <row r="3" spans="2:8" ht="13.5" thickBot="1">
      <c r="B3" s="349"/>
      <c r="C3" s="350"/>
      <c r="D3" s="487"/>
      <c r="F3" s="267"/>
      <c r="G3" s="266">
        <v>1</v>
      </c>
      <c r="H3" s="265">
        <v>2</v>
      </c>
    </row>
    <row r="4" spans="2:8" ht="13.5" thickBot="1">
      <c r="B4" s="347" t="s">
        <v>294</v>
      </c>
      <c r="C4" s="348"/>
      <c r="D4" s="264" t="s">
        <v>281</v>
      </c>
      <c r="F4" s="263" t="s">
        <v>1</v>
      </c>
      <c r="G4" s="257" t="s">
        <v>207</v>
      </c>
      <c r="H4" s="257" t="s">
        <v>207</v>
      </c>
    </row>
    <row r="5" spans="2:8">
      <c r="B5" s="483" t="s">
        <v>6</v>
      </c>
      <c r="C5" s="485" t="s">
        <v>293</v>
      </c>
      <c r="D5" s="486"/>
      <c r="F5" s="258" t="s">
        <v>7</v>
      </c>
      <c r="G5" s="257" t="s">
        <v>207</v>
      </c>
      <c r="H5" s="257" t="s">
        <v>207</v>
      </c>
    </row>
    <row r="6" spans="2:8" ht="13.5" thickBot="1">
      <c r="B6" s="484"/>
      <c r="C6" s="129">
        <v>1</v>
      </c>
      <c r="D6" s="128">
        <v>2</v>
      </c>
      <c r="F6" s="258" t="s">
        <v>3</v>
      </c>
      <c r="G6" s="257" t="s">
        <v>207</v>
      </c>
      <c r="H6" s="257" t="s">
        <v>207</v>
      </c>
    </row>
    <row r="7" spans="2:8">
      <c r="B7" s="92">
        <v>4</v>
      </c>
      <c r="C7" s="260"/>
      <c r="D7" s="259"/>
      <c r="F7" s="258" t="s">
        <v>8</v>
      </c>
      <c r="G7" s="257" t="s">
        <v>207</v>
      </c>
      <c r="H7" s="257" t="s">
        <v>207</v>
      </c>
    </row>
    <row r="8" spans="2:8">
      <c r="B8" s="92">
        <v>5</v>
      </c>
      <c r="C8" s="260"/>
      <c r="D8" s="259"/>
      <c r="F8" s="258" t="s">
        <v>9</v>
      </c>
      <c r="G8" s="257" t="s">
        <v>207</v>
      </c>
      <c r="H8" s="257" t="s">
        <v>207</v>
      </c>
    </row>
    <row r="9" spans="2:8" ht="13.5" thickBot="1">
      <c r="B9" s="92">
        <v>7</v>
      </c>
      <c r="C9" s="260"/>
      <c r="D9" s="259"/>
      <c r="F9" s="262" t="s">
        <v>10</v>
      </c>
      <c r="G9" s="261" t="s">
        <v>207</v>
      </c>
      <c r="H9" s="261" t="s">
        <v>207</v>
      </c>
    </row>
    <row r="10" spans="2:8">
      <c r="B10" s="92">
        <v>14</v>
      </c>
      <c r="C10" s="260"/>
      <c r="D10" s="259"/>
      <c r="F10" s="258"/>
      <c r="G10" s="257"/>
      <c r="H10" s="257"/>
    </row>
    <row r="11" spans="2:8">
      <c r="B11" s="92">
        <v>15</v>
      </c>
      <c r="C11" s="260"/>
      <c r="D11" s="259"/>
      <c r="F11" s="258"/>
      <c r="G11" s="257"/>
      <c r="H11" s="257"/>
    </row>
    <row r="12" spans="2:8" ht="13.5" thickBot="1">
      <c r="B12" s="92">
        <v>22</v>
      </c>
      <c r="C12" s="260"/>
      <c r="D12" s="259"/>
      <c r="F12" s="258"/>
      <c r="G12" s="257"/>
      <c r="H12" s="257"/>
    </row>
    <row r="13" spans="2:8" ht="13.5" thickBot="1">
      <c r="B13" s="248" t="s">
        <v>0</v>
      </c>
      <c r="C13" s="256" t="e">
        <f>COUNTIF(#REF!,"&gt;0")</f>
        <v>#REF!</v>
      </c>
      <c r="D13" s="255" t="e">
        <f>COUNTIF(#REF!,"&gt;0")</f>
        <v>#REF!</v>
      </c>
    </row>
    <row r="14" spans="2:8">
      <c r="B14" s="117" t="s">
        <v>1</v>
      </c>
      <c r="C14" s="134" t="e">
        <f>AVERAGE(C7:C12)</f>
        <v>#DIV/0!</v>
      </c>
      <c r="D14" s="161" t="e">
        <f>AVERAGE(D7:D12)</f>
        <v>#DIV/0!</v>
      </c>
      <c r="H14" s="252"/>
    </row>
    <row r="15" spans="2:8">
      <c r="B15" s="85" t="s">
        <v>2</v>
      </c>
      <c r="C15" s="84" t="e">
        <f>STDEV(C7:C12)</f>
        <v>#DIV/0!</v>
      </c>
      <c r="D15" s="156" t="e">
        <f>STDEV(D7:D12)</f>
        <v>#DIV/0!</v>
      </c>
      <c r="H15" s="252"/>
    </row>
    <row r="16" spans="2:8" ht="13.5" thickBot="1">
      <c r="B16" s="82" t="s">
        <v>3</v>
      </c>
      <c r="C16" s="254" t="e">
        <f>CONFIDENCE(0.05,C15,C13)</f>
        <v>#DIV/0!</v>
      </c>
      <c r="D16" s="253" t="e">
        <f>CONFIDENCE(0.05,D15,D13)</f>
        <v>#DIV/0!</v>
      </c>
      <c r="H16" s="252"/>
    </row>
    <row r="18" spans="2:8" ht="13.5" thickBot="1"/>
    <row r="19" spans="2:8" ht="13.5" thickBot="1">
      <c r="B19" s="347"/>
      <c r="C19" s="348"/>
      <c r="D19" s="405" t="s">
        <v>15</v>
      </c>
      <c r="F19" s="268"/>
      <c r="G19" s="481" t="s">
        <v>416</v>
      </c>
      <c r="H19" s="482"/>
    </row>
    <row r="20" spans="2:8" ht="13.5" thickBot="1">
      <c r="B20" s="349"/>
      <c r="C20" s="350"/>
      <c r="D20" s="487"/>
      <c r="F20" s="267"/>
      <c r="G20" s="266">
        <v>1</v>
      </c>
      <c r="H20" s="265">
        <v>2</v>
      </c>
    </row>
    <row r="21" spans="2:8" ht="13.5" thickBot="1">
      <c r="B21" s="347" t="s">
        <v>294</v>
      </c>
      <c r="C21" s="348"/>
      <c r="D21" s="264" t="s">
        <v>407</v>
      </c>
      <c r="F21" s="263" t="s">
        <v>1</v>
      </c>
      <c r="G21" s="257" t="s">
        <v>207</v>
      </c>
      <c r="H21" s="257" t="s">
        <v>207</v>
      </c>
    </row>
    <row r="22" spans="2:8">
      <c r="B22" s="483" t="s">
        <v>6</v>
      </c>
      <c r="C22" s="485" t="s">
        <v>293</v>
      </c>
      <c r="D22" s="486"/>
      <c r="F22" s="258" t="s">
        <v>7</v>
      </c>
      <c r="G22" s="257" t="s">
        <v>207</v>
      </c>
      <c r="H22" s="257" t="s">
        <v>207</v>
      </c>
    </row>
    <row r="23" spans="2:8" ht="13.5" thickBot="1">
      <c r="B23" s="484"/>
      <c r="C23" s="129">
        <v>1</v>
      </c>
      <c r="D23" s="128">
        <v>2</v>
      </c>
      <c r="F23" s="258" t="s">
        <v>3</v>
      </c>
      <c r="G23" s="257" t="s">
        <v>207</v>
      </c>
      <c r="H23" s="257" t="s">
        <v>207</v>
      </c>
    </row>
    <row r="24" spans="2:8">
      <c r="B24" s="92">
        <v>5</v>
      </c>
      <c r="C24" s="260"/>
      <c r="D24" s="259"/>
      <c r="F24" s="258" t="s">
        <v>8</v>
      </c>
      <c r="G24" s="257" t="s">
        <v>207</v>
      </c>
      <c r="H24" s="257" t="s">
        <v>207</v>
      </c>
    </row>
    <row r="25" spans="2:8">
      <c r="B25" s="92">
        <v>8</v>
      </c>
      <c r="C25" s="260"/>
      <c r="D25" s="259"/>
      <c r="F25" s="258" t="s">
        <v>9</v>
      </c>
      <c r="G25" s="257" t="s">
        <v>207</v>
      </c>
      <c r="H25" s="257" t="s">
        <v>207</v>
      </c>
    </row>
    <row r="26" spans="2:8" ht="13.5" thickBot="1">
      <c r="B26" s="92">
        <v>12</v>
      </c>
      <c r="C26" s="260"/>
      <c r="D26" s="259"/>
      <c r="F26" s="262" t="s">
        <v>10</v>
      </c>
      <c r="G26" s="261" t="s">
        <v>207</v>
      </c>
      <c r="H26" s="261" t="s">
        <v>207</v>
      </c>
    </row>
    <row r="27" spans="2:8">
      <c r="B27" s="92">
        <v>15</v>
      </c>
      <c r="C27" s="260"/>
      <c r="D27" s="259"/>
      <c r="F27" s="258"/>
      <c r="G27" s="257"/>
      <c r="H27" s="257"/>
    </row>
    <row r="28" spans="2:8" ht="13.5" thickBot="1">
      <c r="B28" s="92">
        <v>24</v>
      </c>
      <c r="C28" s="260"/>
      <c r="D28" s="259"/>
      <c r="F28" s="258"/>
      <c r="G28" s="257"/>
      <c r="H28" s="257"/>
    </row>
    <row r="29" spans="2:8" ht="13.5" thickBot="1">
      <c r="B29" s="248" t="s">
        <v>0</v>
      </c>
      <c r="C29" s="256" t="e">
        <f>COUNTIF(#REF!,"&gt;0")</f>
        <v>#REF!</v>
      </c>
      <c r="D29" s="255" t="e">
        <f>COUNTIF(#REF!,"&gt;0")</f>
        <v>#REF!</v>
      </c>
    </row>
    <row r="30" spans="2:8">
      <c r="B30" s="117" t="s">
        <v>1</v>
      </c>
      <c r="C30" s="134" t="e">
        <f>AVERAGE(C24:C28)</f>
        <v>#DIV/0!</v>
      </c>
      <c r="D30" s="161" t="e">
        <f>AVERAGE(D24:D28)</f>
        <v>#DIV/0!</v>
      </c>
      <c r="H30" s="252"/>
    </row>
    <row r="31" spans="2:8">
      <c r="B31" s="85" t="s">
        <v>2</v>
      </c>
      <c r="C31" s="84" t="e">
        <f>STDEV(C24:C28)</f>
        <v>#DIV/0!</v>
      </c>
      <c r="D31" s="156" t="e">
        <f>STDEV(D24:D28)</f>
        <v>#DIV/0!</v>
      </c>
      <c r="H31" s="252"/>
    </row>
    <row r="32" spans="2:8" ht="13.5" thickBot="1">
      <c r="B32" s="82" t="s">
        <v>3</v>
      </c>
      <c r="C32" s="254" t="e">
        <f>CONFIDENCE(0.05,C31,C29)</f>
        <v>#DIV/0!</v>
      </c>
      <c r="D32" s="253" t="e">
        <f>CONFIDENCE(0.05,D31,D29)</f>
        <v>#DIV/0!</v>
      </c>
      <c r="H32" s="252"/>
    </row>
    <row r="34" spans="2:8" ht="13.5" thickBot="1"/>
    <row r="35" spans="2:8" ht="13.5" thickBot="1">
      <c r="B35" s="347"/>
      <c r="C35" s="348"/>
      <c r="D35" s="405" t="s">
        <v>15</v>
      </c>
      <c r="F35" s="268"/>
      <c r="G35" s="481" t="s">
        <v>415</v>
      </c>
      <c r="H35" s="482"/>
    </row>
    <row r="36" spans="2:8" ht="13.5" thickBot="1">
      <c r="B36" s="349"/>
      <c r="C36" s="350"/>
      <c r="D36" s="487"/>
      <c r="F36" s="267"/>
      <c r="G36" s="266">
        <v>1</v>
      </c>
      <c r="H36" s="265">
        <v>2</v>
      </c>
    </row>
    <row r="37" spans="2:8" ht="13.5" thickBot="1">
      <c r="B37" s="347" t="s">
        <v>294</v>
      </c>
      <c r="C37" s="348"/>
      <c r="D37" s="264" t="s">
        <v>406</v>
      </c>
      <c r="F37" s="263" t="s">
        <v>1</v>
      </c>
      <c r="G37" s="257" t="s">
        <v>207</v>
      </c>
      <c r="H37" s="257" t="s">
        <v>207</v>
      </c>
    </row>
    <row r="38" spans="2:8">
      <c r="B38" s="483" t="s">
        <v>6</v>
      </c>
      <c r="C38" s="485" t="s">
        <v>293</v>
      </c>
      <c r="D38" s="486"/>
      <c r="F38" s="258" t="s">
        <v>7</v>
      </c>
      <c r="G38" s="257" t="s">
        <v>207</v>
      </c>
      <c r="H38" s="257" t="s">
        <v>207</v>
      </c>
    </row>
    <row r="39" spans="2:8" ht="13.5" thickBot="1">
      <c r="B39" s="484"/>
      <c r="C39" s="129">
        <v>1</v>
      </c>
      <c r="D39" s="128">
        <v>2</v>
      </c>
      <c r="F39" s="258" t="s">
        <v>3</v>
      </c>
      <c r="G39" s="257" t="s">
        <v>207</v>
      </c>
      <c r="H39" s="257" t="s">
        <v>207</v>
      </c>
    </row>
    <row r="40" spans="2:8">
      <c r="B40" s="92">
        <v>8</v>
      </c>
      <c r="C40" s="260"/>
      <c r="D40" s="259"/>
      <c r="F40" s="258" t="s">
        <v>8</v>
      </c>
      <c r="G40" s="257" t="s">
        <v>207</v>
      </c>
      <c r="H40" s="257" t="s">
        <v>207</v>
      </c>
    </row>
    <row r="41" spans="2:8">
      <c r="B41" s="92">
        <v>15</v>
      </c>
      <c r="C41" s="260"/>
      <c r="D41" s="259"/>
      <c r="F41" s="258" t="s">
        <v>9</v>
      </c>
      <c r="G41" s="257" t="s">
        <v>207</v>
      </c>
      <c r="H41" s="257" t="s">
        <v>207</v>
      </c>
    </row>
    <row r="42" spans="2:8" ht="13.5" thickBot="1">
      <c r="B42" s="92">
        <v>16</v>
      </c>
      <c r="C42" s="260"/>
      <c r="D42" s="259"/>
      <c r="F42" s="262" t="s">
        <v>10</v>
      </c>
      <c r="G42" s="261" t="s">
        <v>207</v>
      </c>
      <c r="H42" s="261" t="s">
        <v>207</v>
      </c>
    </row>
    <row r="43" spans="2:8">
      <c r="B43" s="92">
        <v>19</v>
      </c>
      <c r="C43" s="260"/>
      <c r="D43" s="259"/>
      <c r="F43" s="258"/>
      <c r="G43" s="257"/>
      <c r="H43" s="257"/>
    </row>
    <row r="44" spans="2:8">
      <c r="B44" s="92">
        <v>20</v>
      </c>
      <c r="C44" s="260"/>
      <c r="D44" s="259"/>
      <c r="F44" s="258"/>
      <c r="G44" s="257"/>
      <c r="H44" s="257"/>
    </row>
    <row r="45" spans="2:8">
      <c r="B45" s="92">
        <v>22</v>
      </c>
      <c r="C45" s="260"/>
      <c r="D45" s="259"/>
      <c r="F45" s="258"/>
      <c r="G45" s="257"/>
      <c r="H45" s="257"/>
    </row>
    <row r="46" spans="2:8">
      <c r="B46" s="92">
        <v>26</v>
      </c>
      <c r="C46" s="260"/>
      <c r="D46" s="259"/>
      <c r="F46" s="258"/>
      <c r="G46" s="257"/>
      <c r="H46" s="257"/>
    </row>
    <row r="47" spans="2:8" ht="13.5" thickBot="1">
      <c r="B47" s="92">
        <v>28</v>
      </c>
      <c r="C47" s="260"/>
      <c r="D47" s="259"/>
      <c r="F47" s="258"/>
      <c r="G47" s="257"/>
      <c r="H47" s="257"/>
    </row>
    <row r="48" spans="2:8" ht="13.5" thickBot="1">
      <c r="B48" s="248" t="s">
        <v>0</v>
      </c>
      <c r="C48" s="256" t="e">
        <f>COUNTIF(#REF!,"&gt;0")</f>
        <v>#REF!</v>
      </c>
      <c r="D48" s="255" t="e">
        <f>COUNTIF(#REF!,"&gt;0")</f>
        <v>#REF!</v>
      </c>
    </row>
    <row r="49" spans="2:8">
      <c r="B49" s="117" t="s">
        <v>1</v>
      </c>
      <c r="C49" s="134" t="e">
        <f>AVERAGE(C40:C47)</f>
        <v>#DIV/0!</v>
      </c>
      <c r="D49" s="161" t="e">
        <f>AVERAGE(D40:D47)</f>
        <v>#DIV/0!</v>
      </c>
      <c r="H49" s="252"/>
    </row>
    <row r="50" spans="2:8">
      <c r="B50" s="85" t="s">
        <v>2</v>
      </c>
      <c r="C50" s="84" t="e">
        <f>STDEV(C40:C47)</f>
        <v>#DIV/0!</v>
      </c>
      <c r="D50" s="156" t="e">
        <f>STDEV(D40:D47)</f>
        <v>#DIV/0!</v>
      </c>
      <c r="H50" s="252"/>
    </row>
    <row r="51" spans="2:8" ht="13.5" thickBot="1">
      <c r="B51" s="82" t="s">
        <v>3</v>
      </c>
      <c r="C51" s="254" t="e">
        <f>CONFIDENCE(0.05,C50,C48)</f>
        <v>#DIV/0!</v>
      </c>
      <c r="D51" s="253" t="e">
        <f>CONFIDENCE(0.05,D50,D48)</f>
        <v>#DIV/0!</v>
      </c>
      <c r="H51" s="252"/>
    </row>
    <row r="53" spans="2:8" ht="13.5" thickBot="1"/>
    <row r="54" spans="2:8" ht="13.5" thickBot="1">
      <c r="B54" s="347"/>
      <c r="C54" s="348"/>
      <c r="D54" s="405" t="s">
        <v>15</v>
      </c>
      <c r="F54" s="268"/>
      <c r="G54" s="481" t="s">
        <v>414</v>
      </c>
      <c r="H54" s="482"/>
    </row>
    <row r="55" spans="2:8" ht="13.5" thickBot="1">
      <c r="B55" s="349"/>
      <c r="C55" s="350"/>
      <c r="D55" s="487"/>
      <c r="F55" s="267"/>
      <c r="G55" s="266">
        <v>1</v>
      </c>
      <c r="H55" s="265">
        <v>2</v>
      </c>
    </row>
    <row r="56" spans="2:8" ht="13.5" thickBot="1">
      <c r="B56" s="347" t="s">
        <v>294</v>
      </c>
      <c r="C56" s="348"/>
      <c r="D56" s="264" t="s">
        <v>405</v>
      </c>
      <c r="F56" s="263" t="s">
        <v>1</v>
      </c>
      <c r="G56" s="257" t="s">
        <v>207</v>
      </c>
      <c r="H56" s="257" t="s">
        <v>207</v>
      </c>
    </row>
    <row r="57" spans="2:8">
      <c r="B57" s="483" t="s">
        <v>6</v>
      </c>
      <c r="C57" s="485" t="s">
        <v>293</v>
      </c>
      <c r="D57" s="486"/>
      <c r="F57" s="258" t="s">
        <v>7</v>
      </c>
      <c r="G57" s="257" t="s">
        <v>207</v>
      </c>
      <c r="H57" s="257" t="s">
        <v>207</v>
      </c>
    </row>
    <row r="58" spans="2:8" ht="13.5" thickBot="1">
      <c r="B58" s="484"/>
      <c r="C58" s="129">
        <v>1</v>
      </c>
      <c r="D58" s="128">
        <v>2</v>
      </c>
      <c r="F58" s="258" t="s">
        <v>3</v>
      </c>
      <c r="G58" s="257" t="s">
        <v>207</v>
      </c>
      <c r="H58" s="257" t="s">
        <v>207</v>
      </c>
    </row>
    <row r="59" spans="2:8">
      <c r="B59" s="92">
        <v>6</v>
      </c>
      <c r="C59" s="260"/>
      <c r="D59" s="259"/>
      <c r="F59" s="258" t="s">
        <v>8</v>
      </c>
      <c r="G59" s="257" t="s">
        <v>207</v>
      </c>
      <c r="H59" s="257" t="s">
        <v>207</v>
      </c>
    </row>
    <row r="60" spans="2:8">
      <c r="B60" s="92">
        <v>19</v>
      </c>
      <c r="C60" s="260"/>
      <c r="D60" s="259"/>
      <c r="F60" s="258" t="s">
        <v>9</v>
      </c>
      <c r="G60" s="257" t="s">
        <v>207</v>
      </c>
      <c r="H60" s="257" t="s">
        <v>207</v>
      </c>
    </row>
    <row r="61" spans="2:8" ht="13.5" thickBot="1">
      <c r="B61" s="92">
        <v>21</v>
      </c>
      <c r="C61" s="260"/>
      <c r="D61" s="259"/>
      <c r="F61" s="262" t="s">
        <v>10</v>
      </c>
      <c r="G61" s="261" t="s">
        <v>207</v>
      </c>
      <c r="H61" s="261" t="s">
        <v>207</v>
      </c>
    </row>
    <row r="62" spans="2:8">
      <c r="B62" s="92">
        <v>22</v>
      </c>
      <c r="C62" s="260"/>
      <c r="D62" s="259"/>
      <c r="F62" s="258"/>
      <c r="G62" s="257"/>
      <c r="H62" s="257"/>
    </row>
    <row r="63" spans="2:8">
      <c r="B63" s="92">
        <v>23</v>
      </c>
      <c r="C63" s="260"/>
      <c r="D63" s="259"/>
      <c r="F63" s="258"/>
      <c r="G63" s="257"/>
      <c r="H63" s="257"/>
    </row>
    <row r="64" spans="2:8">
      <c r="B64" s="92">
        <v>26</v>
      </c>
      <c r="C64" s="260"/>
      <c r="D64" s="259"/>
      <c r="F64" s="258"/>
      <c r="G64" s="257"/>
      <c r="H64" s="257"/>
    </row>
    <row r="65" spans="2:8">
      <c r="B65" s="92">
        <v>27</v>
      </c>
      <c r="C65" s="260"/>
      <c r="D65" s="259"/>
      <c r="F65" s="258"/>
      <c r="G65" s="257"/>
      <c r="H65" s="257"/>
    </row>
    <row r="66" spans="2:8" ht="13.5" thickBot="1">
      <c r="B66" s="92">
        <v>28</v>
      </c>
      <c r="C66" s="260"/>
      <c r="D66" s="259"/>
      <c r="F66" s="258"/>
      <c r="G66" s="257"/>
      <c r="H66" s="257"/>
    </row>
    <row r="67" spans="2:8" ht="13.5" thickBot="1">
      <c r="B67" s="248" t="s">
        <v>0</v>
      </c>
      <c r="C67" s="256" t="e">
        <f>COUNTIF(#REF!,"&gt;0")</f>
        <v>#REF!</v>
      </c>
      <c r="D67" s="255" t="e">
        <f>COUNTIF(#REF!,"&gt;0")</f>
        <v>#REF!</v>
      </c>
    </row>
    <row r="68" spans="2:8">
      <c r="B68" s="117" t="s">
        <v>1</v>
      </c>
      <c r="C68" s="134" t="e">
        <f>AVERAGE(C59:C66)</f>
        <v>#DIV/0!</v>
      </c>
      <c r="D68" s="161" t="e">
        <f>AVERAGE(D59:D66)</f>
        <v>#DIV/0!</v>
      </c>
      <c r="H68" s="252"/>
    </row>
    <row r="69" spans="2:8">
      <c r="B69" s="85" t="s">
        <v>2</v>
      </c>
      <c r="C69" s="84" t="e">
        <f>STDEV(C59:C66)</f>
        <v>#DIV/0!</v>
      </c>
      <c r="D69" s="156" t="e">
        <f>STDEV(D59:D66)</f>
        <v>#DIV/0!</v>
      </c>
      <c r="H69" s="252"/>
    </row>
    <row r="70" spans="2:8" ht="13.5" thickBot="1">
      <c r="B70" s="82" t="s">
        <v>3</v>
      </c>
      <c r="C70" s="254" t="e">
        <f>CONFIDENCE(0.05,C69,C67)</f>
        <v>#DIV/0!</v>
      </c>
      <c r="D70" s="253" t="e">
        <f>CONFIDENCE(0.05,D69,D67)</f>
        <v>#DIV/0!</v>
      </c>
      <c r="H70" s="252"/>
    </row>
    <row r="72" spans="2:8" ht="13.5" thickBot="1"/>
    <row r="73" spans="2:8" ht="13.5" thickBot="1">
      <c r="B73" s="347"/>
      <c r="C73" s="348"/>
      <c r="D73" s="405" t="s">
        <v>15</v>
      </c>
      <c r="F73" s="268"/>
      <c r="G73" s="481" t="s">
        <v>413</v>
      </c>
      <c r="H73" s="482"/>
    </row>
    <row r="74" spans="2:8" ht="13.5" thickBot="1">
      <c r="B74" s="349"/>
      <c r="C74" s="350"/>
      <c r="D74" s="487"/>
      <c r="F74" s="267"/>
      <c r="G74" s="266">
        <v>1</v>
      </c>
      <c r="H74" s="265">
        <v>2</v>
      </c>
    </row>
    <row r="75" spans="2:8" ht="13.5" thickBot="1">
      <c r="B75" s="347" t="s">
        <v>294</v>
      </c>
      <c r="C75" s="348"/>
      <c r="D75" s="264" t="s">
        <v>404</v>
      </c>
      <c r="F75" s="263" t="s">
        <v>1</v>
      </c>
      <c r="G75" s="257" t="s">
        <v>207</v>
      </c>
      <c r="H75" s="257" t="s">
        <v>207</v>
      </c>
    </row>
    <row r="76" spans="2:8">
      <c r="B76" s="483" t="s">
        <v>6</v>
      </c>
      <c r="C76" s="485" t="s">
        <v>293</v>
      </c>
      <c r="D76" s="486"/>
      <c r="F76" s="258" t="s">
        <v>7</v>
      </c>
      <c r="G76" s="257" t="s">
        <v>207</v>
      </c>
      <c r="H76" s="257" t="s">
        <v>207</v>
      </c>
    </row>
    <row r="77" spans="2:8" ht="13.5" thickBot="1">
      <c r="B77" s="484"/>
      <c r="C77" s="129">
        <v>1</v>
      </c>
      <c r="D77" s="128">
        <v>2</v>
      </c>
      <c r="F77" s="258" t="s">
        <v>3</v>
      </c>
      <c r="G77" s="257" t="s">
        <v>207</v>
      </c>
      <c r="H77" s="257" t="s">
        <v>207</v>
      </c>
    </row>
    <row r="78" spans="2:8">
      <c r="B78" s="92">
        <v>3</v>
      </c>
      <c r="C78" s="260"/>
      <c r="D78" s="259"/>
      <c r="F78" s="258" t="s">
        <v>8</v>
      </c>
      <c r="G78" s="257" t="s">
        <v>207</v>
      </c>
      <c r="H78" s="257" t="s">
        <v>207</v>
      </c>
    </row>
    <row r="79" spans="2:8">
      <c r="B79" s="92">
        <v>4</v>
      </c>
      <c r="C79" s="260"/>
      <c r="D79" s="259"/>
      <c r="F79" s="258" t="s">
        <v>9</v>
      </c>
      <c r="G79" s="257" t="s">
        <v>207</v>
      </c>
      <c r="H79" s="257" t="s">
        <v>207</v>
      </c>
    </row>
    <row r="80" spans="2:8" ht="13.5" thickBot="1">
      <c r="B80" s="92">
        <v>5</v>
      </c>
      <c r="C80" s="260"/>
      <c r="D80" s="259"/>
      <c r="F80" s="262" t="s">
        <v>10</v>
      </c>
      <c r="G80" s="261" t="s">
        <v>207</v>
      </c>
      <c r="H80" s="261" t="s">
        <v>207</v>
      </c>
    </row>
    <row r="81" spans="2:8">
      <c r="B81" s="92">
        <v>9</v>
      </c>
      <c r="C81" s="260"/>
      <c r="D81" s="259"/>
      <c r="F81" s="258"/>
      <c r="G81" s="257"/>
      <c r="H81" s="257"/>
    </row>
    <row r="82" spans="2:8">
      <c r="B82" s="92">
        <v>10</v>
      </c>
      <c r="C82" s="260"/>
      <c r="D82" s="259"/>
      <c r="F82" s="258"/>
      <c r="G82" s="257"/>
      <c r="H82" s="257"/>
    </row>
    <row r="83" spans="2:8">
      <c r="B83" s="92">
        <v>11</v>
      </c>
      <c r="C83" s="260"/>
      <c r="D83" s="259"/>
      <c r="F83" s="258"/>
      <c r="G83" s="257"/>
      <c r="H83" s="257"/>
    </row>
    <row r="84" spans="2:8">
      <c r="B84" s="92">
        <v>12</v>
      </c>
      <c r="C84" s="260"/>
      <c r="D84" s="259"/>
      <c r="F84" s="258"/>
      <c r="G84" s="257"/>
      <c r="H84" s="257"/>
    </row>
    <row r="85" spans="2:8">
      <c r="B85" s="92">
        <v>13</v>
      </c>
      <c r="C85" s="260"/>
      <c r="D85" s="259"/>
      <c r="F85" s="258"/>
      <c r="G85" s="257"/>
      <c r="H85" s="257"/>
    </row>
    <row r="86" spans="2:8">
      <c r="B86" s="92">
        <v>17</v>
      </c>
      <c r="C86" s="260"/>
      <c r="D86" s="259"/>
      <c r="F86" s="258"/>
      <c r="G86" s="257"/>
      <c r="H86" s="257"/>
    </row>
    <row r="87" spans="2:8">
      <c r="B87" s="92">
        <v>18</v>
      </c>
      <c r="C87" s="260"/>
      <c r="D87" s="259"/>
      <c r="F87" s="258"/>
      <c r="G87" s="257"/>
      <c r="H87" s="257"/>
    </row>
    <row r="88" spans="2:8">
      <c r="B88" s="92">
        <v>19</v>
      </c>
      <c r="C88" s="260"/>
      <c r="D88" s="259"/>
      <c r="F88" s="258"/>
      <c r="G88" s="257"/>
      <c r="H88" s="257"/>
    </row>
    <row r="89" spans="2:8">
      <c r="B89" s="92">
        <v>20</v>
      </c>
      <c r="C89" s="260"/>
      <c r="D89" s="259"/>
      <c r="F89" s="258"/>
      <c r="G89" s="257"/>
      <c r="H89" s="257"/>
    </row>
    <row r="90" spans="2:8">
      <c r="B90" s="92">
        <v>23</v>
      </c>
      <c r="C90" s="260"/>
      <c r="D90" s="259"/>
      <c r="F90" s="258"/>
      <c r="G90" s="257"/>
      <c r="H90" s="257"/>
    </row>
    <row r="91" spans="2:8" ht="13.5" thickBot="1">
      <c r="B91" s="92">
        <v>24</v>
      </c>
      <c r="C91" s="260"/>
      <c r="D91" s="259"/>
      <c r="F91" s="258"/>
      <c r="G91" s="257"/>
      <c r="H91" s="257"/>
    </row>
    <row r="92" spans="2:8" ht="13.5" thickBot="1">
      <c r="B92" s="248" t="s">
        <v>0</v>
      </c>
      <c r="C92" s="256" t="e">
        <f>COUNTIF(#REF!,"&gt;0")</f>
        <v>#REF!</v>
      </c>
      <c r="D92" s="255" t="e">
        <f>COUNTIF(#REF!,"&gt;0")</f>
        <v>#REF!</v>
      </c>
    </row>
    <row r="93" spans="2:8">
      <c r="B93" s="117" t="s">
        <v>1</v>
      </c>
      <c r="C93" s="134" t="e">
        <f>AVERAGE(C78:C91)</f>
        <v>#DIV/0!</v>
      </c>
      <c r="D93" s="161" t="e">
        <f>AVERAGE(D78:D91)</f>
        <v>#DIV/0!</v>
      </c>
      <c r="H93" s="252"/>
    </row>
    <row r="94" spans="2:8">
      <c r="B94" s="85" t="s">
        <v>2</v>
      </c>
      <c r="C94" s="84" t="e">
        <f>STDEV(C78:C91)</f>
        <v>#DIV/0!</v>
      </c>
      <c r="D94" s="156" t="e">
        <f>STDEV(D78:D91)</f>
        <v>#DIV/0!</v>
      </c>
      <c r="H94" s="252"/>
    </row>
    <row r="95" spans="2:8" ht="13.5" thickBot="1">
      <c r="B95" s="82" t="s">
        <v>3</v>
      </c>
      <c r="C95" s="254" t="e">
        <f>CONFIDENCE(0.05,C94,C92)</f>
        <v>#DIV/0!</v>
      </c>
      <c r="D95" s="253" t="e">
        <f>CONFIDENCE(0.05,D94,D92)</f>
        <v>#DIV/0!</v>
      </c>
      <c r="H95" s="252"/>
    </row>
    <row r="97" spans="2:8" ht="13.5" thickBot="1"/>
    <row r="98" spans="2:8" ht="13.5" thickBot="1">
      <c r="B98" s="347"/>
      <c r="C98" s="348"/>
      <c r="D98" s="405" t="s">
        <v>15</v>
      </c>
      <c r="F98" s="268"/>
      <c r="G98" s="481" t="s">
        <v>412</v>
      </c>
      <c r="H98" s="482"/>
    </row>
    <row r="99" spans="2:8" ht="13.5" thickBot="1">
      <c r="B99" s="349"/>
      <c r="C99" s="350"/>
      <c r="D99" s="487"/>
      <c r="F99" s="267"/>
      <c r="G99" s="266">
        <v>1</v>
      </c>
      <c r="H99" s="265">
        <v>2</v>
      </c>
    </row>
    <row r="100" spans="2:8" ht="13.5" thickBot="1">
      <c r="B100" s="347" t="s">
        <v>294</v>
      </c>
      <c r="C100" s="348"/>
      <c r="D100" s="264" t="s">
        <v>403</v>
      </c>
      <c r="F100" s="263" t="s">
        <v>1</v>
      </c>
      <c r="G100" s="257" t="s">
        <v>207</v>
      </c>
      <c r="H100" s="257" t="s">
        <v>207</v>
      </c>
    </row>
    <row r="101" spans="2:8">
      <c r="B101" s="483" t="s">
        <v>6</v>
      </c>
      <c r="C101" s="485" t="s">
        <v>293</v>
      </c>
      <c r="D101" s="486"/>
      <c r="F101" s="258" t="s">
        <v>7</v>
      </c>
      <c r="G101" s="257" t="s">
        <v>207</v>
      </c>
      <c r="H101" s="257" t="s">
        <v>207</v>
      </c>
    </row>
    <row r="102" spans="2:8" ht="13.5" thickBot="1">
      <c r="B102" s="484"/>
      <c r="C102" s="129">
        <v>1</v>
      </c>
      <c r="D102" s="128">
        <v>2</v>
      </c>
      <c r="F102" s="258" t="s">
        <v>3</v>
      </c>
      <c r="G102" s="257" t="s">
        <v>207</v>
      </c>
      <c r="H102" s="257" t="s">
        <v>207</v>
      </c>
    </row>
    <row r="103" spans="2:8">
      <c r="B103" s="92">
        <v>2</v>
      </c>
      <c r="C103" s="260"/>
      <c r="D103" s="259"/>
      <c r="F103" s="258" t="s">
        <v>8</v>
      </c>
      <c r="G103" s="257" t="s">
        <v>207</v>
      </c>
      <c r="H103" s="257" t="s">
        <v>207</v>
      </c>
    </row>
    <row r="104" spans="2:8">
      <c r="B104" s="92">
        <v>3</v>
      </c>
      <c r="C104" s="260"/>
      <c r="D104" s="259"/>
      <c r="F104" s="258" t="s">
        <v>9</v>
      </c>
      <c r="G104" s="257" t="s">
        <v>207</v>
      </c>
      <c r="H104" s="257" t="s">
        <v>207</v>
      </c>
    </row>
    <row r="105" spans="2:8" ht="13.5" thickBot="1">
      <c r="B105" s="92">
        <v>4</v>
      </c>
      <c r="C105" s="260"/>
      <c r="D105" s="259"/>
      <c r="F105" s="262" t="s">
        <v>10</v>
      </c>
      <c r="G105" s="261" t="s">
        <v>207</v>
      </c>
      <c r="H105" s="261" t="s">
        <v>207</v>
      </c>
    </row>
    <row r="106" spans="2:8">
      <c r="B106" s="92">
        <v>7</v>
      </c>
      <c r="C106" s="260"/>
      <c r="D106" s="259"/>
      <c r="F106" s="258"/>
      <c r="G106" s="257"/>
      <c r="H106" s="257"/>
    </row>
    <row r="107" spans="2:8">
      <c r="B107" s="92">
        <v>8</v>
      </c>
      <c r="C107" s="260"/>
      <c r="D107" s="259"/>
      <c r="F107" s="258"/>
      <c r="G107" s="257"/>
      <c r="H107" s="257"/>
    </row>
    <row r="108" spans="2:8">
      <c r="B108" s="92">
        <v>9</v>
      </c>
      <c r="C108" s="260"/>
      <c r="D108" s="259"/>
      <c r="F108" s="258"/>
      <c r="G108" s="257"/>
      <c r="H108" s="257"/>
    </row>
    <row r="109" spans="2:8">
      <c r="B109" s="92">
        <v>10</v>
      </c>
      <c r="C109" s="260"/>
      <c r="D109" s="259"/>
      <c r="F109" s="258"/>
      <c r="G109" s="257"/>
      <c r="H109" s="257"/>
    </row>
    <row r="110" spans="2:8">
      <c r="B110" s="92">
        <v>11</v>
      </c>
      <c r="C110" s="260"/>
      <c r="D110" s="259"/>
      <c r="F110" s="258"/>
      <c r="G110" s="257"/>
      <c r="H110" s="257"/>
    </row>
    <row r="111" spans="2:8">
      <c r="B111" s="92">
        <v>14</v>
      </c>
      <c r="C111" s="260"/>
      <c r="D111" s="259"/>
      <c r="F111" s="258"/>
      <c r="G111" s="257"/>
      <c r="H111" s="257"/>
    </row>
    <row r="112" spans="2:8">
      <c r="B112" s="92">
        <v>15</v>
      </c>
      <c r="C112" s="260"/>
      <c r="D112" s="259"/>
      <c r="F112" s="258"/>
      <c r="G112" s="257"/>
      <c r="H112" s="257"/>
    </row>
    <row r="113" spans="2:8">
      <c r="B113" s="92">
        <v>16</v>
      </c>
      <c r="C113" s="260"/>
      <c r="D113" s="259"/>
      <c r="F113" s="258"/>
      <c r="G113" s="257"/>
      <c r="H113" s="257"/>
    </row>
    <row r="114" spans="2:8">
      <c r="B114" s="92">
        <v>18</v>
      </c>
      <c r="C114" s="260"/>
      <c r="D114" s="259"/>
      <c r="F114" s="258"/>
      <c r="G114" s="257"/>
      <c r="H114" s="257"/>
    </row>
    <row r="115" spans="2:8">
      <c r="B115" s="92">
        <v>22</v>
      </c>
      <c r="C115" s="260"/>
      <c r="D115" s="259"/>
      <c r="F115" s="258"/>
      <c r="G115" s="257"/>
      <c r="H115" s="257"/>
    </row>
    <row r="116" spans="2:8">
      <c r="B116" s="92">
        <v>23</v>
      </c>
      <c r="C116" s="260"/>
      <c r="D116" s="259"/>
      <c r="F116" s="258"/>
      <c r="G116" s="257"/>
      <c r="H116" s="257"/>
    </row>
    <row r="117" spans="2:8">
      <c r="B117" s="92">
        <v>24</v>
      </c>
      <c r="C117" s="260"/>
      <c r="D117" s="259"/>
      <c r="F117" s="258"/>
      <c r="G117" s="257"/>
      <c r="H117" s="257"/>
    </row>
    <row r="118" spans="2:8">
      <c r="B118" s="92">
        <v>25</v>
      </c>
      <c r="C118" s="260"/>
      <c r="D118" s="259"/>
      <c r="F118" s="258"/>
      <c r="G118" s="257"/>
      <c r="H118" s="257"/>
    </row>
    <row r="119" spans="2:8">
      <c r="B119" s="92">
        <v>28</v>
      </c>
      <c r="C119" s="260"/>
      <c r="D119" s="259"/>
      <c r="F119" s="258"/>
      <c r="G119" s="257"/>
      <c r="H119" s="257"/>
    </row>
    <row r="120" spans="2:8">
      <c r="B120" s="92">
        <v>29</v>
      </c>
      <c r="C120" s="260"/>
      <c r="D120" s="259"/>
      <c r="F120" s="258"/>
      <c r="G120" s="257"/>
      <c r="H120" s="257"/>
    </row>
    <row r="121" spans="2:8" ht="13.5" thickBot="1">
      <c r="B121" s="92">
        <v>30</v>
      </c>
      <c r="C121" s="260"/>
      <c r="D121" s="259"/>
      <c r="F121" s="258"/>
      <c r="G121" s="257"/>
      <c r="H121" s="257"/>
    </row>
    <row r="122" spans="2:8" ht="13.5" thickBot="1">
      <c r="B122" s="248" t="s">
        <v>0</v>
      </c>
      <c r="C122" s="256" t="e">
        <f>COUNTIF(#REF!,"&gt;0")</f>
        <v>#REF!</v>
      </c>
      <c r="D122" s="255" t="e">
        <f>COUNTIF(#REF!,"&gt;0")</f>
        <v>#REF!</v>
      </c>
    </row>
    <row r="123" spans="2:8">
      <c r="B123" s="117" t="s">
        <v>1</v>
      </c>
      <c r="C123" s="134" t="e">
        <f>AVERAGE(C103:C121)</f>
        <v>#DIV/0!</v>
      </c>
      <c r="D123" s="161" t="e">
        <f>AVERAGE(D103:D121)</f>
        <v>#DIV/0!</v>
      </c>
      <c r="H123" s="252"/>
    </row>
    <row r="124" spans="2:8">
      <c r="B124" s="85" t="s">
        <v>2</v>
      </c>
      <c r="C124" s="84" t="e">
        <f>STDEV(C103:C121)</f>
        <v>#DIV/0!</v>
      </c>
      <c r="D124" s="156" t="e">
        <f>STDEV(D103:D121)</f>
        <v>#DIV/0!</v>
      </c>
      <c r="H124" s="252"/>
    </row>
    <row r="125" spans="2:8" ht="13.5" thickBot="1">
      <c r="B125" s="82" t="s">
        <v>3</v>
      </c>
      <c r="C125" s="254" t="e">
        <f>CONFIDENCE(0.05,C124,C122)</f>
        <v>#DIV/0!</v>
      </c>
      <c r="D125" s="253" t="e">
        <f>CONFIDENCE(0.05,D124,D122)</f>
        <v>#DIV/0!</v>
      </c>
      <c r="H125" s="252"/>
    </row>
    <row r="127" spans="2:8" ht="13.5" thickBot="1"/>
    <row r="128" spans="2:8" ht="13.5" thickBot="1">
      <c r="B128" s="347"/>
      <c r="C128" s="348"/>
      <c r="D128" s="405" t="s">
        <v>15</v>
      </c>
      <c r="F128" s="268"/>
      <c r="G128" s="481" t="s">
        <v>411</v>
      </c>
      <c r="H128" s="482"/>
    </row>
    <row r="129" spans="2:8" ht="13.5" thickBot="1">
      <c r="B129" s="349"/>
      <c r="C129" s="350"/>
      <c r="D129" s="487"/>
      <c r="F129" s="267"/>
      <c r="G129" s="266">
        <v>1</v>
      </c>
      <c r="H129" s="265">
        <v>2</v>
      </c>
    </row>
    <row r="130" spans="2:8" ht="13.5" thickBot="1">
      <c r="B130" s="347" t="s">
        <v>294</v>
      </c>
      <c r="C130" s="348"/>
      <c r="D130" s="264" t="s">
        <v>402</v>
      </c>
      <c r="F130" s="263" t="s">
        <v>1</v>
      </c>
      <c r="G130" s="257" t="s">
        <v>207</v>
      </c>
      <c r="H130" s="257" t="s">
        <v>207</v>
      </c>
    </row>
    <row r="131" spans="2:8">
      <c r="B131" s="483" t="s">
        <v>6</v>
      </c>
      <c r="C131" s="485" t="s">
        <v>293</v>
      </c>
      <c r="D131" s="486"/>
      <c r="F131" s="258" t="s">
        <v>7</v>
      </c>
      <c r="G131" s="257" t="s">
        <v>207</v>
      </c>
      <c r="H131" s="257" t="s">
        <v>207</v>
      </c>
    </row>
    <row r="132" spans="2:8" ht="13.5" thickBot="1">
      <c r="B132" s="484"/>
      <c r="C132" s="129">
        <v>1</v>
      </c>
      <c r="D132" s="128">
        <v>2</v>
      </c>
      <c r="F132" s="258" t="s">
        <v>3</v>
      </c>
      <c r="G132" s="257" t="s">
        <v>207</v>
      </c>
      <c r="H132" s="257" t="s">
        <v>207</v>
      </c>
    </row>
    <row r="133" spans="2:8">
      <c r="B133" s="92">
        <v>1</v>
      </c>
      <c r="C133" s="260"/>
      <c r="D133" s="259"/>
      <c r="F133" s="258" t="s">
        <v>8</v>
      </c>
      <c r="G133" s="257" t="s">
        <v>207</v>
      </c>
      <c r="H133" s="257" t="s">
        <v>207</v>
      </c>
    </row>
    <row r="134" spans="2:8">
      <c r="B134" s="92">
        <v>4</v>
      </c>
      <c r="C134" s="260"/>
      <c r="D134" s="259"/>
      <c r="F134" s="258" t="s">
        <v>9</v>
      </c>
      <c r="G134" s="257" t="s">
        <v>207</v>
      </c>
      <c r="H134" s="257" t="s">
        <v>207</v>
      </c>
    </row>
    <row r="135" spans="2:8" ht="13.5" thickBot="1">
      <c r="B135" s="92">
        <v>5</v>
      </c>
      <c r="C135" s="260"/>
      <c r="D135" s="259"/>
      <c r="F135" s="262" t="s">
        <v>10</v>
      </c>
      <c r="G135" s="261" t="s">
        <v>207</v>
      </c>
      <c r="H135" s="261" t="s">
        <v>207</v>
      </c>
    </row>
    <row r="136" spans="2:8">
      <c r="B136" s="92">
        <v>6</v>
      </c>
      <c r="C136" s="260"/>
      <c r="D136" s="259"/>
      <c r="F136" s="258"/>
      <c r="G136" s="257"/>
      <c r="H136" s="257"/>
    </row>
    <row r="137" spans="2:8">
      <c r="B137" s="92">
        <v>7</v>
      </c>
      <c r="C137" s="260"/>
      <c r="D137" s="259"/>
      <c r="F137" s="258"/>
      <c r="G137" s="257"/>
      <c r="H137" s="257"/>
    </row>
    <row r="138" spans="2:8">
      <c r="B138" s="92">
        <v>8</v>
      </c>
      <c r="C138" s="260"/>
      <c r="D138" s="259"/>
      <c r="F138" s="258"/>
      <c r="G138" s="257"/>
      <c r="H138" s="257"/>
    </row>
    <row r="139" spans="2:8">
      <c r="B139" s="92">
        <v>11</v>
      </c>
      <c r="C139" s="260"/>
      <c r="D139" s="259"/>
      <c r="F139" s="258"/>
      <c r="G139" s="257"/>
      <c r="H139" s="257"/>
    </row>
    <row r="140" spans="2:8">
      <c r="B140" s="92">
        <v>12</v>
      </c>
      <c r="C140" s="260"/>
      <c r="D140" s="259"/>
      <c r="F140" s="258"/>
      <c r="G140" s="257"/>
      <c r="H140" s="257"/>
    </row>
    <row r="141" spans="2:8">
      <c r="B141" s="92">
        <v>13</v>
      </c>
      <c r="C141" s="260"/>
      <c r="D141" s="259"/>
      <c r="F141" s="258"/>
      <c r="G141" s="257"/>
      <c r="H141" s="257"/>
    </row>
    <row r="142" spans="2:8">
      <c r="B142" s="92">
        <v>14</v>
      </c>
      <c r="C142" s="260"/>
      <c r="D142" s="259"/>
      <c r="F142" s="258"/>
      <c r="G142" s="257"/>
      <c r="H142" s="257"/>
    </row>
    <row r="143" spans="2:8">
      <c r="B143" s="92">
        <v>15</v>
      </c>
      <c r="C143" s="260"/>
      <c r="D143" s="259"/>
      <c r="F143" s="258"/>
      <c r="G143" s="257"/>
      <c r="H143" s="257"/>
    </row>
    <row r="144" spans="2:8">
      <c r="B144" s="92">
        <v>18</v>
      </c>
      <c r="C144" s="260"/>
      <c r="D144" s="259"/>
      <c r="F144" s="258"/>
      <c r="G144" s="257"/>
      <c r="H144" s="257"/>
    </row>
    <row r="145" spans="2:8">
      <c r="B145" s="92">
        <v>19</v>
      </c>
      <c r="C145" s="260"/>
      <c r="D145" s="259"/>
      <c r="F145" s="258"/>
      <c r="G145" s="257"/>
      <c r="H145" s="257"/>
    </row>
    <row r="146" spans="2:8">
      <c r="B146" s="92">
        <v>20</v>
      </c>
      <c r="C146" s="260"/>
      <c r="D146" s="259"/>
      <c r="F146" s="258"/>
      <c r="G146" s="257"/>
      <c r="H146" s="257"/>
    </row>
    <row r="147" spans="2:8">
      <c r="B147" s="92">
        <v>21</v>
      </c>
      <c r="C147" s="260"/>
      <c r="D147" s="259"/>
      <c r="F147" s="258"/>
      <c r="G147" s="257"/>
      <c r="H147" s="257"/>
    </row>
    <row r="148" spans="2:8">
      <c r="B148" s="92">
        <v>22</v>
      </c>
      <c r="C148" s="260"/>
      <c r="D148" s="259"/>
      <c r="F148" s="258"/>
      <c r="G148" s="257"/>
      <c r="H148" s="257"/>
    </row>
    <row r="149" spans="2:8">
      <c r="B149" s="92">
        <v>25</v>
      </c>
      <c r="C149" s="260"/>
      <c r="D149" s="259"/>
      <c r="F149" s="258"/>
      <c r="G149" s="257"/>
      <c r="H149" s="257"/>
    </row>
    <row r="150" spans="2:8">
      <c r="B150" s="92">
        <v>26</v>
      </c>
      <c r="C150" s="260"/>
      <c r="D150" s="259"/>
      <c r="F150" s="258"/>
      <c r="G150" s="257"/>
      <c r="H150" s="257"/>
    </row>
    <row r="151" spans="2:8">
      <c r="B151" s="92">
        <v>27</v>
      </c>
      <c r="C151" s="260"/>
      <c r="D151" s="259"/>
      <c r="F151" s="258"/>
      <c r="G151" s="257"/>
      <c r="H151" s="257"/>
    </row>
    <row r="152" spans="2:8" ht="13.5" thickBot="1">
      <c r="B152" s="92">
        <v>29</v>
      </c>
      <c r="C152" s="260"/>
      <c r="D152" s="259"/>
      <c r="F152" s="258"/>
      <c r="G152" s="257"/>
      <c r="H152" s="257"/>
    </row>
    <row r="153" spans="2:8" ht="13.5" thickBot="1">
      <c r="B153" s="248" t="s">
        <v>0</v>
      </c>
      <c r="C153" s="256" t="e">
        <f>COUNTIF(#REF!,"&gt;0")</f>
        <v>#REF!</v>
      </c>
      <c r="D153" s="255" t="e">
        <f>COUNTIF(#REF!,"&gt;0")</f>
        <v>#REF!</v>
      </c>
    </row>
    <row r="154" spans="2:8">
      <c r="B154" s="117" t="s">
        <v>1</v>
      </c>
      <c r="C154" s="134" t="e">
        <f>AVERAGE(C133:C152)</f>
        <v>#DIV/0!</v>
      </c>
      <c r="D154" s="161" t="e">
        <f>AVERAGE(D133:D152)</f>
        <v>#DIV/0!</v>
      </c>
      <c r="H154" s="252"/>
    </row>
    <row r="155" spans="2:8">
      <c r="B155" s="85" t="s">
        <v>2</v>
      </c>
      <c r="C155" s="84" t="e">
        <f>STDEV(C133:C152)</f>
        <v>#DIV/0!</v>
      </c>
      <c r="D155" s="156" t="e">
        <f>STDEV(D133:D152)</f>
        <v>#DIV/0!</v>
      </c>
      <c r="H155" s="252"/>
    </row>
    <row r="156" spans="2:8" ht="13.5" thickBot="1">
      <c r="B156" s="82" t="s">
        <v>3</v>
      </c>
      <c r="C156" s="254" t="e">
        <f>CONFIDENCE(0.05,C155,C153)</f>
        <v>#DIV/0!</v>
      </c>
      <c r="D156" s="253" t="e">
        <f>CONFIDENCE(0.05,D155,D153)</f>
        <v>#DIV/0!</v>
      </c>
      <c r="H156" s="252"/>
    </row>
    <row r="158" spans="2:8" ht="13.5" thickBot="1"/>
    <row r="159" spans="2:8" ht="13.5" thickBot="1">
      <c r="B159" s="347"/>
      <c r="C159" s="348"/>
      <c r="D159" s="405" t="s">
        <v>15</v>
      </c>
      <c r="F159" s="268"/>
      <c r="G159" s="481" t="s">
        <v>410</v>
      </c>
      <c r="H159" s="482"/>
    </row>
    <row r="160" spans="2:8" ht="13.5" thickBot="1">
      <c r="B160" s="349"/>
      <c r="C160" s="350"/>
      <c r="D160" s="487"/>
      <c r="F160" s="267"/>
      <c r="G160" s="266">
        <v>1</v>
      </c>
      <c r="H160" s="265">
        <v>2</v>
      </c>
    </row>
    <row r="161" spans="2:8" ht="13.5" thickBot="1">
      <c r="B161" s="347" t="s">
        <v>294</v>
      </c>
      <c r="C161" s="348"/>
      <c r="D161" s="264" t="s">
        <v>401</v>
      </c>
      <c r="F161" s="263" t="s">
        <v>1</v>
      </c>
      <c r="G161" s="257" t="s">
        <v>207</v>
      </c>
      <c r="H161" s="257" t="s">
        <v>207</v>
      </c>
    </row>
    <row r="162" spans="2:8">
      <c r="B162" s="483" t="s">
        <v>6</v>
      </c>
      <c r="C162" s="485" t="s">
        <v>293</v>
      </c>
      <c r="D162" s="486"/>
      <c r="F162" s="258" t="s">
        <v>7</v>
      </c>
      <c r="G162" s="257" t="s">
        <v>207</v>
      </c>
      <c r="H162" s="257" t="s">
        <v>207</v>
      </c>
    </row>
    <row r="163" spans="2:8" ht="13.5" thickBot="1">
      <c r="B163" s="484"/>
      <c r="C163" s="129">
        <v>1</v>
      </c>
      <c r="D163" s="128">
        <v>2</v>
      </c>
      <c r="F163" s="258" t="s">
        <v>3</v>
      </c>
      <c r="G163" s="257" t="s">
        <v>207</v>
      </c>
      <c r="H163" s="257" t="s">
        <v>207</v>
      </c>
    </row>
    <row r="164" spans="2:8">
      <c r="B164" s="92">
        <v>2</v>
      </c>
      <c r="C164" s="260"/>
      <c r="D164" s="259"/>
      <c r="F164" s="258" t="s">
        <v>8</v>
      </c>
      <c r="G164" s="257" t="s">
        <v>207</v>
      </c>
      <c r="H164" s="257" t="s">
        <v>207</v>
      </c>
    </row>
    <row r="165" spans="2:8">
      <c r="B165" s="92">
        <v>3</v>
      </c>
      <c r="C165" s="260"/>
      <c r="D165" s="259"/>
      <c r="F165" s="258" t="s">
        <v>9</v>
      </c>
      <c r="G165" s="257" t="s">
        <v>207</v>
      </c>
      <c r="H165" s="257" t="s">
        <v>207</v>
      </c>
    </row>
    <row r="166" spans="2:8" ht="13.5" thickBot="1">
      <c r="B166" s="92">
        <v>4</v>
      </c>
      <c r="C166" s="260"/>
      <c r="D166" s="259"/>
      <c r="F166" s="262" t="s">
        <v>10</v>
      </c>
      <c r="G166" s="261" t="s">
        <v>207</v>
      </c>
      <c r="H166" s="261" t="s">
        <v>207</v>
      </c>
    </row>
    <row r="167" spans="2:8">
      <c r="B167" s="92">
        <v>5</v>
      </c>
      <c r="C167" s="260"/>
      <c r="D167" s="259"/>
      <c r="F167" s="258"/>
      <c r="G167" s="257"/>
      <c r="H167" s="257"/>
    </row>
    <row r="168" spans="2:8">
      <c r="B168" s="92">
        <v>6</v>
      </c>
      <c r="C168" s="260"/>
      <c r="D168" s="259"/>
      <c r="F168" s="258"/>
      <c r="G168" s="257"/>
      <c r="H168" s="257"/>
    </row>
    <row r="169" spans="2:8">
      <c r="B169" s="92">
        <v>9</v>
      </c>
      <c r="C169" s="260"/>
      <c r="D169" s="259"/>
      <c r="F169" s="258"/>
      <c r="G169" s="257"/>
      <c r="H169" s="257"/>
    </row>
    <row r="170" spans="2:8">
      <c r="B170" s="92">
        <v>10</v>
      </c>
      <c r="C170" s="260"/>
      <c r="D170" s="259"/>
      <c r="F170" s="258"/>
      <c r="G170" s="257"/>
      <c r="H170" s="257"/>
    </row>
    <row r="171" spans="2:8">
      <c r="B171" s="92">
        <v>11</v>
      </c>
      <c r="C171" s="260"/>
      <c r="D171" s="259"/>
      <c r="F171" s="258"/>
      <c r="G171" s="257"/>
      <c r="H171" s="257"/>
    </row>
    <row r="172" spans="2:8">
      <c r="B172" s="92">
        <v>16</v>
      </c>
      <c r="C172" s="260"/>
      <c r="D172" s="259"/>
      <c r="F172" s="258"/>
      <c r="G172" s="257"/>
      <c r="H172" s="257"/>
    </row>
    <row r="173" spans="2:8">
      <c r="B173" s="92">
        <v>17</v>
      </c>
      <c r="C173" s="260"/>
      <c r="D173" s="259"/>
      <c r="F173" s="258"/>
      <c r="G173" s="257"/>
      <c r="H173" s="257"/>
    </row>
    <row r="174" spans="2:8">
      <c r="B174" s="92">
        <v>18</v>
      </c>
      <c r="C174" s="260"/>
      <c r="D174" s="259"/>
      <c r="F174" s="258"/>
      <c r="G174" s="257"/>
      <c r="H174" s="257"/>
    </row>
    <row r="175" spans="2:8">
      <c r="B175" s="92">
        <v>19</v>
      </c>
      <c r="C175" s="260"/>
      <c r="D175" s="259"/>
      <c r="F175" s="258"/>
      <c r="G175" s="257"/>
      <c r="H175" s="257"/>
    </row>
    <row r="176" spans="2:8">
      <c r="B176" s="92">
        <v>20</v>
      </c>
      <c r="C176" s="260"/>
      <c r="D176" s="259"/>
      <c r="F176" s="258"/>
      <c r="G176" s="257"/>
      <c r="H176" s="257"/>
    </row>
    <row r="177" spans="2:8">
      <c r="B177" s="92">
        <v>23</v>
      </c>
      <c r="C177" s="260"/>
      <c r="D177" s="259"/>
      <c r="F177" s="258"/>
      <c r="G177" s="257"/>
      <c r="H177" s="257"/>
    </row>
    <row r="178" spans="2:8">
      <c r="B178" s="92">
        <v>24</v>
      </c>
      <c r="C178" s="260"/>
      <c r="D178" s="259"/>
      <c r="F178" s="258"/>
      <c r="G178" s="257"/>
      <c r="H178" s="257"/>
    </row>
    <row r="179" spans="2:8">
      <c r="B179" s="92">
        <v>25</v>
      </c>
      <c r="C179" s="260"/>
      <c r="D179" s="259"/>
      <c r="F179" s="258"/>
      <c r="G179" s="257"/>
      <c r="H179" s="257"/>
    </row>
    <row r="180" spans="2:8">
      <c r="B180" s="92">
        <v>26</v>
      </c>
      <c r="C180" s="260"/>
      <c r="D180" s="259"/>
      <c r="F180" s="258"/>
      <c r="G180" s="257"/>
      <c r="H180" s="257"/>
    </row>
    <row r="181" spans="2:8">
      <c r="B181" s="92">
        <v>27</v>
      </c>
      <c r="C181" s="260"/>
      <c r="D181" s="259"/>
      <c r="F181" s="258"/>
      <c r="G181" s="257"/>
      <c r="H181" s="257"/>
    </row>
    <row r="182" spans="2:8">
      <c r="B182" s="92">
        <v>30</v>
      </c>
      <c r="C182" s="260"/>
      <c r="D182" s="259"/>
      <c r="F182" s="258"/>
      <c r="G182" s="257"/>
      <c r="H182" s="257"/>
    </row>
    <row r="183" spans="2:8" ht="13.5" thickBot="1">
      <c r="B183" s="92">
        <v>31</v>
      </c>
      <c r="C183" s="260"/>
      <c r="D183" s="259"/>
      <c r="F183" s="258"/>
      <c r="G183" s="257"/>
      <c r="H183" s="257"/>
    </row>
    <row r="184" spans="2:8" ht="13.5" thickBot="1">
      <c r="B184" s="248" t="s">
        <v>0</v>
      </c>
      <c r="C184" s="256" t="e">
        <f>COUNTIF(#REF!,"&gt;0")</f>
        <v>#REF!</v>
      </c>
      <c r="D184" s="255" t="e">
        <f>COUNTIF(#REF!,"&gt;0")</f>
        <v>#REF!</v>
      </c>
    </row>
    <row r="185" spans="2:8">
      <c r="B185" s="117" t="s">
        <v>1</v>
      </c>
      <c r="C185" s="134" t="e">
        <f>AVERAGE(C164:C183)</f>
        <v>#DIV/0!</v>
      </c>
      <c r="D185" s="161" t="e">
        <f>AVERAGE(D164:D183)</f>
        <v>#DIV/0!</v>
      </c>
      <c r="H185" s="252"/>
    </row>
    <row r="186" spans="2:8">
      <c r="B186" s="85" t="s">
        <v>2</v>
      </c>
      <c r="C186" s="84" t="e">
        <f>STDEV(C164:C183)</f>
        <v>#DIV/0!</v>
      </c>
      <c r="D186" s="156" t="e">
        <f>STDEV(D164:D183)</f>
        <v>#DIV/0!</v>
      </c>
      <c r="H186" s="252"/>
    </row>
    <row r="187" spans="2:8" ht="13.5" thickBot="1">
      <c r="B187" s="82" t="s">
        <v>3</v>
      </c>
      <c r="C187" s="254" t="e">
        <f>CONFIDENCE(0.05,C186,C184)</f>
        <v>#DIV/0!</v>
      </c>
      <c r="D187" s="253" t="e">
        <f>CONFIDENCE(0.05,D186,D184)</f>
        <v>#DIV/0!</v>
      </c>
      <c r="H187" s="252"/>
    </row>
    <row r="189" spans="2:8" ht="13.5" thickBot="1"/>
    <row r="190" spans="2:8" ht="13.5" thickBot="1">
      <c r="B190" s="347"/>
      <c r="C190" s="348"/>
      <c r="D190" s="405" t="s">
        <v>15</v>
      </c>
      <c r="F190" s="268"/>
      <c r="G190" s="481" t="s">
        <v>409</v>
      </c>
      <c r="H190" s="482"/>
    </row>
    <row r="191" spans="2:8" ht="13.5" thickBot="1">
      <c r="B191" s="349"/>
      <c r="C191" s="350"/>
      <c r="D191" s="487"/>
      <c r="F191" s="267"/>
      <c r="G191" s="266">
        <v>1</v>
      </c>
      <c r="H191" s="265">
        <v>2</v>
      </c>
    </row>
    <row r="192" spans="2:8" ht="13.5" thickBot="1">
      <c r="B192" s="347" t="s">
        <v>294</v>
      </c>
      <c r="C192" s="348"/>
      <c r="D192" s="264" t="s">
        <v>400</v>
      </c>
      <c r="F192" s="263" t="s">
        <v>1</v>
      </c>
      <c r="G192" s="257" t="s">
        <v>207</v>
      </c>
      <c r="H192" s="257" t="s">
        <v>207</v>
      </c>
    </row>
    <row r="193" spans="2:8">
      <c r="B193" s="483" t="s">
        <v>6</v>
      </c>
      <c r="C193" s="485" t="s">
        <v>293</v>
      </c>
      <c r="D193" s="486"/>
      <c r="F193" s="258" t="s">
        <v>7</v>
      </c>
      <c r="G193" s="257" t="s">
        <v>207</v>
      </c>
      <c r="H193" s="257" t="s">
        <v>207</v>
      </c>
    </row>
    <row r="194" spans="2:8" ht="13.5" thickBot="1">
      <c r="B194" s="484"/>
      <c r="C194" s="129">
        <v>1</v>
      </c>
      <c r="D194" s="128">
        <v>2</v>
      </c>
      <c r="F194" s="258" t="s">
        <v>3</v>
      </c>
      <c r="G194" s="257" t="s">
        <v>207</v>
      </c>
      <c r="H194" s="257" t="s">
        <v>207</v>
      </c>
    </row>
    <row r="195" spans="2:8">
      <c r="B195" s="92">
        <v>1</v>
      </c>
      <c r="C195" s="260"/>
      <c r="D195" s="259"/>
      <c r="F195" s="258" t="s">
        <v>8</v>
      </c>
      <c r="G195" s="257" t="s">
        <v>207</v>
      </c>
      <c r="H195" s="257" t="s">
        <v>207</v>
      </c>
    </row>
    <row r="196" spans="2:8">
      <c r="B196" s="92">
        <v>2</v>
      </c>
      <c r="C196" s="260"/>
      <c r="D196" s="259"/>
      <c r="F196" s="258" t="s">
        <v>9</v>
      </c>
      <c r="G196" s="257" t="s">
        <v>207</v>
      </c>
      <c r="H196" s="257" t="s">
        <v>207</v>
      </c>
    </row>
    <row r="197" spans="2:8" ht="13.5" thickBot="1">
      <c r="B197" s="92">
        <v>3</v>
      </c>
      <c r="C197" s="260"/>
      <c r="D197" s="259"/>
      <c r="F197" s="262" t="s">
        <v>10</v>
      </c>
      <c r="G197" s="261" t="s">
        <v>207</v>
      </c>
      <c r="H197" s="261" t="s">
        <v>207</v>
      </c>
    </row>
    <row r="198" spans="2:8">
      <c r="B198" s="92">
        <v>6</v>
      </c>
      <c r="C198" s="260"/>
      <c r="D198" s="259"/>
      <c r="F198" s="258"/>
      <c r="G198" s="257"/>
      <c r="H198" s="257"/>
    </row>
    <row r="199" spans="2:8">
      <c r="B199" s="92">
        <v>7</v>
      </c>
      <c r="C199" s="260"/>
      <c r="D199" s="259"/>
      <c r="F199" s="258"/>
      <c r="G199" s="257"/>
      <c r="H199" s="257"/>
    </row>
    <row r="200" spans="2:8">
      <c r="B200" s="92">
        <v>8</v>
      </c>
      <c r="C200" s="260"/>
      <c r="D200" s="259"/>
      <c r="F200" s="258"/>
      <c r="G200" s="257"/>
      <c r="H200" s="257"/>
    </row>
    <row r="201" spans="2:8">
      <c r="B201" s="92">
        <v>9</v>
      </c>
      <c r="C201" s="260"/>
      <c r="D201" s="259"/>
      <c r="F201" s="258"/>
      <c r="G201" s="257"/>
      <c r="H201" s="257"/>
    </row>
    <row r="202" spans="2:8">
      <c r="B202" s="92">
        <v>10</v>
      </c>
      <c r="C202" s="260"/>
      <c r="D202" s="259"/>
      <c r="F202" s="258"/>
      <c r="G202" s="257"/>
      <c r="H202" s="257"/>
    </row>
    <row r="203" spans="2:8">
      <c r="B203" s="92">
        <v>13</v>
      </c>
      <c r="C203" s="260"/>
      <c r="D203" s="259"/>
      <c r="F203" s="258"/>
      <c r="G203" s="257"/>
      <c r="H203" s="257"/>
    </row>
    <row r="204" spans="2:8">
      <c r="B204" s="92">
        <v>14</v>
      </c>
      <c r="C204" s="260"/>
      <c r="D204" s="259"/>
      <c r="F204" s="258"/>
      <c r="G204" s="257"/>
      <c r="H204" s="257"/>
    </row>
    <row r="205" spans="2:8">
      <c r="B205" s="92">
        <v>16</v>
      </c>
      <c r="C205" s="260"/>
      <c r="D205" s="259"/>
      <c r="F205" s="258"/>
      <c r="G205" s="257"/>
      <c r="H205" s="257"/>
    </row>
    <row r="206" spans="2:8">
      <c r="B206" s="92">
        <v>17</v>
      </c>
      <c r="C206" s="260"/>
      <c r="D206" s="259"/>
      <c r="F206" s="258"/>
      <c r="G206" s="257"/>
      <c r="H206" s="257"/>
    </row>
    <row r="207" spans="2:8">
      <c r="B207" s="92">
        <v>20</v>
      </c>
      <c r="C207" s="260"/>
      <c r="D207" s="259"/>
      <c r="F207" s="258"/>
      <c r="G207" s="257"/>
      <c r="H207" s="257"/>
    </row>
    <row r="208" spans="2:8">
      <c r="B208" s="92">
        <v>21</v>
      </c>
      <c r="C208" s="260"/>
      <c r="D208" s="259"/>
      <c r="F208" s="258"/>
      <c r="G208" s="257"/>
      <c r="H208" s="257"/>
    </row>
    <row r="209" spans="2:8">
      <c r="B209" s="92">
        <v>22</v>
      </c>
      <c r="C209" s="260"/>
      <c r="D209" s="259"/>
      <c r="F209" s="258"/>
      <c r="G209" s="257"/>
      <c r="H209" s="257"/>
    </row>
    <row r="210" spans="2:8">
      <c r="B210" s="92">
        <v>23</v>
      </c>
      <c r="C210" s="260"/>
      <c r="D210" s="259"/>
      <c r="F210" s="258"/>
      <c r="G210" s="257"/>
      <c r="H210" s="257"/>
    </row>
    <row r="211" spans="2:8">
      <c r="B211" s="92">
        <v>24</v>
      </c>
      <c r="C211" s="260"/>
      <c r="D211" s="259"/>
      <c r="F211" s="258"/>
      <c r="G211" s="257"/>
      <c r="H211" s="257"/>
    </row>
    <row r="212" spans="2:8">
      <c r="B212" s="92">
        <v>27</v>
      </c>
      <c r="C212" s="260"/>
      <c r="D212" s="259"/>
      <c r="F212" s="258"/>
      <c r="G212" s="257"/>
      <c r="H212" s="257"/>
    </row>
    <row r="213" spans="2:8">
      <c r="B213" s="92">
        <v>28</v>
      </c>
      <c r="C213" s="260"/>
      <c r="D213" s="259"/>
      <c r="F213" s="258"/>
      <c r="G213" s="257"/>
      <c r="H213" s="257"/>
    </row>
    <row r="214" spans="2:8">
      <c r="B214" s="92">
        <v>29</v>
      </c>
      <c r="C214" s="260"/>
      <c r="D214" s="259"/>
      <c r="F214" s="258"/>
      <c r="G214" s="257"/>
      <c r="H214" s="257"/>
    </row>
    <row r="215" spans="2:8">
      <c r="B215" s="92">
        <v>30</v>
      </c>
      <c r="C215" s="260"/>
      <c r="D215" s="259"/>
      <c r="F215" s="258"/>
      <c r="G215" s="257"/>
      <c r="H215" s="257"/>
    </row>
    <row r="216" spans="2:8" ht="13.5" thickBot="1">
      <c r="B216" s="319">
        <v>31</v>
      </c>
      <c r="C216" s="260"/>
      <c r="D216" s="259"/>
      <c r="F216" s="258"/>
      <c r="G216" s="257"/>
      <c r="H216" s="257"/>
    </row>
    <row r="217" spans="2:8" ht="13.5" thickBot="1">
      <c r="B217" s="248" t="s">
        <v>0</v>
      </c>
      <c r="C217" s="256" t="e">
        <f>COUNTIF(#REF!,"&gt;0")</f>
        <v>#REF!</v>
      </c>
      <c r="D217" s="255" t="e">
        <f>COUNTIF(#REF!,"&gt;0")</f>
        <v>#REF!</v>
      </c>
    </row>
    <row r="218" spans="2:8">
      <c r="B218" s="117" t="s">
        <v>1</v>
      </c>
      <c r="C218" s="134" t="e">
        <f>AVERAGE(C195:C216)</f>
        <v>#DIV/0!</v>
      </c>
      <c r="D218" s="161" t="e">
        <f>AVERAGE(D195:D216)</f>
        <v>#DIV/0!</v>
      </c>
      <c r="H218" s="252"/>
    </row>
    <row r="219" spans="2:8">
      <c r="B219" s="85" t="s">
        <v>2</v>
      </c>
      <c r="C219" s="84" t="e">
        <f>STDEV(C195:C216)</f>
        <v>#DIV/0!</v>
      </c>
      <c r="D219" s="156" t="e">
        <f>STDEV(D195:D216)</f>
        <v>#DIV/0!</v>
      </c>
      <c r="H219" s="252"/>
    </row>
    <row r="220" spans="2:8" ht="13.5" thickBot="1">
      <c r="B220" s="82" t="s">
        <v>3</v>
      </c>
      <c r="C220" s="254" t="e">
        <f>CONFIDENCE(0.05,C219,C217)</f>
        <v>#DIV/0!</v>
      </c>
      <c r="D220" s="253" t="e">
        <f>CONFIDENCE(0.05,D219,D217)</f>
        <v>#DIV/0!</v>
      </c>
      <c r="H220" s="252"/>
    </row>
    <row r="222" spans="2:8" ht="13.5" thickBot="1"/>
    <row r="223" spans="2:8" ht="13.5" thickBot="1">
      <c r="B223" s="347"/>
      <c r="C223" s="348"/>
      <c r="D223" s="405" t="s">
        <v>15</v>
      </c>
      <c r="F223" s="268"/>
      <c r="G223" s="481" t="s">
        <v>408</v>
      </c>
      <c r="H223" s="482"/>
    </row>
    <row r="224" spans="2:8" ht="13.5" thickBot="1">
      <c r="B224" s="349"/>
      <c r="C224" s="350"/>
      <c r="D224" s="487"/>
      <c r="F224" s="267"/>
      <c r="G224" s="266">
        <v>1</v>
      </c>
      <c r="H224" s="265">
        <v>2</v>
      </c>
    </row>
    <row r="225" spans="2:8" ht="13.5" thickBot="1">
      <c r="B225" s="347" t="s">
        <v>294</v>
      </c>
      <c r="C225" s="348"/>
      <c r="D225" s="264" t="s">
        <v>399</v>
      </c>
      <c r="F225" s="263" t="s">
        <v>1</v>
      </c>
      <c r="G225" s="257" t="s">
        <v>207</v>
      </c>
      <c r="H225" s="257" t="s">
        <v>207</v>
      </c>
    </row>
    <row r="226" spans="2:8">
      <c r="B226" s="483" t="s">
        <v>6</v>
      </c>
      <c r="C226" s="485" t="s">
        <v>293</v>
      </c>
      <c r="D226" s="486"/>
      <c r="F226" s="258" t="s">
        <v>7</v>
      </c>
      <c r="G226" s="257" t="s">
        <v>207</v>
      </c>
      <c r="H226" s="257" t="s">
        <v>207</v>
      </c>
    </row>
    <row r="227" spans="2:8" ht="13.5" thickBot="1">
      <c r="B227" s="484"/>
      <c r="C227" s="129">
        <v>1</v>
      </c>
      <c r="D227" s="128">
        <v>2</v>
      </c>
      <c r="F227" s="258" t="s">
        <v>3</v>
      </c>
      <c r="G227" s="257" t="s">
        <v>207</v>
      </c>
      <c r="H227" s="257" t="s">
        <v>207</v>
      </c>
    </row>
    <row r="228" spans="2:8">
      <c r="B228" s="92">
        <v>3</v>
      </c>
      <c r="C228" s="260"/>
      <c r="D228" s="259"/>
      <c r="F228" s="258" t="s">
        <v>8</v>
      </c>
      <c r="G228" s="257" t="s">
        <v>207</v>
      </c>
      <c r="H228" s="257" t="s">
        <v>207</v>
      </c>
    </row>
    <row r="229" spans="2:8">
      <c r="B229" s="92">
        <v>4</v>
      </c>
      <c r="C229" s="260"/>
      <c r="D229" s="259"/>
      <c r="F229" s="258" t="s">
        <v>9</v>
      </c>
      <c r="G229" s="257" t="s">
        <v>207</v>
      </c>
      <c r="H229" s="257" t="s">
        <v>207</v>
      </c>
    </row>
    <row r="230" spans="2:8" ht="13.5" thickBot="1">
      <c r="B230" s="92">
        <v>14</v>
      </c>
      <c r="C230" s="260"/>
      <c r="D230" s="259"/>
      <c r="F230" s="262" t="s">
        <v>10</v>
      </c>
      <c r="G230" s="261" t="s">
        <v>207</v>
      </c>
      <c r="H230" s="261" t="s">
        <v>207</v>
      </c>
    </row>
    <row r="231" spans="2:8">
      <c r="B231" s="92">
        <v>17</v>
      </c>
      <c r="C231" s="260"/>
      <c r="D231" s="259"/>
      <c r="F231" s="258"/>
      <c r="G231" s="257"/>
      <c r="H231" s="257"/>
    </row>
    <row r="232" spans="2:8">
      <c r="B232" s="92">
        <v>18</v>
      </c>
      <c r="C232" s="260"/>
      <c r="D232" s="259"/>
      <c r="F232" s="258"/>
      <c r="G232" s="257"/>
      <c r="H232" s="257"/>
    </row>
    <row r="233" spans="2:8">
      <c r="B233" s="92">
        <v>19</v>
      </c>
      <c r="C233" s="260"/>
      <c r="D233" s="259"/>
      <c r="F233" s="258"/>
      <c r="G233" s="257"/>
      <c r="H233" s="257"/>
    </row>
    <row r="234" spans="2:8">
      <c r="B234" s="92">
        <v>20</v>
      </c>
      <c r="C234" s="260"/>
      <c r="D234" s="259"/>
      <c r="F234" s="258"/>
      <c r="G234" s="257"/>
      <c r="H234" s="257"/>
    </row>
    <row r="235" spans="2:8">
      <c r="B235" s="92">
        <v>24</v>
      </c>
      <c r="C235" s="260"/>
      <c r="D235" s="259"/>
      <c r="F235" s="258"/>
      <c r="G235" s="257"/>
      <c r="H235" s="257"/>
    </row>
    <row r="236" spans="2:8">
      <c r="B236" s="92">
        <v>25</v>
      </c>
      <c r="C236" s="260"/>
      <c r="D236" s="259"/>
      <c r="F236" s="258"/>
      <c r="G236" s="257"/>
      <c r="H236" s="257"/>
    </row>
    <row r="237" spans="2:8">
      <c r="B237" s="92">
        <v>26</v>
      </c>
      <c r="C237" s="260"/>
      <c r="D237" s="259"/>
      <c r="F237" s="258"/>
      <c r="G237" s="257"/>
      <c r="H237" s="257"/>
    </row>
    <row r="238" spans="2:8">
      <c r="B238" s="92">
        <v>27</v>
      </c>
      <c r="C238" s="260"/>
      <c r="D238" s="259"/>
      <c r="F238" s="258"/>
      <c r="G238" s="257"/>
      <c r="H238" s="257"/>
    </row>
    <row r="239" spans="2:8" ht="13.5" thickBot="1">
      <c r="B239" s="92">
        <v>28</v>
      </c>
      <c r="C239" s="260"/>
      <c r="D239" s="259"/>
      <c r="F239" s="258"/>
      <c r="G239" s="257"/>
      <c r="H239" s="257"/>
    </row>
    <row r="240" spans="2:8" ht="13.5" thickBot="1">
      <c r="B240" s="248" t="s">
        <v>0</v>
      </c>
      <c r="C240" s="256" t="e">
        <f>COUNTIF(#REF!,"&gt;0")</f>
        <v>#REF!</v>
      </c>
      <c r="D240" s="255" t="e">
        <f>COUNTIF(#REF!,"&gt;0")</f>
        <v>#REF!</v>
      </c>
    </row>
    <row r="241" spans="2:8">
      <c r="B241" s="117" t="s">
        <v>1</v>
      </c>
      <c r="C241" s="134" t="e">
        <f>AVERAGE(C228:C239)</f>
        <v>#DIV/0!</v>
      </c>
      <c r="D241" s="161" t="e">
        <f>AVERAGE(D228:D239)</f>
        <v>#DIV/0!</v>
      </c>
      <c r="H241" s="252"/>
    </row>
    <row r="242" spans="2:8">
      <c r="B242" s="85" t="s">
        <v>2</v>
      </c>
      <c r="C242" s="84" t="e">
        <f>STDEV(C228:C239)</f>
        <v>#DIV/0!</v>
      </c>
      <c r="D242" s="156" t="e">
        <f>STDEV(D228:D239)</f>
        <v>#DIV/0!</v>
      </c>
      <c r="H242" s="252"/>
    </row>
    <row r="243" spans="2:8" ht="13.5" thickBot="1">
      <c r="B243" s="82" t="s">
        <v>3</v>
      </c>
      <c r="C243" s="254" t="e">
        <f>CONFIDENCE(0.05,C242,C240)</f>
        <v>#DIV/0!</v>
      </c>
      <c r="D243" s="253" t="e">
        <f>CONFIDENCE(0.05,D242,D240)</f>
        <v>#DIV/0!</v>
      </c>
      <c r="H243" s="252"/>
    </row>
  </sheetData>
  <mergeCells count="60">
    <mergeCell ref="B223:C224"/>
    <mergeCell ref="D223:D224"/>
    <mergeCell ref="G223:H223"/>
    <mergeCell ref="B225:C225"/>
    <mergeCell ref="B226:B227"/>
    <mergeCell ref="C226:D226"/>
    <mergeCell ref="G190:H190"/>
    <mergeCell ref="B192:C192"/>
    <mergeCell ref="G73:H73"/>
    <mergeCell ref="B75:C75"/>
    <mergeCell ref="G128:H128"/>
    <mergeCell ref="B130:C130"/>
    <mergeCell ref="B128:C129"/>
    <mergeCell ref="D128:D129"/>
    <mergeCell ref="B98:C99"/>
    <mergeCell ref="D98:D99"/>
    <mergeCell ref="G159:H159"/>
    <mergeCell ref="B161:C161"/>
    <mergeCell ref="B162:B163"/>
    <mergeCell ref="C162:D162"/>
    <mergeCell ref="B159:C160"/>
    <mergeCell ref="D159:D160"/>
    <mergeCell ref="B35:C36"/>
    <mergeCell ref="D35:D36"/>
    <mergeCell ref="B73:C74"/>
    <mergeCell ref="D73:D74"/>
    <mergeCell ref="B54:C55"/>
    <mergeCell ref="D54:D55"/>
    <mergeCell ref="B57:B58"/>
    <mergeCell ref="C57:D57"/>
    <mergeCell ref="G2:H2"/>
    <mergeCell ref="B4:C4"/>
    <mergeCell ref="B5:B6"/>
    <mergeCell ref="C5:D5"/>
    <mergeCell ref="B2:C3"/>
    <mergeCell ref="D2:D3"/>
    <mergeCell ref="G98:H98"/>
    <mergeCell ref="B100:C100"/>
    <mergeCell ref="B101:B102"/>
    <mergeCell ref="C101:D101"/>
    <mergeCell ref="G19:H19"/>
    <mergeCell ref="B21:C21"/>
    <mergeCell ref="B19:C20"/>
    <mergeCell ref="D19:D20"/>
    <mergeCell ref="G54:H54"/>
    <mergeCell ref="B56:C56"/>
    <mergeCell ref="G35:H35"/>
    <mergeCell ref="B37:C37"/>
    <mergeCell ref="B38:B39"/>
    <mergeCell ref="C38:D38"/>
    <mergeCell ref="B22:B23"/>
    <mergeCell ref="C22:D22"/>
    <mergeCell ref="B76:B77"/>
    <mergeCell ref="C76:D76"/>
    <mergeCell ref="B193:B194"/>
    <mergeCell ref="C193:D193"/>
    <mergeCell ref="B190:C191"/>
    <mergeCell ref="D190:D191"/>
    <mergeCell ref="B131:B132"/>
    <mergeCell ref="C131:D1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7"/>
  <sheetViews>
    <sheetView workbookViewId="0"/>
  </sheetViews>
  <sheetFormatPr defaultRowHeight="12.75"/>
  <cols>
    <col min="2" max="2" width="9.140625" style="30"/>
    <col min="3" max="4" width="13.140625" style="31" customWidth="1"/>
    <col min="5" max="5" width="2.7109375" style="30" customWidth="1"/>
    <col min="6" max="6" width="9.140625" style="30"/>
    <col min="7" max="8" width="11.28515625" style="31" customWidth="1"/>
  </cols>
  <sheetData>
    <row r="1" spans="2:9" ht="13.5" thickBot="1">
      <c r="G1" s="43"/>
      <c r="H1" s="43"/>
    </row>
    <row r="2" spans="2:9" ht="13.5" customHeight="1" thickBot="1">
      <c r="B2" s="335"/>
      <c r="C2" s="336"/>
      <c r="D2" s="339" t="s">
        <v>15</v>
      </c>
      <c r="G2" s="332" t="s">
        <v>14</v>
      </c>
      <c r="H2" s="332"/>
    </row>
    <row r="3" spans="2:9" ht="13.5" thickBot="1">
      <c r="B3" s="337"/>
      <c r="C3" s="338"/>
      <c r="D3" s="340"/>
      <c r="G3" s="42">
        <v>1</v>
      </c>
      <c r="H3" s="42">
        <v>2</v>
      </c>
    </row>
    <row r="4" spans="2:9" ht="13.5" thickBot="1">
      <c r="B4" s="341" t="s">
        <v>13</v>
      </c>
      <c r="C4" s="336"/>
      <c r="D4" s="32" t="s">
        <v>4</v>
      </c>
      <c r="F4" s="39" t="s">
        <v>1</v>
      </c>
      <c r="G4" s="31">
        <f t="shared" ref="G4:H6" si="0">C13</f>
        <v>25.1</v>
      </c>
      <c r="H4" s="31">
        <f t="shared" si="0"/>
        <v>26.5</v>
      </c>
    </row>
    <row r="5" spans="2:9">
      <c r="B5" s="333" t="s">
        <v>6</v>
      </c>
      <c r="C5" s="342" t="s">
        <v>27</v>
      </c>
      <c r="D5" s="343"/>
      <c r="F5" s="40" t="s">
        <v>7</v>
      </c>
      <c r="G5" s="45">
        <f t="shared" si="0"/>
        <v>2.4344746182013619</v>
      </c>
      <c r="H5" s="45">
        <f t="shared" si="0"/>
        <v>2.109502310972899</v>
      </c>
      <c r="I5" s="20"/>
    </row>
    <row r="6" spans="2:9">
      <c r="B6" s="334"/>
      <c r="C6" s="33">
        <v>1</v>
      </c>
      <c r="D6" s="3">
        <v>2</v>
      </c>
      <c r="F6" s="40" t="s">
        <v>3</v>
      </c>
      <c r="G6" s="46">
        <f t="shared" si="0"/>
        <v>2.3857412864757834</v>
      </c>
      <c r="H6" s="46">
        <f t="shared" si="0"/>
        <v>1.8490263249661349</v>
      </c>
      <c r="I6" s="21"/>
    </row>
    <row r="7" spans="2:9">
      <c r="B7" s="4">
        <v>26</v>
      </c>
      <c r="C7" s="16"/>
      <c r="D7" s="1">
        <v>29.6</v>
      </c>
      <c r="F7" s="40" t="s">
        <v>8</v>
      </c>
      <c r="G7" s="23">
        <f>MAX(C7:C11)</f>
        <v>28.4</v>
      </c>
      <c r="H7" s="23">
        <f>MAX(D7:D11)</f>
        <v>29.6</v>
      </c>
      <c r="I7" s="10"/>
    </row>
    <row r="8" spans="2:9">
      <c r="B8" s="4">
        <v>27</v>
      </c>
      <c r="C8" s="16">
        <v>25.4</v>
      </c>
      <c r="D8" s="1">
        <v>26.9</v>
      </c>
      <c r="F8" s="40" t="s">
        <v>9</v>
      </c>
      <c r="G8" s="23">
        <f>MIN(C7:C11)</f>
        <v>22.9</v>
      </c>
      <c r="H8" s="23">
        <f>MIN(D7:D11)</f>
        <v>24</v>
      </c>
      <c r="I8" s="10"/>
    </row>
    <row r="9" spans="2:9" ht="13.5" thickBot="1">
      <c r="B9" s="4">
        <v>28</v>
      </c>
      <c r="C9" s="16">
        <v>28.4</v>
      </c>
      <c r="D9" s="1">
        <v>26.8</v>
      </c>
      <c r="F9" s="41" t="s">
        <v>10</v>
      </c>
      <c r="G9" s="44">
        <f>G7-G8</f>
        <v>5.5</v>
      </c>
      <c r="H9" s="44">
        <f>H7-H8</f>
        <v>5.6000000000000014</v>
      </c>
      <c r="I9" s="10"/>
    </row>
    <row r="10" spans="2:9">
      <c r="B10" s="4">
        <v>29</v>
      </c>
      <c r="C10" s="16">
        <v>23.7</v>
      </c>
      <c r="D10" s="1">
        <v>25.2</v>
      </c>
      <c r="G10" s="23"/>
      <c r="H10" s="23"/>
      <c r="I10" s="10"/>
    </row>
    <row r="11" spans="2:9" ht="12.75" customHeight="1" thickBot="1">
      <c r="B11" s="13">
        <v>30</v>
      </c>
      <c r="C11" s="35">
        <v>22.9</v>
      </c>
      <c r="D11" s="8">
        <v>24</v>
      </c>
      <c r="G11" s="23"/>
      <c r="H11" s="23"/>
      <c r="I11" s="10"/>
    </row>
    <row r="12" spans="2:9" ht="13.5" thickBot="1">
      <c r="B12" s="36" t="s">
        <v>0</v>
      </c>
      <c r="C12" s="37">
        <f>COUNTIF(C7:C11,"&gt;0")</f>
        <v>4</v>
      </c>
      <c r="D12" s="38">
        <f>COUNTIF(D7:D11,"&gt;0")</f>
        <v>5</v>
      </c>
      <c r="E12" s="34"/>
      <c r="G12" s="23"/>
      <c r="H12" s="23"/>
    </row>
    <row r="13" spans="2:9">
      <c r="B13" s="7" t="s">
        <v>1</v>
      </c>
      <c r="C13" s="15">
        <f>AVERAGE(C7:C11)</f>
        <v>25.1</v>
      </c>
      <c r="D13" s="5">
        <f>AVERAGE(D7:D11)</f>
        <v>26.5</v>
      </c>
      <c r="G13" s="23"/>
      <c r="H13" s="23"/>
    </row>
    <row r="14" spans="2:9">
      <c r="B14" s="4" t="s">
        <v>2</v>
      </c>
      <c r="C14" s="16">
        <f>STDEV(C7:C11)</f>
        <v>2.4344746182013619</v>
      </c>
      <c r="D14" s="1">
        <f>STDEV(D7:D11)</f>
        <v>2.109502310972899</v>
      </c>
      <c r="G14" s="23"/>
      <c r="H14" s="23"/>
    </row>
    <row r="15" spans="2:9" ht="13.5" thickBot="1">
      <c r="B15" s="13" t="s">
        <v>3</v>
      </c>
      <c r="C15" s="19">
        <f>CONFIDENCE(0.05,C14,C12)</f>
        <v>2.3857412864757834</v>
      </c>
      <c r="D15" s="12">
        <f>CONFIDENCE(0.05,D14,D12)</f>
        <v>1.8490263249661349</v>
      </c>
      <c r="G15" s="23"/>
      <c r="H15" s="23"/>
    </row>
    <row r="16" spans="2:9">
      <c r="G16" s="23"/>
      <c r="H16" s="49"/>
      <c r="I16" s="2"/>
    </row>
    <row r="17" spans="2:9" ht="13.5" thickBot="1">
      <c r="G17" s="23"/>
      <c r="H17" s="49"/>
      <c r="I17" s="2"/>
    </row>
    <row r="18" spans="2:9" ht="13.5" thickBot="1">
      <c r="B18" s="335"/>
      <c r="C18" s="336"/>
      <c r="D18" s="339" t="s">
        <v>15</v>
      </c>
      <c r="G18" s="332" t="s">
        <v>22</v>
      </c>
      <c r="H18" s="332"/>
      <c r="I18" s="2"/>
    </row>
    <row r="19" spans="2:9" ht="13.5" thickBot="1">
      <c r="B19" s="337"/>
      <c r="C19" s="338"/>
      <c r="D19" s="340"/>
      <c r="G19" s="42">
        <v>1</v>
      </c>
      <c r="H19" s="42">
        <v>2</v>
      </c>
      <c r="I19" s="2"/>
    </row>
    <row r="20" spans="2:9" ht="13.5" thickBot="1">
      <c r="B20" s="341" t="s">
        <v>13</v>
      </c>
      <c r="C20" s="336"/>
      <c r="D20" s="32" t="s">
        <v>19</v>
      </c>
      <c r="F20" s="39" t="s">
        <v>1</v>
      </c>
      <c r="G20" s="45">
        <f t="shared" ref="G20:H22" si="1">C36</f>
        <v>23.354545454545448</v>
      </c>
      <c r="H20" s="45">
        <f t="shared" si="1"/>
        <v>24.125</v>
      </c>
      <c r="I20" s="2"/>
    </row>
    <row r="21" spans="2:9">
      <c r="B21" s="333" t="s">
        <v>6</v>
      </c>
      <c r="C21" s="342" t="s">
        <v>27</v>
      </c>
      <c r="D21" s="343"/>
      <c r="F21" s="40" t="s">
        <v>7</v>
      </c>
      <c r="G21" s="45">
        <f t="shared" si="1"/>
        <v>2.1280806546574484</v>
      </c>
      <c r="H21" s="45">
        <f t="shared" si="1"/>
        <v>2.4805149758577434</v>
      </c>
      <c r="I21" s="2"/>
    </row>
    <row r="22" spans="2:9" ht="13.5" thickBot="1">
      <c r="B22" s="334"/>
      <c r="C22" s="33">
        <v>1</v>
      </c>
      <c r="D22" s="3">
        <v>2</v>
      </c>
      <c r="F22" s="40" t="s">
        <v>3</v>
      </c>
      <c r="G22" s="46">
        <f t="shared" si="1"/>
        <v>1.2575921917528905</v>
      </c>
      <c r="H22" s="46">
        <f t="shared" si="1"/>
        <v>1.4034576799214609</v>
      </c>
      <c r="I22" s="2"/>
    </row>
    <row r="23" spans="2:9">
      <c r="B23" s="14">
        <v>2</v>
      </c>
      <c r="C23" s="26">
        <v>27.4</v>
      </c>
      <c r="D23" s="5">
        <v>24.1</v>
      </c>
      <c r="F23" s="40" t="s">
        <v>8</v>
      </c>
      <c r="G23" s="23">
        <f>MAX(C23:C34)</f>
        <v>27.4</v>
      </c>
      <c r="H23" s="23">
        <f>MAX(D23:D34)</f>
        <v>27.9</v>
      </c>
      <c r="I23" s="2"/>
    </row>
    <row r="24" spans="2:9">
      <c r="B24" s="6">
        <v>3</v>
      </c>
      <c r="C24" s="24">
        <v>24.4</v>
      </c>
      <c r="D24" s="1">
        <v>25.5</v>
      </c>
      <c r="F24" s="40" t="s">
        <v>9</v>
      </c>
      <c r="G24" s="23">
        <f>MIN(C23:C34)</f>
        <v>20.2</v>
      </c>
      <c r="H24" s="23">
        <f>MIN(D23:D34)</f>
        <v>20.5</v>
      </c>
      <c r="I24" s="2"/>
    </row>
    <row r="25" spans="2:9" ht="13.5" thickBot="1">
      <c r="B25" s="6">
        <v>11</v>
      </c>
      <c r="C25" s="24"/>
      <c r="D25" s="1">
        <v>27.9</v>
      </c>
      <c r="F25" s="41" t="s">
        <v>10</v>
      </c>
      <c r="G25" s="44">
        <f>G23-G24</f>
        <v>7.1999999999999993</v>
      </c>
      <c r="H25" s="44">
        <f>H23-H24</f>
        <v>7.3999999999999986</v>
      </c>
      <c r="I25" s="2"/>
    </row>
    <row r="26" spans="2:9">
      <c r="B26" s="6">
        <v>12</v>
      </c>
      <c r="C26" s="24">
        <v>22.4</v>
      </c>
      <c r="D26" s="1">
        <v>23.6</v>
      </c>
      <c r="H26" s="22"/>
      <c r="I26" s="2"/>
    </row>
    <row r="27" spans="2:9">
      <c r="B27" s="6">
        <v>13</v>
      </c>
      <c r="C27" s="24">
        <v>23.6</v>
      </c>
      <c r="D27" s="1">
        <v>24.9</v>
      </c>
      <c r="H27" s="22"/>
      <c r="I27" s="2"/>
    </row>
    <row r="28" spans="2:9">
      <c r="B28" s="6">
        <v>16</v>
      </c>
      <c r="C28" s="24">
        <v>25.6</v>
      </c>
      <c r="D28" s="1">
        <v>27.4</v>
      </c>
      <c r="H28" s="22"/>
      <c r="I28" s="2"/>
    </row>
    <row r="29" spans="2:9">
      <c r="B29" s="6">
        <v>17</v>
      </c>
      <c r="C29" s="24">
        <v>23.7</v>
      </c>
      <c r="D29" s="1">
        <v>24.6</v>
      </c>
      <c r="H29" s="22"/>
      <c r="I29" s="2"/>
    </row>
    <row r="30" spans="2:9">
      <c r="B30" s="6">
        <v>19</v>
      </c>
      <c r="C30" s="24">
        <v>23.6</v>
      </c>
      <c r="D30" s="1">
        <v>26.5</v>
      </c>
      <c r="H30" s="22"/>
      <c r="I30" s="2"/>
    </row>
    <row r="31" spans="2:9">
      <c r="B31" s="17">
        <v>25</v>
      </c>
      <c r="C31" s="24">
        <v>20.7</v>
      </c>
      <c r="D31" s="1">
        <v>21.1</v>
      </c>
      <c r="H31" s="22"/>
      <c r="I31" s="2"/>
    </row>
    <row r="32" spans="2:9">
      <c r="B32" s="17">
        <v>26</v>
      </c>
      <c r="C32" s="24">
        <v>20.2</v>
      </c>
      <c r="D32" s="1">
        <v>20.5</v>
      </c>
      <c r="H32" s="22"/>
      <c r="I32" s="2"/>
    </row>
    <row r="33" spans="2:9">
      <c r="B33" s="17">
        <v>27</v>
      </c>
      <c r="C33" s="24">
        <v>24</v>
      </c>
      <c r="D33" s="1">
        <v>21.8</v>
      </c>
      <c r="H33" s="23"/>
      <c r="I33" s="2"/>
    </row>
    <row r="34" spans="2:9" ht="13.5" thickBot="1">
      <c r="B34" s="18">
        <v>30</v>
      </c>
      <c r="C34" s="25">
        <v>21.3</v>
      </c>
      <c r="D34" s="12">
        <v>21.6</v>
      </c>
      <c r="H34" s="23"/>
      <c r="I34" s="2"/>
    </row>
    <row r="35" spans="2:9" ht="13.5" thickBot="1">
      <c r="B35" s="36" t="s">
        <v>0</v>
      </c>
      <c r="C35" s="37">
        <f>COUNTIF(C23:C34,"&gt;0")</f>
        <v>11</v>
      </c>
      <c r="D35" s="37">
        <f>COUNTIF(D23:D34,"&gt;0")</f>
        <v>12</v>
      </c>
      <c r="H35" s="23"/>
      <c r="I35" s="2"/>
    </row>
    <row r="36" spans="2:9">
      <c r="B36" s="7" t="s">
        <v>1</v>
      </c>
      <c r="C36" s="15">
        <f>AVERAGE(C23:C34)</f>
        <v>23.354545454545448</v>
      </c>
      <c r="D36" s="15">
        <f>AVERAGE(D23:D34)</f>
        <v>24.125</v>
      </c>
      <c r="H36" s="23"/>
      <c r="I36" s="2"/>
    </row>
    <row r="37" spans="2:9">
      <c r="B37" s="4" t="s">
        <v>2</v>
      </c>
      <c r="C37" s="16">
        <f>STDEV(C23:C34)</f>
        <v>2.1280806546574484</v>
      </c>
      <c r="D37" s="16">
        <f>STDEV(D23:D34)</f>
        <v>2.4805149758577434</v>
      </c>
      <c r="H37" s="23"/>
      <c r="I37" s="2"/>
    </row>
    <row r="38" spans="2:9" ht="13.5" thickBot="1">
      <c r="B38" s="13" t="s">
        <v>3</v>
      </c>
      <c r="C38" s="19">
        <f>CONFIDENCE(0.05,C37,C35)</f>
        <v>1.2575921917528905</v>
      </c>
      <c r="D38" s="19">
        <f>CONFIDENCE(0.05,D37,D35)</f>
        <v>1.4034576799214609</v>
      </c>
      <c r="H38" s="23"/>
      <c r="I38" s="2"/>
    </row>
    <row r="39" spans="2:9">
      <c r="B39" s="56"/>
      <c r="C39" s="57"/>
      <c r="D39" s="57"/>
      <c r="H39" s="23"/>
      <c r="I39" s="2"/>
    </row>
    <row r="40" spans="2:9" ht="13.5" thickBot="1">
      <c r="H40" s="23"/>
      <c r="I40" s="2"/>
    </row>
    <row r="41" spans="2:9" ht="13.5" thickBot="1">
      <c r="B41" s="335"/>
      <c r="C41" s="336"/>
      <c r="D41" s="339" t="s">
        <v>15</v>
      </c>
      <c r="G41" s="332" t="s">
        <v>31</v>
      </c>
      <c r="H41" s="332"/>
      <c r="I41" s="2"/>
    </row>
    <row r="42" spans="2:9" ht="13.5" thickBot="1">
      <c r="B42" s="337"/>
      <c r="C42" s="338"/>
      <c r="D42" s="340"/>
      <c r="G42" s="42">
        <v>1</v>
      </c>
      <c r="H42" s="42">
        <v>2</v>
      </c>
      <c r="I42" s="2"/>
    </row>
    <row r="43" spans="2:9" ht="13.5" thickBot="1">
      <c r="B43" s="341" t="s">
        <v>13</v>
      </c>
      <c r="C43" s="336"/>
      <c r="D43" s="32" t="s">
        <v>28</v>
      </c>
      <c r="F43" s="39" t="s">
        <v>1</v>
      </c>
      <c r="G43" s="45">
        <f t="shared" ref="G43:H45" si="2">C65</f>
        <v>20.8</v>
      </c>
      <c r="H43" s="45">
        <f t="shared" si="2"/>
        <v>21.475000000000001</v>
      </c>
      <c r="I43" s="2"/>
    </row>
    <row r="44" spans="2:9">
      <c r="B44" s="333" t="s">
        <v>6</v>
      </c>
      <c r="C44" s="342" t="s">
        <v>27</v>
      </c>
      <c r="D44" s="343"/>
      <c r="F44" s="40" t="s">
        <v>7</v>
      </c>
      <c r="G44" s="45">
        <f t="shared" si="2"/>
        <v>0.89999999999999947</v>
      </c>
      <c r="H44" s="45">
        <f t="shared" si="2"/>
        <v>1.7804493814764855</v>
      </c>
      <c r="I44" s="2"/>
    </row>
    <row r="45" spans="2:9" ht="13.5" thickBot="1">
      <c r="B45" s="334"/>
      <c r="C45" s="33">
        <v>1</v>
      </c>
      <c r="D45" s="3">
        <v>2</v>
      </c>
      <c r="F45" s="40" t="s">
        <v>3</v>
      </c>
      <c r="G45" s="46">
        <f t="shared" si="2"/>
        <v>0.58798919536201577</v>
      </c>
      <c r="H45" s="46">
        <f t="shared" si="2"/>
        <v>0.8724041659976316</v>
      </c>
      <c r="I45" s="2"/>
    </row>
    <row r="46" spans="2:9">
      <c r="B46" s="7">
        <v>1</v>
      </c>
      <c r="C46" s="15">
        <v>20.100000000000001</v>
      </c>
      <c r="D46" s="5"/>
      <c r="F46" s="40" t="s">
        <v>8</v>
      </c>
      <c r="G46" s="23">
        <f>MAX(C46:C63)</f>
        <v>22.2</v>
      </c>
      <c r="H46" s="23">
        <f>MAX(D46:D63)</f>
        <v>25</v>
      </c>
      <c r="I46" s="2"/>
    </row>
    <row r="47" spans="2:9">
      <c r="B47" s="4">
        <v>2</v>
      </c>
      <c r="C47" s="16">
        <v>20.3</v>
      </c>
      <c r="D47" s="1">
        <v>21.6</v>
      </c>
      <c r="F47" s="40" t="s">
        <v>9</v>
      </c>
      <c r="G47" s="23">
        <f>MIN(C46:C63)</f>
        <v>19.8</v>
      </c>
      <c r="H47" s="23">
        <f>MIN(D46:D63)</f>
        <v>18.8</v>
      </c>
      <c r="I47" s="2"/>
    </row>
    <row r="48" spans="2:9" ht="13.5" thickBot="1">
      <c r="B48" s="4">
        <v>3</v>
      </c>
      <c r="C48" s="16"/>
      <c r="D48" s="1">
        <v>21</v>
      </c>
      <c r="F48" s="41" t="s">
        <v>10</v>
      </c>
      <c r="G48" s="44">
        <f>G46-G47</f>
        <v>2.3999999999999986</v>
      </c>
      <c r="H48" s="44">
        <f>H46-H47</f>
        <v>6.1999999999999993</v>
      </c>
      <c r="I48" s="2"/>
    </row>
    <row r="49" spans="2:4">
      <c r="B49" s="4">
        <v>10</v>
      </c>
      <c r="C49" s="16"/>
      <c r="D49" s="1">
        <v>24.4</v>
      </c>
    </row>
    <row r="50" spans="2:4">
      <c r="B50" s="4">
        <v>11</v>
      </c>
      <c r="C50" s="16">
        <v>21.1</v>
      </c>
      <c r="D50" s="1"/>
    </row>
    <row r="51" spans="2:4">
      <c r="B51" s="4">
        <v>14</v>
      </c>
      <c r="C51" s="16">
        <v>22</v>
      </c>
      <c r="D51" s="1">
        <v>23.2</v>
      </c>
    </row>
    <row r="52" spans="2:4">
      <c r="B52" s="4">
        <v>16</v>
      </c>
      <c r="C52" s="16"/>
      <c r="D52" s="1">
        <v>21.1</v>
      </c>
    </row>
    <row r="53" spans="2:4">
      <c r="B53" s="4">
        <v>17</v>
      </c>
      <c r="C53" s="16">
        <v>22.2</v>
      </c>
      <c r="D53" s="1">
        <v>22.4</v>
      </c>
    </row>
    <row r="54" spans="2:4">
      <c r="B54" s="28">
        <v>18</v>
      </c>
      <c r="C54" s="16">
        <v>21.4</v>
      </c>
      <c r="D54" s="1">
        <v>22.3</v>
      </c>
    </row>
    <row r="55" spans="2:4">
      <c r="B55" s="28">
        <v>21</v>
      </c>
      <c r="C55" s="16"/>
      <c r="D55" s="1">
        <v>18.8</v>
      </c>
    </row>
    <row r="56" spans="2:4">
      <c r="B56" s="28">
        <v>22</v>
      </c>
      <c r="C56" s="16"/>
      <c r="D56" s="1">
        <v>19.399999999999999</v>
      </c>
    </row>
    <row r="57" spans="2:4">
      <c r="B57" s="28">
        <v>23</v>
      </c>
      <c r="C57" s="16"/>
      <c r="D57" s="1">
        <v>22.4</v>
      </c>
    </row>
    <row r="58" spans="2:4">
      <c r="B58" s="28">
        <v>24</v>
      </c>
      <c r="C58" s="16"/>
      <c r="D58" s="1">
        <v>25</v>
      </c>
    </row>
    <row r="59" spans="2:4">
      <c r="B59" s="28">
        <v>25</v>
      </c>
      <c r="C59" s="16"/>
      <c r="D59" s="1">
        <v>20.3</v>
      </c>
    </row>
    <row r="60" spans="2:4">
      <c r="B60" s="28">
        <v>28</v>
      </c>
      <c r="C60" s="16">
        <v>20.3</v>
      </c>
      <c r="D60" s="1">
        <v>19</v>
      </c>
    </row>
    <row r="61" spans="2:4">
      <c r="B61" s="28">
        <v>29</v>
      </c>
      <c r="C61" s="16"/>
      <c r="D61" s="1">
        <v>20.2</v>
      </c>
    </row>
    <row r="62" spans="2:4">
      <c r="B62" s="28">
        <v>30</v>
      </c>
      <c r="C62" s="16">
        <v>20</v>
      </c>
      <c r="D62" s="1">
        <v>21</v>
      </c>
    </row>
    <row r="63" spans="2:4" ht="13.5" thickBot="1">
      <c r="B63" s="29">
        <v>31</v>
      </c>
      <c r="C63" s="16">
        <v>19.8</v>
      </c>
      <c r="D63" s="1">
        <v>21.5</v>
      </c>
    </row>
    <row r="64" spans="2:4" ht="13.5" thickBot="1">
      <c r="B64" s="36" t="s">
        <v>0</v>
      </c>
      <c r="C64" s="37">
        <f>COUNTIF(C46:C63,"&gt;0")</f>
        <v>9</v>
      </c>
      <c r="D64" s="38">
        <f>COUNTIF(D46:D63,"&gt;0")</f>
        <v>16</v>
      </c>
    </row>
    <row r="65" spans="2:15">
      <c r="B65" s="7" t="s">
        <v>1</v>
      </c>
      <c r="C65" s="15">
        <f>AVERAGE(C46:C63)</f>
        <v>20.8</v>
      </c>
      <c r="D65" s="5">
        <f>AVERAGE(D46:D63)</f>
        <v>21.475000000000001</v>
      </c>
    </row>
    <row r="66" spans="2:15">
      <c r="B66" s="4" t="s">
        <v>2</v>
      </c>
      <c r="C66" s="16">
        <f>STDEV(C46:C63)</f>
        <v>0.89999999999999947</v>
      </c>
      <c r="D66" s="1">
        <f>STDEV(D46:D63)</f>
        <v>1.7804493814764855</v>
      </c>
    </row>
    <row r="67" spans="2:15" ht="13.5" thickBot="1">
      <c r="B67" s="13" t="s">
        <v>3</v>
      </c>
      <c r="C67" s="19">
        <f>CONFIDENCE(0.05,C66,C64)</f>
        <v>0.58798919536201577</v>
      </c>
      <c r="D67" s="12">
        <f>CONFIDENCE(0.05,D66,D64)</f>
        <v>0.8724041659976316</v>
      </c>
    </row>
    <row r="69" spans="2:15" ht="13.5" thickBot="1"/>
    <row r="70" spans="2:15" ht="13.5" thickBot="1">
      <c r="B70" s="335"/>
      <c r="C70" s="336"/>
      <c r="D70" s="339" t="s">
        <v>15</v>
      </c>
      <c r="G70" s="332" t="s">
        <v>38</v>
      </c>
      <c r="H70" s="332"/>
      <c r="N70" s="344" t="s">
        <v>42</v>
      </c>
      <c r="O70" s="345"/>
    </row>
    <row r="71" spans="2:15" ht="13.5" thickBot="1">
      <c r="B71" s="337"/>
      <c r="C71" s="338"/>
      <c r="D71" s="340"/>
      <c r="G71" s="42">
        <v>1</v>
      </c>
      <c r="H71" s="42">
        <v>2</v>
      </c>
      <c r="N71" s="60" t="s">
        <v>6</v>
      </c>
      <c r="O71" s="61" t="s">
        <v>43</v>
      </c>
    </row>
    <row r="72" spans="2:15" ht="13.5" thickBot="1">
      <c r="B72" s="341" t="s">
        <v>13</v>
      </c>
      <c r="C72" s="336"/>
      <c r="D72" s="32" t="s">
        <v>35</v>
      </c>
      <c r="F72" s="39" t="s">
        <v>1</v>
      </c>
      <c r="G72" s="45">
        <f t="shared" ref="G72:H74" si="3">C88</f>
        <v>19.190000000000001</v>
      </c>
      <c r="H72" s="45">
        <f t="shared" si="3"/>
        <v>19.059999999999999</v>
      </c>
      <c r="N72" s="62">
        <v>1</v>
      </c>
      <c r="O72" s="63"/>
    </row>
    <row r="73" spans="2:15">
      <c r="B73" s="333" t="s">
        <v>6</v>
      </c>
      <c r="C73" s="342" t="s">
        <v>27</v>
      </c>
      <c r="D73" s="343"/>
      <c r="F73" s="40" t="s">
        <v>7</v>
      </c>
      <c r="G73" s="45">
        <f t="shared" si="3"/>
        <v>1.1522441870830449</v>
      </c>
      <c r="H73" s="45">
        <f t="shared" si="3"/>
        <v>1.7199483196370244</v>
      </c>
      <c r="N73" s="64">
        <v>4</v>
      </c>
      <c r="O73" s="65"/>
    </row>
    <row r="74" spans="2:15" ht="13.5" thickBot="1">
      <c r="B74" s="334"/>
      <c r="C74" s="33">
        <v>1</v>
      </c>
      <c r="D74" s="3">
        <v>2</v>
      </c>
      <c r="F74" s="40" t="s">
        <v>3</v>
      </c>
      <c r="G74" s="46">
        <f t="shared" si="3"/>
        <v>0.71415522315587887</v>
      </c>
      <c r="H74" s="46">
        <f t="shared" si="3"/>
        <v>1.0660154243316058</v>
      </c>
      <c r="N74" s="64">
        <v>5</v>
      </c>
      <c r="O74" s="65"/>
    </row>
    <row r="75" spans="2:15">
      <c r="B75" s="14">
        <v>1</v>
      </c>
      <c r="C75" s="15">
        <v>20.100000000000001</v>
      </c>
      <c r="D75" s="5" t="s">
        <v>41</v>
      </c>
      <c r="F75" s="40" t="s">
        <v>8</v>
      </c>
      <c r="G75" s="23">
        <f>MAX(C75:C86)</f>
        <v>21.5</v>
      </c>
      <c r="H75" s="23">
        <f>MAX(D75:D86)</f>
        <v>22.1</v>
      </c>
      <c r="N75" s="64">
        <v>6</v>
      </c>
      <c r="O75" s="65"/>
    </row>
    <row r="76" spans="2:15">
      <c r="B76" s="6">
        <v>6</v>
      </c>
      <c r="C76" s="16">
        <v>21.5</v>
      </c>
      <c r="D76" s="1"/>
      <c r="F76" s="40" t="s">
        <v>9</v>
      </c>
      <c r="G76" s="23">
        <f>MIN(C75:C86)</f>
        <v>17.600000000000001</v>
      </c>
      <c r="H76" s="23">
        <f>MIN(D75:D86)</f>
        <v>17.100000000000001</v>
      </c>
      <c r="N76" s="64">
        <v>7</v>
      </c>
      <c r="O76" s="65"/>
    </row>
    <row r="77" spans="2:15" ht="13.5" thickBot="1">
      <c r="B77" s="6">
        <v>7</v>
      </c>
      <c r="C77" s="16">
        <v>18.600000000000001</v>
      </c>
      <c r="D77" s="1">
        <v>18.399999999999999</v>
      </c>
      <c r="F77" s="41" t="s">
        <v>10</v>
      </c>
      <c r="G77" s="44">
        <f>G75-G76</f>
        <v>3.8999999999999986</v>
      </c>
      <c r="H77" s="44">
        <f>H75-H76</f>
        <v>5</v>
      </c>
      <c r="N77" s="64">
        <v>8</v>
      </c>
      <c r="O77" s="65"/>
    </row>
    <row r="78" spans="2:15">
      <c r="B78" s="6">
        <v>11</v>
      </c>
      <c r="C78" s="16">
        <v>19.8</v>
      </c>
      <c r="D78" s="1">
        <v>19.3</v>
      </c>
      <c r="N78" s="64">
        <v>14</v>
      </c>
      <c r="O78" s="65">
        <v>19</v>
      </c>
    </row>
    <row r="79" spans="2:15">
      <c r="B79" s="6">
        <v>12</v>
      </c>
      <c r="C79" s="16">
        <v>20</v>
      </c>
      <c r="D79" s="1">
        <v>22</v>
      </c>
      <c r="N79" s="64">
        <v>15</v>
      </c>
      <c r="O79" s="65">
        <v>19</v>
      </c>
    </row>
    <row r="80" spans="2:15">
      <c r="B80" s="6">
        <v>15</v>
      </c>
      <c r="C80" s="16">
        <v>19.100000000000001</v>
      </c>
      <c r="D80" s="1">
        <v>18.8</v>
      </c>
      <c r="N80" s="64">
        <v>20</v>
      </c>
      <c r="O80" s="65">
        <v>18</v>
      </c>
    </row>
    <row r="81" spans="2:15">
      <c r="B81" s="17">
        <v>22</v>
      </c>
      <c r="C81" s="16"/>
      <c r="D81" s="1">
        <v>22.1</v>
      </c>
      <c r="N81" s="64">
        <v>27</v>
      </c>
      <c r="O81" s="65">
        <v>19</v>
      </c>
    </row>
    <row r="82" spans="2:15">
      <c r="B82" s="17">
        <v>25</v>
      </c>
      <c r="C82" s="16"/>
      <c r="D82" s="1">
        <v>19.3</v>
      </c>
      <c r="N82" s="66">
        <v>28</v>
      </c>
      <c r="O82" s="65">
        <v>19</v>
      </c>
    </row>
    <row r="83" spans="2:15" ht="13.5" thickBot="1">
      <c r="B83" s="17">
        <v>26</v>
      </c>
      <c r="C83" s="16">
        <v>17.600000000000001</v>
      </c>
      <c r="D83" s="1">
        <v>17.8</v>
      </c>
      <c r="N83" s="67">
        <v>29</v>
      </c>
      <c r="O83" s="68">
        <v>19</v>
      </c>
    </row>
    <row r="84" spans="2:15" ht="13.5" thickBot="1">
      <c r="B84" s="17">
        <v>27</v>
      </c>
      <c r="C84" s="16">
        <v>18.399999999999999</v>
      </c>
      <c r="D84" s="1">
        <v>17.899999999999999</v>
      </c>
      <c r="N84" s="69" t="s">
        <v>0</v>
      </c>
      <c r="O84" s="70">
        <f>COUNTIF(O72:O83,"&gt;0")</f>
        <v>6</v>
      </c>
    </row>
    <row r="85" spans="2:15">
      <c r="B85" s="17">
        <v>28</v>
      </c>
      <c r="C85" s="16">
        <v>18.399999999999999</v>
      </c>
      <c r="D85" s="1">
        <v>17.100000000000001</v>
      </c>
      <c r="N85" s="7" t="s">
        <v>1</v>
      </c>
      <c r="O85" s="71">
        <f>AVERAGE(O72:O83)</f>
        <v>18.833333333333332</v>
      </c>
    </row>
    <row r="86" spans="2:15" ht="13.5" thickBot="1">
      <c r="B86" s="18">
        <v>29</v>
      </c>
      <c r="C86" s="16">
        <v>18.399999999999999</v>
      </c>
      <c r="D86" s="1">
        <v>17.899999999999999</v>
      </c>
      <c r="N86" s="4" t="s">
        <v>2</v>
      </c>
      <c r="O86" s="65">
        <f>STDEV(O72:O83)</f>
        <v>0.40824829046386296</v>
      </c>
    </row>
    <row r="87" spans="2:15" ht="13.5" thickBot="1">
      <c r="B87" s="36" t="s">
        <v>0</v>
      </c>
      <c r="C87" s="37">
        <f>COUNTIF(C75:C86,"&gt;0")</f>
        <v>10</v>
      </c>
      <c r="D87" s="38">
        <f>COUNTIF(D75:D86,"&gt;0")</f>
        <v>10</v>
      </c>
      <c r="N87" s="13" t="s">
        <v>3</v>
      </c>
      <c r="O87" s="68">
        <f>CONFIDENCE(0.05,O86,O84)</f>
        <v>0.32666066409000893</v>
      </c>
    </row>
    <row r="88" spans="2:15">
      <c r="B88" s="7" t="s">
        <v>1</v>
      </c>
      <c r="C88" s="15">
        <f>AVERAGE(C75:C86)</f>
        <v>19.190000000000001</v>
      </c>
      <c r="D88" s="5">
        <f>AVERAGE(D75:D86)</f>
        <v>19.059999999999999</v>
      </c>
    </row>
    <row r="89" spans="2:15">
      <c r="B89" s="4" t="s">
        <v>2</v>
      </c>
      <c r="C89" s="16">
        <f>STDEV(C75:C86)</f>
        <v>1.1522441870830449</v>
      </c>
      <c r="D89" s="1">
        <f>STDEV(D75:D86)</f>
        <v>1.7199483196370244</v>
      </c>
    </row>
    <row r="90" spans="2:15" ht="13.5" thickBot="1">
      <c r="B90" s="13" t="s">
        <v>3</v>
      </c>
      <c r="C90" s="19">
        <f>CONFIDENCE(0.05,C89,C87)</f>
        <v>0.71415522315587887</v>
      </c>
      <c r="D90" s="12">
        <f>CONFIDENCE(0.05,D89,D87)</f>
        <v>1.0660154243316058</v>
      </c>
    </row>
    <row r="92" spans="2:15" ht="13.5" thickBot="1"/>
    <row r="93" spans="2:15" ht="13.5" thickBot="1">
      <c r="B93" s="335"/>
      <c r="C93" s="336"/>
      <c r="D93" s="339" t="s">
        <v>15</v>
      </c>
      <c r="G93" s="332" t="s">
        <v>48</v>
      </c>
      <c r="H93" s="332"/>
      <c r="N93" s="344" t="s">
        <v>42</v>
      </c>
      <c r="O93" s="345"/>
    </row>
    <row r="94" spans="2:15" ht="13.5" thickBot="1">
      <c r="B94" s="337"/>
      <c r="C94" s="338"/>
      <c r="D94" s="340"/>
      <c r="G94" s="42">
        <v>1</v>
      </c>
      <c r="H94" s="42">
        <v>2</v>
      </c>
      <c r="N94" s="60" t="s">
        <v>6</v>
      </c>
      <c r="O94" s="61" t="s">
        <v>43</v>
      </c>
    </row>
    <row r="95" spans="2:15" ht="13.5" thickBot="1">
      <c r="B95" s="341" t="s">
        <v>13</v>
      </c>
      <c r="C95" s="336"/>
      <c r="D95" s="32" t="s">
        <v>45</v>
      </c>
      <c r="F95" s="39" t="s">
        <v>1</v>
      </c>
      <c r="G95" s="45">
        <f t="shared" ref="G95:H97" si="4">C105</f>
        <v>16.133333333333336</v>
      </c>
      <c r="H95" s="45">
        <f t="shared" si="4"/>
        <v>16.566666666666666</v>
      </c>
      <c r="N95" s="74">
        <v>2</v>
      </c>
      <c r="O95" s="63"/>
    </row>
    <row r="96" spans="2:15">
      <c r="B96" s="333" t="s">
        <v>6</v>
      </c>
      <c r="C96" s="342" t="s">
        <v>27</v>
      </c>
      <c r="D96" s="343"/>
      <c r="F96" s="40" t="s">
        <v>7</v>
      </c>
      <c r="G96" s="45">
        <f t="shared" si="4"/>
        <v>1.6415439886480854</v>
      </c>
      <c r="H96" s="45">
        <f t="shared" si="4"/>
        <v>1.6366632722300167</v>
      </c>
      <c r="N96" s="75">
        <v>4</v>
      </c>
      <c r="O96" s="65"/>
    </row>
    <row r="97" spans="2:15">
      <c r="B97" s="334"/>
      <c r="C97" s="33">
        <v>1</v>
      </c>
      <c r="D97" s="3">
        <v>2</v>
      </c>
      <c r="F97" s="40" t="s">
        <v>3</v>
      </c>
      <c r="G97" s="46">
        <f t="shared" si="4"/>
        <v>1.3134846170585768</v>
      </c>
      <c r="H97" s="46">
        <f t="shared" si="4"/>
        <v>1.3095793023184958</v>
      </c>
      <c r="N97" s="75">
        <v>5</v>
      </c>
      <c r="O97" s="65"/>
    </row>
    <row r="98" spans="2:15">
      <c r="B98" s="6">
        <v>9</v>
      </c>
      <c r="C98" s="16">
        <v>17.7</v>
      </c>
      <c r="D98" s="1">
        <v>17.899999999999999</v>
      </c>
      <c r="F98" s="40" t="s">
        <v>8</v>
      </c>
      <c r="G98" s="23">
        <f>MAX(C98:C103)</f>
        <v>17.7</v>
      </c>
      <c r="H98" s="23">
        <f>MAX(D98:D103)</f>
        <v>18.3</v>
      </c>
      <c r="N98" s="75">
        <v>6</v>
      </c>
      <c r="O98" s="65"/>
    </row>
    <row r="99" spans="2:15">
      <c r="B99" s="6">
        <v>10</v>
      </c>
      <c r="C99" s="16">
        <v>15.8</v>
      </c>
      <c r="D99" s="1">
        <v>17</v>
      </c>
      <c r="F99" s="40" t="s">
        <v>9</v>
      </c>
      <c r="G99" s="23">
        <f>MIN(C98:C103)</f>
        <v>13.4</v>
      </c>
      <c r="H99" s="23">
        <f>MIN(D98:D103)</f>
        <v>13.8</v>
      </c>
      <c r="N99" s="75">
        <v>9</v>
      </c>
      <c r="O99" s="65">
        <v>18</v>
      </c>
    </row>
    <row r="100" spans="2:15" ht="13.5" thickBot="1">
      <c r="B100" s="6">
        <v>11</v>
      </c>
      <c r="C100" s="16">
        <v>13.4</v>
      </c>
      <c r="D100" s="1">
        <v>13.8</v>
      </c>
      <c r="F100" s="41" t="s">
        <v>10</v>
      </c>
      <c r="G100" s="44">
        <f>G98-G99</f>
        <v>4.2999999999999989</v>
      </c>
      <c r="H100" s="44">
        <f>H98-H99</f>
        <v>4.5</v>
      </c>
      <c r="N100" s="75">
        <v>10</v>
      </c>
      <c r="O100" s="65">
        <v>18</v>
      </c>
    </row>
    <row r="101" spans="2:15">
      <c r="B101" s="6">
        <v>13</v>
      </c>
      <c r="C101" s="16">
        <v>16.8</v>
      </c>
      <c r="D101" s="1">
        <v>16.7</v>
      </c>
      <c r="N101" s="75">
        <v>18</v>
      </c>
      <c r="O101" s="65"/>
    </row>
    <row r="102" spans="2:15">
      <c r="B102" s="6">
        <v>16</v>
      </c>
      <c r="C102" s="16">
        <v>17.7</v>
      </c>
      <c r="D102" s="1">
        <v>18.3</v>
      </c>
      <c r="N102" s="75">
        <v>19</v>
      </c>
      <c r="O102" s="65"/>
    </row>
    <row r="103" spans="2:15" ht="13.5" thickBot="1">
      <c r="B103" s="72">
        <v>30</v>
      </c>
      <c r="C103" s="16">
        <v>15.4</v>
      </c>
      <c r="D103" s="1">
        <v>15.7</v>
      </c>
      <c r="N103" s="4" t="s">
        <v>2</v>
      </c>
      <c r="O103" s="65">
        <f>STDEV(O95:O102)</f>
        <v>0</v>
      </c>
    </row>
    <row r="104" spans="2:15" ht="13.5" thickBot="1">
      <c r="B104" s="36" t="s">
        <v>0</v>
      </c>
      <c r="C104" s="37">
        <f>COUNTIF(C98:C103,"&gt;0")</f>
        <v>6</v>
      </c>
      <c r="D104" s="38">
        <f>COUNTIF(D98:D103,"&gt;0")</f>
        <v>6</v>
      </c>
      <c r="N104" s="13" t="s">
        <v>3</v>
      </c>
      <c r="O104" s="68" t="e">
        <f>CONFIDENCE(0.05,O103,#REF!)</f>
        <v>#REF!</v>
      </c>
    </row>
    <row r="105" spans="2:15">
      <c r="B105" s="7" t="s">
        <v>1</v>
      </c>
      <c r="C105" s="15">
        <f>AVERAGE(C98:C103)</f>
        <v>16.133333333333336</v>
      </c>
      <c r="D105" s="5">
        <f>AVERAGE(D98:D103)</f>
        <v>16.566666666666666</v>
      </c>
    </row>
    <row r="106" spans="2:15">
      <c r="B106" s="4" t="s">
        <v>2</v>
      </c>
      <c r="C106" s="16">
        <f>STDEV(C98:C103)</f>
        <v>1.6415439886480854</v>
      </c>
      <c r="D106" s="1">
        <f>STDEV(D98:D103)</f>
        <v>1.6366632722300167</v>
      </c>
    </row>
    <row r="107" spans="2:15" ht="13.5" thickBot="1">
      <c r="B107" s="13" t="s">
        <v>3</v>
      </c>
      <c r="C107" s="19">
        <f>CONFIDENCE(0.05,C106,C104)</f>
        <v>1.3134846170585768</v>
      </c>
      <c r="D107" s="12">
        <f>CONFIDENCE(0.05,D106,D104)</f>
        <v>1.3095793023184958</v>
      </c>
    </row>
  </sheetData>
  <mergeCells count="32">
    <mergeCell ref="N93:O93"/>
    <mergeCell ref="B93:C94"/>
    <mergeCell ref="D93:D94"/>
    <mergeCell ref="B95:C95"/>
    <mergeCell ref="B96:B97"/>
    <mergeCell ref="C96:D96"/>
    <mergeCell ref="G93:H93"/>
    <mergeCell ref="N70:O70"/>
    <mergeCell ref="G70:H70"/>
    <mergeCell ref="B70:C71"/>
    <mergeCell ref="D70:D71"/>
    <mergeCell ref="B72:C72"/>
    <mergeCell ref="G18:H18"/>
    <mergeCell ref="G41:H41"/>
    <mergeCell ref="B2:C3"/>
    <mergeCell ref="B4:C4"/>
    <mergeCell ref="B73:B74"/>
    <mergeCell ref="C73:D73"/>
    <mergeCell ref="G2:H2"/>
    <mergeCell ref="D41:D42"/>
    <mergeCell ref="D2:D3"/>
    <mergeCell ref="B18:C19"/>
    <mergeCell ref="B5:B6"/>
    <mergeCell ref="C5:D5"/>
    <mergeCell ref="B44:B45"/>
    <mergeCell ref="C44:D44"/>
    <mergeCell ref="B41:C42"/>
    <mergeCell ref="D18:D19"/>
    <mergeCell ref="B43:C43"/>
    <mergeCell ref="B20:C20"/>
    <mergeCell ref="B21:B22"/>
    <mergeCell ref="C21:D21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0"/>
  <sheetViews>
    <sheetView topLeftCell="A219" zoomScale="93" zoomScaleNormal="93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0.71093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thickBot="1">
      <c r="B2" s="347"/>
      <c r="C2" s="348"/>
      <c r="D2" s="405" t="s">
        <v>15</v>
      </c>
      <c r="E2" s="291"/>
      <c r="F2" s="268"/>
      <c r="G2" s="490" t="s">
        <v>310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4.25" customHeight="1" thickBot="1">
      <c r="B4" s="347" t="s">
        <v>5</v>
      </c>
      <c r="C4" s="348"/>
      <c r="D4" s="288" t="s">
        <v>281</v>
      </c>
      <c r="E4" s="289"/>
      <c r="F4" s="263" t="s">
        <v>1</v>
      </c>
      <c r="G4" s="286">
        <f t="shared" ref="G4:H6" si="0">C14</f>
        <v>10.270000000000001</v>
      </c>
      <c r="H4" s="286">
        <f t="shared" si="0"/>
        <v>10.365</v>
      </c>
      <c r="I4" s="286"/>
      <c r="J4" s="286"/>
      <c r="L4" s="492" t="s">
        <v>308</v>
      </c>
      <c r="M4" s="494"/>
      <c r="N4" s="288" t="s">
        <v>281</v>
      </c>
      <c r="P4" s="263" t="s">
        <v>1</v>
      </c>
      <c r="Q4" s="286">
        <f t="shared" ref="Q4:R6" si="1">M14</f>
        <v>18.733333333333334</v>
      </c>
      <c r="R4" s="286">
        <f t="shared" si="1"/>
        <v>18.95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>
        <f t="shared" si="0"/>
        <v>0.21999999999999975</v>
      </c>
      <c r="H5" s="286">
        <f t="shared" si="0"/>
        <v>0.22427661492005774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0.80829037686547522</v>
      </c>
      <c r="R5" s="286">
        <f t="shared" si="1"/>
        <v>0.86602540378443937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>
        <f t="shared" si="0"/>
        <v>0.24894886149675743</v>
      </c>
      <c r="H6" s="286">
        <f t="shared" si="0"/>
        <v>0.2197870439089358</v>
      </c>
      <c r="I6" s="286"/>
      <c r="J6" s="286"/>
      <c r="L6" s="484"/>
      <c r="M6" s="129">
        <v>1</v>
      </c>
      <c r="N6" s="128">
        <v>2</v>
      </c>
      <c r="P6" s="258" t="s">
        <v>3</v>
      </c>
      <c r="Q6" s="286">
        <f t="shared" si="1"/>
        <v>0.91464985945202415</v>
      </c>
      <c r="R6" s="286">
        <f t="shared" si="1"/>
        <v>0.84868930055712932</v>
      </c>
    </row>
    <row r="7" spans="2:18">
      <c r="B7" s="92">
        <v>4</v>
      </c>
      <c r="C7" s="284" t="s">
        <v>307</v>
      </c>
      <c r="D7" s="283" t="s">
        <v>307</v>
      </c>
      <c r="E7" s="282"/>
      <c r="F7" s="258" t="s">
        <v>8</v>
      </c>
      <c r="G7" s="281">
        <f>MAX(C7:C12)</f>
        <v>10.49</v>
      </c>
      <c r="H7" s="281">
        <f>MAX(D7:D12)</f>
        <v>10.6</v>
      </c>
      <c r="I7" s="281"/>
      <c r="J7" s="281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19.2</v>
      </c>
      <c r="R7" s="281">
        <f>MAX(N7:N12)</f>
        <v>20</v>
      </c>
    </row>
    <row r="8" spans="2:18">
      <c r="B8" s="92">
        <v>5</v>
      </c>
      <c r="C8" s="137">
        <v>10.050000000000001</v>
      </c>
      <c r="D8" s="136">
        <v>10.06</v>
      </c>
      <c r="E8" s="282"/>
      <c r="F8" s="258" t="s">
        <v>9</v>
      </c>
      <c r="G8" s="281">
        <f>MIN(C7:C12)</f>
        <v>10.050000000000001</v>
      </c>
      <c r="H8" s="281">
        <f>MIN(D7:D12)</f>
        <v>10.06</v>
      </c>
      <c r="I8" s="281"/>
      <c r="J8" s="281"/>
      <c r="L8" s="92">
        <v>5</v>
      </c>
      <c r="M8" s="137">
        <v>19.2</v>
      </c>
      <c r="N8" s="136">
        <v>20</v>
      </c>
      <c r="P8" s="258" t="s">
        <v>9</v>
      </c>
      <c r="Q8" s="281">
        <f>MIN(M7:M12)</f>
        <v>17.8</v>
      </c>
      <c r="R8" s="281">
        <f>MIN(N7:N12)</f>
        <v>17.899999999999999</v>
      </c>
    </row>
    <row r="9" spans="2:18" ht="13.5" thickBot="1">
      <c r="B9" s="92">
        <v>7</v>
      </c>
      <c r="C9" s="284" t="s">
        <v>307</v>
      </c>
      <c r="D9" s="136">
        <v>10.39</v>
      </c>
      <c r="E9" s="282"/>
      <c r="F9" s="262" t="s">
        <v>10</v>
      </c>
      <c r="G9" s="285">
        <f>G7-G8</f>
        <v>0.4399999999999995</v>
      </c>
      <c r="H9" s="285">
        <f>H7-H8</f>
        <v>0.53999999999999915</v>
      </c>
      <c r="I9" s="281"/>
      <c r="J9" s="281"/>
      <c r="L9" s="92">
        <v>7</v>
      </c>
      <c r="M9" s="284" t="s">
        <v>307</v>
      </c>
      <c r="N9" s="136">
        <v>18.8</v>
      </c>
      <c r="P9" s="262" t="s">
        <v>10</v>
      </c>
      <c r="Q9" s="285">
        <f>Q7-Q8</f>
        <v>1.3999999999999986</v>
      </c>
      <c r="R9" s="285">
        <f>R7-R8</f>
        <v>2.1000000000000014</v>
      </c>
    </row>
    <row r="10" spans="2:18">
      <c r="B10" s="92">
        <v>14</v>
      </c>
      <c r="C10" s="137">
        <v>10.27</v>
      </c>
      <c r="D10" s="136">
        <v>10.41</v>
      </c>
      <c r="E10" s="282"/>
      <c r="F10" s="258"/>
      <c r="G10" s="281"/>
      <c r="H10" s="281"/>
      <c r="I10" s="281"/>
      <c r="J10" s="281"/>
      <c r="L10" s="92">
        <v>14</v>
      </c>
      <c r="M10" s="137">
        <v>19.2</v>
      </c>
      <c r="N10" s="136">
        <v>19.100000000000001</v>
      </c>
      <c r="P10" s="258"/>
      <c r="Q10" s="281"/>
      <c r="R10" s="281"/>
    </row>
    <row r="11" spans="2:18">
      <c r="B11" s="92">
        <v>15</v>
      </c>
      <c r="C11" s="284" t="s">
        <v>307</v>
      </c>
      <c r="D11" s="283" t="s">
        <v>307</v>
      </c>
      <c r="E11" s="282"/>
      <c r="F11" s="258"/>
      <c r="G11" s="281"/>
      <c r="H11" s="281"/>
      <c r="I11" s="281"/>
      <c r="J11" s="281"/>
      <c r="L11" s="92">
        <v>15</v>
      </c>
      <c r="M11" s="284" t="s">
        <v>307</v>
      </c>
      <c r="N11" s="283" t="s">
        <v>307</v>
      </c>
      <c r="P11" s="258"/>
      <c r="Q11" s="281"/>
      <c r="R11" s="281"/>
    </row>
    <row r="12" spans="2:18" ht="13.5" thickBot="1">
      <c r="B12" s="92">
        <v>29</v>
      </c>
      <c r="C12" s="137">
        <v>10.49</v>
      </c>
      <c r="D12" s="136">
        <v>10.6</v>
      </c>
      <c r="E12" s="282"/>
      <c r="F12" s="258"/>
      <c r="G12" s="281"/>
      <c r="H12" s="281"/>
      <c r="I12" s="281"/>
      <c r="J12" s="281"/>
      <c r="L12" s="92">
        <v>29</v>
      </c>
      <c r="M12" s="137">
        <v>17.8</v>
      </c>
      <c r="N12" s="136">
        <v>17.899999999999999</v>
      </c>
      <c r="P12" s="258"/>
      <c r="Q12" s="281"/>
      <c r="R12" s="281"/>
    </row>
    <row r="13" spans="2:18" ht="13.5" thickBot="1">
      <c r="B13" s="248" t="s">
        <v>0</v>
      </c>
      <c r="C13" s="256">
        <f>COUNTIF(C7:C12,"&gt;0")</f>
        <v>3</v>
      </c>
      <c r="D13" s="255">
        <f>COUNTIF(D7:D12,"&gt;0")</f>
        <v>4</v>
      </c>
      <c r="E13" s="280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2:18">
      <c r="B14" s="117" t="s">
        <v>1</v>
      </c>
      <c r="C14" s="134">
        <f>AVERAGE(C7:C12)</f>
        <v>10.270000000000001</v>
      </c>
      <c r="D14" s="146">
        <f>AVERAGE(D7:D12)</f>
        <v>10.365</v>
      </c>
      <c r="E14" s="101"/>
      <c r="L14" s="117" t="s">
        <v>1</v>
      </c>
      <c r="M14" s="134">
        <f>AVERAGE(M7:M12)</f>
        <v>18.733333333333334</v>
      </c>
      <c r="N14" s="146">
        <f>AVERAGE(N7:N12)</f>
        <v>18.95</v>
      </c>
    </row>
    <row r="15" spans="2:18">
      <c r="B15" s="85" t="s">
        <v>2</v>
      </c>
      <c r="C15" s="84">
        <f>STDEV(C7:C12)</f>
        <v>0.21999999999999975</v>
      </c>
      <c r="D15" s="136">
        <f>STDEV(D7:D12)</f>
        <v>0.22427661492005774</v>
      </c>
      <c r="E15" s="101"/>
      <c r="L15" s="85" t="s">
        <v>2</v>
      </c>
      <c r="M15" s="84">
        <f>STDEV(M7:M12)</f>
        <v>0.80829037686547522</v>
      </c>
      <c r="N15" s="136">
        <f>STDEV(N7:N12)</f>
        <v>0.86602540378443937</v>
      </c>
    </row>
    <row r="16" spans="2:18" ht="13.5" thickBot="1">
      <c r="B16" s="82" t="s">
        <v>3</v>
      </c>
      <c r="C16" s="235">
        <f>CONFIDENCE(0.05,C15,C13)</f>
        <v>0.24894886149675743</v>
      </c>
      <c r="D16" s="234">
        <f>CONFIDENCE(0.05,D15,D13)</f>
        <v>0.2197870439089358</v>
      </c>
      <c r="E16" s="279"/>
      <c r="L16" s="82" t="s">
        <v>3</v>
      </c>
      <c r="M16" s="254">
        <f>CONFIDENCE(0.05,M15,M13)</f>
        <v>0.91464985945202415</v>
      </c>
      <c r="N16" s="278">
        <f>CONFIDENCE(0.05,N15,N13)</f>
        <v>0.84868930055712932</v>
      </c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434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4.25" customHeight="1" thickBot="1">
      <c r="B21" s="347" t="s">
        <v>5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10.450000000000001</v>
      </c>
      <c r="H21" s="286">
        <f t="shared" si="2"/>
        <v>10.496666666666668</v>
      </c>
      <c r="I21" s="286"/>
      <c r="J21" s="286"/>
      <c r="L21" s="492" t="s">
        <v>308</v>
      </c>
      <c r="M21" s="494"/>
      <c r="N21" s="288" t="s">
        <v>407</v>
      </c>
      <c r="P21" s="263" t="s">
        <v>1</v>
      </c>
      <c r="Q21" s="286">
        <f t="shared" ref="Q21:R23" si="3">M30</f>
        <v>16.266666666666666</v>
      </c>
      <c r="R21" s="286">
        <f t="shared" si="3"/>
        <v>15.833333333333334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0.31224989991991992</v>
      </c>
      <c r="H22" s="286">
        <f t="shared" si="2"/>
        <v>0.30924639582917224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1.0785793124908956</v>
      </c>
      <c r="R22" s="286">
        <f t="shared" si="3"/>
        <v>1.5631165450257805</v>
      </c>
    </row>
    <row r="23" spans="2:18" ht="13.5" thickBot="1">
      <c r="B23" s="484"/>
      <c r="C23" s="107">
        <v>1</v>
      </c>
      <c r="D23" s="106">
        <v>2</v>
      </c>
      <c r="E23" s="280"/>
      <c r="F23" s="258" t="s">
        <v>3</v>
      </c>
      <c r="G23" s="286">
        <f t="shared" si="2"/>
        <v>0.35333753221609365</v>
      </c>
      <c r="H23" s="286">
        <f t="shared" si="2"/>
        <v>0.34993880983476422</v>
      </c>
      <c r="I23" s="286"/>
      <c r="J23" s="286"/>
      <c r="L23" s="484"/>
      <c r="M23" s="129">
        <v>1</v>
      </c>
      <c r="N23" s="128">
        <v>2</v>
      </c>
      <c r="P23" s="258" t="s">
        <v>3</v>
      </c>
      <c r="Q23" s="286">
        <f t="shared" si="3"/>
        <v>1.2205049630843823</v>
      </c>
      <c r="R23" s="286">
        <f t="shared" si="3"/>
        <v>1.7688003830496069</v>
      </c>
    </row>
    <row r="24" spans="2:18">
      <c r="B24" s="92">
        <v>5</v>
      </c>
      <c r="C24" s="284" t="s">
        <v>307</v>
      </c>
      <c r="D24" s="283" t="s">
        <v>307</v>
      </c>
      <c r="E24" s="282"/>
      <c r="F24" s="258" t="s">
        <v>8</v>
      </c>
      <c r="G24" s="281">
        <f>MAX(C24:C28)</f>
        <v>10.7</v>
      </c>
      <c r="H24" s="281">
        <f>MAX(D24:D28)</f>
        <v>10.69</v>
      </c>
      <c r="I24" s="281"/>
      <c r="J24" s="281"/>
      <c r="L24" s="92">
        <v>5</v>
      </c>
      <c r="M24" s="284" t="s">
        <v>307</v>
      </c>
      <c r="N24" s="283" t="s">
        <v>307</v>
      </c>
      <c r="P24" s="258" t="s">
        <v>8</v>
      </c>
      <c r="Q24" s="281">
        <f>MAX(M24:M28)</f>
        <v>17.5</v>
      </c>
      <c r="R24" s="281">
        <f>MAX(N24:N28)</f>
        <v>17.5</v>
      </c>
    </row>
    <row r="25" spans="2:18">
      <c r="B25" s="92">
        <v>8</v>
      </c>
      <c r="C25" s="137">
        <v>10.7</v>
      </c>
      <c r="D25" s="136">
        <v>10.69</v>
      </c>
      <c r="E25" s="282"/>
      <c r="F25" s="258" t="s">
        <v>9</v>
      </c>
      <c r="G25" s="281">
        <f>MIN(C24:C28)</f>
        <v>10.1</v>
      </c>
      <c r="H25" s="281">
        <f>MIN(D24:D28)</f>
        <v>10.14</v>
      </c>
      <c r="I25" s="281"/>
      <c r="J25" s="281"/>
      <c r="L25" s="92">
        <v>8</v>
      </c>
      <c r="M25" s="137">
        <v>17.5</v>
      </c>
      <c r="N25" s="136">
        <v>17.5</v>
      </c>
      <c r="P25" s="258" t="s">
        <v>9</v>
      </c>
      <c r="Q25" s="281">
        <f>MIN(M24:M28)</f>
        <v>15.5</v>
      </c>
      <c r="R25" s="281">
        <f>MIN(N24:N28)</f>
        <v>14.4</v>
      </c>
    </row>
    <row r="26" spans="2:18" ht="13.5" thickBot="1">
      <c r="B26" s="92">
        <v>12</v>
      </c>
      <c r="C26" s="137">
        <v>10.55</v>
      </c>
      <c r="D26" s="136">
        <v>10.66</v>
      </c>
      <c r="E26" s="282"/>
      <c r="F26" s="262" t="s">
        <v>10</v>
      </c>
      <c r="G26" s="285">
        <f>G24-G25</f>
        <v>0.59999999999999964</v>
      </c>
      <c r="H26" s="285">
        <f>H24-H25</f>
        <v>0.54999999999999893</v>
      </c>
      <c r="I26" s="281"/>
      <c r="J26" s="281"/>
      <c r="L26" s="92">
        <v>12</v>
      </c>
      <c r="M26" s="137">
        <v>15.5</v>
      </c>
      <c r="N26" s="136">
        <v>14.4</v>
      </c>
      <c r="P26" s="262" t="s">
        <v>10</v>
      </c>
      <c r="Q26" s="285">
        <f>Q24-Q25</f>
        <v>2</v>
      </c>
      <c r="R26" s="285">
        <f>R24-R25</f>
        <v>3.0999999999999996</v>
      </c>
    </row>
    <row r="27" spans="2:18">
      <c r="B27" s="92">
        <v>15</v>
      </c>
      <c r="C27" s="284" t="s">
        <v>307</v>
      </c>
      <c r="D27" s="283" t="s">
        <v>307</v>
      </c>
      <c r="E27" s="282"/>
      <c r="F27" s="258"/>
      <c r="G27" s="281"/>
      <c r="H27" s="281"/>
      <c r="I27" s="281"/>
      <c r="J27" s="281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2:18" ht="13.5" thickBot="1">
      <c r="B28" s="92">
        <v>24</v>
      </c>
      <c r="C28" s="137">
        <v>10.1</v>
      </c>
      <c r="D28" s="136">
        <v>10.14</v>
      </c>
      <c r="E28" s="282"/>
      <c r="F28" s="258"/>
      <c r="G28" s="281"/>
      <c r="H28" s="281"/>
      <c r="I28" s="281"/>
      <c r="J28" s="281"/>
      <c r="L28" s="92">
        <v>24</v>
      </c>
      <c r="M28" s="137">
        <v>15.8</v>
      </c>
      <c r="N28" s="136">
        <v>15.6</v>
      </c>
      <c r="P28" s="258"/>
      <c r="Q28" s="281"/>
      <c r="R28" s="281"/>
    </row>
    <row r="29" spans="2:18" ht="13.5" thickBot="1">
      <c r="B29" s="248" t="s">
        <v>0</v>
      </c>
      <c r="C29" s="256">
        <f>COUNTIF(C24:C28,"&gt;0")</f>
        <v>3</v>
      </c>
      <c r="D29" s="255">
        <f>COUNTIF(D24:D28,"&gt;0")</f>
        <v>3</v>
      </c>
      <c r="E29" s="280"/>
      <c r="L29" s="248" t="s">
        <v>0</v>
      </c>
      <c r="M29" s="256">
        <f>COUNTIF(M24:M28,"&gt;0")</f>
        <v>3</v>
      </c>
      <c r="N29" s="255">
        <f>COUNTIF(N24:N28,"&gt;0")</f>
        <v>3</v>
      </c>
    </row>
    <row r="30" spans="2:18">
      <c r="B30" s="117" t="s">
        <v>1</v>
      </c>
      <c r="C30" s="134">
        <f>AVERAGE(C24:C28)</f>
        <v>10.450000000000001</v>
      </c>
      <c r="D30" s="146">
        <f>AVERAGE(D24:D28)</f>
        <v>10.496666666666668</v>
      </c>
      <c r="E30" s="101"/>
      <c r="L30" s="117" t="s">
        <v>1</v>
      </c>
      <c r="M30" s="134">
        <f>AVERAGE(M24:M28)</f>
        <v>16.266666666666666</v>
      </c>
      <c r="N30" s="146">
        <f>AVERAGE(N24:N28)</f>
        <v>15.833333333333334</v>
      </c>
    </row>
    <row r="31" spans="2:18">
      <c r="B31" s="85" t="s">
        <v>2</v>
      </c>
      <c r="C31" s="84">
        <f>STDEV(C24:C28)</f>
        <v>0.31224989991991992</v>
      </c>
      <c r="D31" s="136">
        <f>STDEV(D24:D28)</f>
        <v>0.30924639582917224</v>
      </c>
      <c r="E31" s="101"/>
      <c r="L31" s="85" t="s">
        <v>2</v>
      </c>
      <c r="M31" s="84">
        <f>STDEV(M24:M28)</f>
        <v>1.0785793124908956</v>
      </c>
      <c r="N31" s="136">
        <f>STDEV(N24:N28)</f>
        <v>1.5631165450257805</v>
      </c>
    </row>
    <row r="32" spans="2:18" ht="13.5" thickBot="1">
      <c r="B32" s="82" t="s">
        <v>3</v>
      </c>
      <c r="C32" s="235">
        <f>CONFIDENCE(0.05,C31,C29)</f>
        <v>0.35333753221609365</v>
      </c>
      <c r="D32" s="234">
        <f>CONFIDENCE(0.05,D31,D29)</f>
        <v>0.34993880983476422</v>
      </c>
      <c r="E32" s="279"/>
      <c r="L32" s="82" t="s">
        <v>3</v>
      </c>
      <c r="M32" s="254">
        <f>CONFIDENCE(0.05,M31,M29)</f>
        <v>1.2205049630843823</v>
      </c>
      <c r="N32" s="278">
        <f>CONFIDENCE(0.05,N31,N29)</f>
        <v>1.7688003830496069</v>
      </c>
    </row>
    <row r="34" spans="2:18" ht="13.5" thickBot="1">
      <c r="H34" s="293"/>
      <c r="I34" s="252"/>
      <c r="J34" s="252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432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4.25" customHeight="1" thickBot="1">
      <c r="B37" s="347" t="s">
        <v>5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10.2675</v>
      </c>
      <c r="H37" s="286">
        <f t="shared" si="4"/>
        <v>10.27</v>
      </c>
      <c r="I37" s="286"/>
      <c r="J37" s="286"/>
      <c r="L37" s="492" t="s">
        <v>308</v>
      </c>
      <c r="M37" s="494"/>
      <c r="N37" s="288" t="s">
        <v>406</v>
      </c>
      <c r="P37" s="263" t="s">
        <v>1</v>
      </c>
      <c r="Q37" s="286">
        <f t="shared" ref="Q37:R39" si="5">M49</f>
        <v>15.850000000000001</v>
      </c>
      <c r="R37" s="286">
        <f t="shared" si="5"/>
        <v>16.674999999999997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0.11146748404803983</v>
      </c>
      <c r="H38" s="286">
        <f t="shared" si="4"/>
        <v>0.1232882800593794</v>
      </c>
      <c r="I38" s="286"/>
      <c r="J38" s="286"/>
      <c r="L38" s="483" t="s">
        <v>6</v>
      </c>
      <c r="M38" s="485" t="s">
        <v>293</v>
      </c>
      <c r="N38" s="486"/>
      <c r="P38" s="258" t="s">
        <v>7</v>
      </c>
      <c r="Q38" s="286">
        <f t="shared" si="5"/>
        <v>1.7521415467935231</v>
      </c>
      <c r="R38" s="286">
        <f t="shared" si="5"/>
        <v>2.5289984842489495</v>
      </c>
    </row>
    <row r="39" spans="2:18" ht="13.5" thickBot="1">
      <c r="B39" s="484"/>
      <c r="C39" s="107">
        <v>1</v>
      </c>
      <c r="D39" s="106">
        <v>2</v>
      </c>
      <c r="E39" s="280"/>
      <c r="F39" s="258" t="s">
        <v>3</v>
      </c>
      <c r="G39" s="286">
        <f t="shared" si="4"/>
        <v>0.1092361270907255</v>
      </c>
      <c r="H39" s="286">
        <f t="shared" si="4"/>
        <v>0.12082029431613564</v>
      </c>
      <c r="I39" s="286"/>
      <c r="J39" s="286"/>
      <c r="L39" s="484"/>
      <c r="M39" s="129">
        <v>1</v>
      </c>
      <c r="N39" s="128">
        <v>2</v>
      </c>
      <c r="P39" s="258" t="s">
        <v>3</v>
      </c>
      <c r="Q39" s="286">
        <f t="shared" si="5"/>
        <v>1.717067163765803</v>
      </c>
      <c r="R39" s="286">
        <f t="shared" si="5"/>
        <v>2.4783729730421635</v>
      </c>
    </row>
    <row r="40" spans="2:18">
      <c r="B40" s="92">
        <v>8</v>
      </c>
      <c r="C40" s="137">
        <v>10.11</v>
      </c>
      <c r="D40" s="136">
        <v>10.09</v>
      </c>
      <c r="E40" s="282"/>
      <c r="F40" s="258" t="s">
        <v>8</v>
      </c>
      <c r="G40" s="281">
        <f>MAX(C40:C47)</f>
        <v>10.37</v>
      </c>
      <c r="H40" s="281">
        <f>MAX(D40:D47)</f>
        <v>10.35</v>
      </c>
      <c r="I40" s="281"/>
      <c r="J40" s="281"/>
      <c r="L40" s="92">
        <v>8</v>
      </c>
      <c r="M40" s="137">
        <v>14.1</v>
      </c>
      <c r="N40" s="136">
        <v>15.2</v>
      </c>
      <c r="P40" s="258" t="s">
        <v>8</v>
      </c>
      <c r="Q40" s="281">
        <f>MAX(M40:M47)</f>
        <v>18</v>
      </c>
      <c r="R40" s="281">
        <f>MAX(N40:N47)</f>
        <v>20.100000000000001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58" t="s">
        <v>9</v>
      </c>
      <c r="G41" s="281">
        <f>MIN(C40:C47)</f>
        <v>10.11</v>
      </c>
      <c r="H41" s="281">
        <f>MIN(D40:D47)</f>
        <v>10.09</v>
      </c>
      <c r="I41" s="281"/>
      <c r="J41" s="281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14.1</v>
      </c>
      <c r="R41" s="281">
        <f>MIN(N40:N47)</f>
        <v>14.4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262" t="s">
        <v>10</v>
      </c>
      <c r="G42" s="285">
        <f>G40-G41</f>
        <v>0.25999999999999979</v>
      </c>
      <c r="H42" s="285">
        <f>H40-H41</f>
        <v>0.25999999999999979</v>
      </c>
      <c r="I42" s="281"/>
      <c r="J42" s="281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3.9000000000000004</v>
      </c>
      <c r="R42" s="285">
        <f>R40-R41</f>
        <v>5.7000000000000011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58"/>
      <c r="G43" s="281"/>
      <c r="H43" s="281"/>
      <c r="I43" s="281"/>
      <c r="J43" s="281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58"/>
      <c r="G44" s="281"/>
      <c r="H44" s="281"/>
      <c r="I44" s="281"/>
      <c r="J44" s="281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10.31</v>
      </c>
      <c r="D45" s="136">
        <v>10.29</v>
      </c>
      <c r="E45" s="282"/>
      <c r="F45" s="258"/>
      <c r="G45" s="281"/>
      <c r="H45" s="281"/>
      <c r="I45" s="281"/>
      <c r="J45" s="281"/>
      <c r="L45" s="92">
        <v>22</v>
      </c>
      <c r="M45" s="137">
        <v>18</v>
      </c>
      <c r="N45" s="136">
        <v>20.100000000000001</v>
      </c>
      <c r="P45" s="258"/>
      <c r="Q45" s="281"/>
      <c r="R45" s="281"/>
    </row>
    <row r="46" spans="2:18">
      <c r="B46" s="92">
        <v>26</v>
      </c>
      <c r="C46" s="137">
        <v>10.37</v>
      </c>
      <c r="D46" s="136">
        <v>10.35</v>
      </c>
      <c r="E46" s="282"/>
      <c r="F46" s="258"/>
      <c r="G46" s="281"/>
      <c r="H46" s="281"/>
      <c r="I46" s="281"/>
      <c r="J46" s="281"/>
      <c r="L46" s="92">
        <v>26</v>
      </c>
      <c r="M46" s="137">
        <v>14.8</v>
      </c>
      <c r="N46" s="136">
        <v>14.4</v>
      </c>
      <c r="P46" s="258"/>
      <c r="Q46" s="281"/>
      <c r="R46" s="281"/>
    </row>
    <row r="47" spans="2:18" ht="13.5" thickBot="1">
      <c r="B47" s="92">
        <v>28</v>
      </c>
      <c r="C47" s="137">
        <v>10.28</v>
      </c>
      <c r="D47" s="136">
        <v>10.35</v>
      </c>
      <c r="E47" s="282"/>
      <c r="F47" s="258"/>
      <c r="G47" s="281"/>
      <c r="H47" s="281"/>
      <c r="I47" s="281"/>
      <c r="J47" s="281"/>
      <c r="L47" s="92">
        <v>28</v>
      </c>
      <c r="M47" s="137">
        <v>16.5</v>
      </c>
      <c r="N47" s="136">
        <v>17</v>
      </c>
      <c r="P47" s="258"/>
      <c r="Q47" s="281"/>
      <c r="R47" s="281"/>
    </row>
    <row r="48" spans="2:18" ht="13.5" thickBot="1">
      <c r="B48" s="248" t="s">
        <v>0</v>
      </c>
      <c r="C48" s="256">
        <f>COUNTIF(C40:C47,"&gt;0")</f>
        <v>4</v>
      </c>
      <c r="D48" s="255">
        <f>COUNTIF(D40:D47,"&gt;0")</f>
        <v>4</v>
      </c>
      <c r="E48" s="280"/>
      <c r="L48" s="248" t="s">
        <v>0</v>
      </c>
      <c r="M48" s="256">
        <f>COUNTIF(M40:M47,"&gt;0")</f>
        <v>4</v>
      </c>
      <c r="N48" s="255">
        <f>COUNTIF(N40:N47,"&gt;0")</f>
        <v>4</v>
      </c>
    </row>
    <row r="49" spans="2:18">
      <c r="B49" s="117" t="s">
        <v>1</v>
      </c>
      <c r="C49" s="134">
        <f>AVERAGE(C40:C47)</f>
        <v>10.2675</v>
      </c>
      <c r="D49" s="146">
        <f>AVERAGE(D40:D47)</f>
        <v>10.27</v>
      </c>
      <c r="E49" s="101"/>
      <c r="L49" s="117" t="s">
        <v>1</v>
      </c>
      <c r="M49" s="134">
        <f>AVERAGE(M40:M47)</f>
        <v>15.850000000000001</v>
      </c>
      <c r="N49" s="146">
        <f>AVERAGE(N40:N47)</f>
        <v>16.674999999999997</v>
      </c>
    </row>
    <row r="50" spans="2:18">
      <c r="B50" s="85" t="s">
        <v>2</v>
      </c>
      <c r="C50" s="84">
        <f>STDEV(C40:C47)</f>
        <v>0.11146748404803983</v>
      </c>
      <c r="D50" s="136">
        <f>STDEV(D40:D47)</f>
        <v>0.1232882800593794</v>
      </c>
      <c r="E50" s="101"/>
      <c r="L50" s="85" t="s">
        <v>2</v>
      </c>
      <c r="M50" s="84">
        <f>STDEV(M40:M47)</f>
        <v>1.7521415467935231</v>
      </c>
      <c r="N50" s="136">
        <f>STDEV(N40:N47)</f>
        <v>2.5289984842489495</v>
      </c>
    </row>
    <row r="51" spans="2:18" ht="13.5" thickBot="1">
      <c r="B51" s="82" t="s">
        <v>3</v>
      </c>
      <c r="C51" s="235">
        <f>CONFIDENCE(0.05,C50,C48)</f>
        <v>0.1092361270907255</v>
      </c>
      <c r="D51" s="234">
        <f>CONFIDENCE(0.05,D50,D48)</f>
        <v>0.12082029431613564</v>
      </c>
      <c r="E51" s="279"/>
      <c r="L51" s="82" t="s">
        <v>3</v>
      </c>
      <c r="M51" s="254">
        <f>CONFIDENCE(0.05,M50,M48)</f>
        <v>1.717067163765803</v>
      </c>
      <c r="N51" s="278">
        <f>CONFIDENCE(0.05,N50,N48)</f>
        <v>2.4783729730421635</v>
      </c>
    </row>
    <row r="53" spans="2:18" ht="13.5" thickBot="1">
      <c r="H53" s="293"/>
      <c r="I53" s="252"/>
      <c r="J53" s="252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430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4.25" customHeight="1" thickBot="1">
      <c r="B56" s="347" t="s">
        <v>5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9.870000000000001</v>
      </c>
      <c r="H56" s="286">
        <f t="shared" si="6"/>
        <v>9.8800000000000008</v>
      </c>
      <c r="I56" s="286"/>
      <c r="J56" s="286"/>
      <c r="L56" s="492" t="s">
        <v>308</v>
      </c>
      <c r="M56" s="494"/>
      <c r="N56" s="288" t="s">
        <v>405</v>
      </c>
      <c r="P56" s="263" t="s">
        <v>1</v>
      </c>
      <c r="Q56" s="286">
        <f t="shared" ref="Q56:R58" si="7">M68</f>
        <v>18.399999999999999</v>
      </c>
      <c r="R56" s="286">
        <f t="shared" si="7"/>
        <v>20.65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>
        <f t="shared" si="6"/>
        <v>0.36009258068817096</v>
      </c>
      <c r="H57" s="286">
        <f t="shared" si="6"/>
        <v>0.34880749227427266</v>
      </c>
      <c r="I57" s="286"/>
      <c r="J57" s="286"/>
      <c r="L57" s="483" t="s">
        <v>6</v>
      </c>
      <c r="M57" s="485" t="s">
        <v>293</v>
      </c>
      <c r="N57" s="486"/>
      <c r="P57" s="258" t="s">
        <v>7</v>
      </c>
      <c r="Q57" s="286">
        <f t="shared" si="7"/>
        <v>1.87082869338697</v>
      </c>
      <c r="R57" s="286">
        <f t="shared" si="7"/>
        <v>2.4569628948494082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>
        <f t="shared" si="6"/>
        <v>0.35288424462444917</v>
      </c>
      <c r="H58" s="286">
        <f t="shared" si="6"/>
        <v>0.34182506119765371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1.8333784301412939</v>
      </c>
      <c r="R58" s="286">
        <f t="shared" si="7"/>
        <v>2.4077793926280555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58" t="s">
        <v>8</v>
      </c>
      <c r="G59" s="281">
        <f>MAX(C59:C66)</f>
        <v>10.39</v>
      </c>
      <c r="H59" s="281">
        <f>MAX(D59:D66)</f>
        <v>10.39</v>
      </c>
      <c r="I59" s="281"/>
      <c r="J59" s="281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21.2</v>
      </c>
      <c r="R59" s="281">
        <f>MAX(N59:N66)</f>
        <v>24.2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58" t="s">
        <v>9</v>
      </c>
      <c r="G60" s="281">
        <f>MIN(C59:C66)</f>
        <v>9.6</v>
      </c>
      <c r="H60" s="281">
        <f>MIN(D59:D66)</f>
        <v>9.65</v>
      </c>
      <c r="I60" s="281"/>
      <c r="J60" s="281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</v>
      </c>
      <c r="R60" s="281">
        <f>MIN(N59:N66)</f>
        <v>18.600000000000001</v>
      </c>
    </row>
    <row r="61" spans="2:18" ht="13.5" thickBot="1">
      <c r="B61" s="92">
        <v>21</v>
      </c>
      <c r="C61" s="137">
        <v>10.39</v>
      </c>
      <c r="D61" s="136">
        <v>10.39</v>
      </c>
      <c r="E61" s="282"/>
      <c r="F61" s="262" t="s">
        <v>10</v>
      </c>
      <c r="G61" s="285">
        <f>G59-G60</f>
        <v>0.79000000000000092</v>
      </c>
      <c r="H61" s="285">
        <f>H59-H60</f>
        <v>0.74000000000000021</v>
      </c>
      <c r="I61" s="281"/>
      <c r="J61" s="281"/>
      <c r="L61" s="92">
        <v>21</v>
      </c>
      <c r="M61" s="137">
        <v>17.600000000000001</v>
      </c>
      <c r="N61" s="136">
        <v>19.600000000000001</v>
      </c>
      <c r="P61" s="262" t="s">
        <v>10</v>
      </c>
      <c r="Q61" s="285">
        <f>Q59-Q60</f>
        <v>3.8999999999999986</v>
      </c>
      <c r="R61" s="285">
        <f>R59-R60</f>
        <v>5.5999999999999979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>
        <v>9.83</v>
      </c>
      <c r="D64" s="136">
        <v>9.82</v>
      </c>
      <c r="E64" s="282"/>
      <c r="F64" s="258"/>
      <c r="G64" s="281"/>
      <c r="H64" s="281"/>
      <c r="I64" s="281"/>
      <c r="J64" s="281"/>
      <c r="L64" s="92">
        <v>26</v>
      </c>
      <c r="M64" s="137">
        <v>17.5</v>
      </c>
      <c r="N64" s="136">
        <v>20.2</v>
      </c>
      <c r="P64" s="258"/>
      <c r="Q64" s="281"/>
      <c r="R64" s="281"/>
    </row>
    <row r="65" spans="2:18">
      <c r="B65" s="92">
        <v>27</v>
      </c>
      <c r="C65" s="137">
        <v>9.6</v>
      </c>
      <c r="D65" s="136">
        <v>9.66</v>
      </c>
      <c r="E65" s="282"/>
      <c r="F65" s="258"/>
      <c r="G65" s="281"/>
      <c r="H65" s="281"/>
      <c r="I65" s="281"/>
      <c r="J65" s="281"/>
      <c r="L65" s="92">
        <v>27</v>
      </c>
      <c r="M65" s="137">
        <v>21.2</v>
      </c>
      <c r="N65" s="136">
        <v>24.2</v>
      </c>
      <c r="P65" s="258"/>
      <c r="Q65" s="281"/>
      <c r="R65" s="281"/>
    </row>
    <row r="66" spans="2:18" ht="13.5" thickBot="1">
      <c r="B66" s="92">
        <v>28</v>
      </c>
      <c r="C66" s="137">
        <v>9.66</v>
      </c>
      <c r="D66" s="136">
        <v>9.65</v>
      </c>
      <c r="E66" s="282"/>
      <c r="F66" s="258"/>
      <c r="G66" s="281"/>
      <c r="H66" s="281"/>
      <c r="I66" s="281"/>
      <c r="J66" s="281"/>
      <c r="L66" s="92">
        <v>28</v>
      </c>
      <c r="M66" s="137">
        <v>17.3</v>
      </c>
      <c r="N66" s="136">
        <v>18.600000000000001</v>
      </c>
      <c r="P66" s="258"/>
      <c r="Q66" s="281"/>
      <c r="R66" s="281"/>
    </row>
    <row r="67" spans="2:18" ht="13.5" thickBot="1">
      <c r="B67" s="248" t="s">
        <v>0</v>
      </c>
      <c r="C67" s="256">
        <f>COUNTIF(C59:C66,"&gt;0")</f>
        <v>4</v>
      </c>
      <c r="D67" s="255">
        <f>COUNTIF(D59:D66,"&gt;0")</f>
        <v>4</v>
      </c>
      <c r="E67" s="280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9.870000000000001</v>
      </c>
      <c r="D68" s="146">
        <f>AVERAGE(D59:D66)</f>
        <v>9.8800000000000008</v>
      </c>
      <c r="E68" s="101"/>
      <c r="L68" s="117" t="s">
        <v>1</v>
      </c>
      <c r="M68" s="134">
        <f>AVERAGE(M59:M66)</f>
        <v>18.399999999999999</v>
      </c>
      <c r="N68" s="146">
        <f>AVERAGE(N59:N66)</f>
        <v>20.65</v>
      </c>
    </row>
    <row r="69" spans="2:18">
      <c r="B69" s="85" t="s">
        <v>2</v>
      </c>
      <c r="C69" s="84">
        <f>STDEV(C59:C66)</f>
        <v>0.36009258068817096</v>
      </c>
      <c r="D69" s="136">
        <f>STDEV(D59:D66)</f>
        <v>0.34880749227427266</v>
      </c>
      <c r="E69" s="101"/>
      <c r="L69" s="85" t="s">
        <v>2</v>
      </c>
      <c r="M69" s="84">
        <f>STDEV(M59:M66)</f>
        <v>1.87082869338697</v>
      </c>
      <c r="N69" s="136">
        <f>STDEV(N59:N66)</f>
        <v>2.4569628948494082</v>
      </c>
    </row>
    <row r="70" spans="2:18" ht="13.5" thickBot="1">
      <c r="B70" s="82" t="s">
        <v>3</v>
      </c>
      <c r="C70" s="235">
        <f>CONFIDENCE(0.05,C69,C67)</f>
        <v>0.35288424462444917</v>
      </c>
      <c r="D70" s="234">
        <f>CONFIDENCE(0.05,D69,D67)</f>
        <v>0.34182506119765371</v>
      </c>
      <c r="E70" s="279"/>
      <c r="L70" s="82" t="s">
        <v>3</v>
      </c>
      <c r="M70" s="254">
        <f>CONFIDENCE(0.05,M69,M67)</f>
        <v>1.8333784301412939</v>
      </c>
      <c r="N70" s="278">
        <f>CONFIDENCE(0.05,N69,N67)</f>
        <v>2.4077793926280555</v>
      </c>
    </row>
    <row r="72" spans="2:18" ht="13.5" thickBot="1">
      <c r="H72" s="293"/>
      <c r="I72" s="252"/>
      <c r="J72" s="252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428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4.25" customHeight="1" thickBot="1">
      <c r="B75" s="347" t="s">
        <v>5</v>
      </c>
      <c r="C75" s="348"/>
      <c r="D75" s="288" t="s">
        <v>404</v>
      </c>
      <c r="E75" s="289"/>
      <c r="F75" s="263" t="s">
        <v>1</v>
      </c>
      <c r="G75" s="286">
        <f t="shared" ref="G75:H77" si="8">C92</f>
        <v>9.7628571428571433</v>
      </c>
      <c r="H75" s="286">
        <f t="shared" si="8"/>
        <v>9.7628571428571433</v>
      </c>
      <c r="I75" s="286"/>
      <c r="J75" s="286"/>
      <c r="L75" s="492" t="s">
        <v>308</v>
      </c>
      <c r="M75" s="494"/>
      <c r="N75" s="288" t="s">
        <v>404</v>
      </c>
      <c r="P75" s="263" t="s">
        <v>1</v>
      </c>
      <c r="Q75" s="286">
        <f t="shared" ref="Q75:R77" si="9">M92</f>
        <v>17.957142857142856</v>
      </c>
      <c r="R75" s="286">
        <f t="shared" si="9"/>
        <v>20.142857142857142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>
        <f t="shared" si="8"/>
        <v>7.994045402971002E-2</v>
      </c>
      <c r="H76" s="286">
        <f t="shared" si="8"/>
        <v>7.4322335295720535E-2</v>
      </c>
      <c r="I76" s="286"/>
      <c r="J76" s="286"/>
      <c r="L76" s="483" t="s">
        <v>6</v>
      </c>
      <c r="M76" s="485" t="s">
        <v>293</v>
      </c>
      <c r="N76" s="486"/>
      <c r="P76" s="258" t="s">
        <v>7</v>
      </c>
      <c r="Q76" s="286">
        <f t="shared" si="9"/>
        <v>0.74129873163510096</v>
      </c>
      <c r="R76" s="286">
        <f t="shared" si="9"/>
        <v>1.1914377069422508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>
        <f t="shared" si="8"/>
        <v>5.9219628901163342E-2</v>
      </c>
      <c r="H77" s="286">
        <f t="shared" si="8"/>
        <v>5.505774477643869E-2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>
        <f t="shared" si="9"/>
        <v>0.54915169453526558</v>
      </c>
      <c r="R77" s="286">
        <f t="shared" si="9"/>
        <v>0.88261318653194831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58" t="s">
        <v>8</v>
      </c>
      <c r="G78" s="281">
        <f>MAX(C78:C90)</f>
        <v>9.89</v>
      </c>
      <c r="H78" s="281">
        <f>MAX(D78:D90)</f>
        <v>9.91</v>
      </c>
      <c r="I78" s="281"/>
      <c r="J78" s="281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18.8</v>
      </c>
      <c r="R78" s="281">
        <f>MAX(N78:N90)</f>
        <v>21.1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58" t="s">
        <v>9</v>
      </c>
      <c r="G79" s="281">
        <f>MIN(C78:C90)</f>
        <v>9.6300000000000008</v>
      </c>
      <c r="H79" s="281">
        <f>MIN(D78:D90)</f>
        <v>9.69</v>
      </c>
      <c r="I79" s="281"/>
      <c r="J79" s="281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16.600000000000001</v>
      </c>
      <c r="R79" s="281">
        <f>MIN(N78:N90)</f>
        <v>18.100000000000001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262" t="s">
        <v>10</v>
      </c>
      <c r="G80" s="285">
        <f>G78-G79</f>
        <v>0.25999999999999979</v>
      </c>
      <c r="H80" s="285">
        <f>H78-H79</f>
        <v>0.22000000000000064</v>
      </c>
      <c r="I80" s="281"/>
      <c r="J80" s="281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2.1999999999999993</v>
      </c>
      <c r="R80" s="285">
        <f>R78-R79</f>
        <v>3</v>
      </c>
    </row>
    <row r="81" spans="2:18">
      <c r="B81" s="92">
        <v>9</v>
      </c>
      <c r="C81" s="137">
        <v>9.82</v>
      </c>
      <c r="D81" s="136">
        <v>9.7100000000000009</v>
      </c>
      <c r="E81" s="282"/>
      <c r="F81" s="258"/>
      <c r="G81" s="281"/>
      <c r="H81" s="281"/>
      <c r="I81" s="281"/>
      <c r="J81" s="281"/>
      <c r="L81" s="92">
        <v>9</v>
      </c>
      <c r="M81" s="137">
        <v>17.7</v>
      </c>
      <c r="N81" s="136">
        <v>19.899999999999999</v>
      </c>
      <c r="P81" s="258"/>
      <c r="Q81" s="281"/>
      <c r="R81" s="281"/>
    </row>
    <row r="82" spans="2:18">
      <c r="B82" s="92">
        <v>10</v>
      </c>
      <c r="C82" s="137">
        <v>9.75</v>
      </c>
      <c r="D82" s="136">
        <v>9.74</v>
      </c>
      <c r="E82" s="282"/>
      <c r="F82" s="258"/>
      <c r="G82" s="281"/>
      <c r="H82" s="281"/>
      <c r="I82" s="281"/>
      <c r="J82" s="281"/>
      <c r="L82" s="92">
        <v>10</v>
      </c>
      <c r="M82" s="137">
        <v>18.600000000000001</v>
      </c>
      <c r="N82" s="136">
        <v>21.1</v>
      </c>
      <c r="P82" s="258"/>
      <c r="Q82" s="281"/>
      <c r="R82" s="281"/>
    </row>
    <row r="83" spans="2:18">
      <c r="B83" s="92">
        <v>11</v>
      </c>
      <c r="C83" s="137">
        <v>9.74</v>
      </c>
      <c r="D83" s="136">
        <v>9.7899999999999991</v>
      </c>
      <c r="E83" s="282"/>
      <c r="F83" s="258"/>
      <c r="G83" s="281"/>
      <c r="H83" s="281"/>
      <c r="I83" s="281"/>
      <c r="J83" s="281"/>
      <c r="L83" s="92">
        <v>11</v>
      </c>
      <c r="M83" s="137">
        <v>17.899999999999999</v>
      </c>
      <c r="N83" s="136">
        <v>21.1</v>
      </c>
      <c r="P83" s="258"/>
      <c r="Q83" s="281"/>
      <c r="R83" s="281"/>
    </row>
    <row r="84" spans="2:18">
      <c r="B84" s="92">
        <v>12</v>
      </c>
      <c r="C84" s="137">
        <v>9.77</v>
      </c>
      <c r="D84" s="136">
        <v>9.7799999999999994</v>
      </c>
      <c r="E84" s="282"/>
      <c r="F84" s="258"/>
      <c r="G84" s="281"/>
      <c r="H84" s="281"/>
      <c r="I84" s="281"/>
      <c r="J84" s="281"/>
      <c r="L84" s="92">
        <v>12</v>
      </c>
      <c r="M84" s="137">
        <v>16.600000000000001</v>
      </c>
      <c r="N84" s="136">
        <v>18.100000000000001</v>
      </c>
      <c r="P84" s="258"/>
      <c r="Q84" s="281"/>
      <c r="R84" s="281"/>
    </row>
    <row r="85" spans="2:18">
      <c r="B85" s="92">
        <v>13</v>
      </c>
      <c r="C85" s="137">
        <v>9.6300000000000008</v>
      </c>
      <c r="D85" s="136">
        <v>9.7200000000000006</v>
      </c>
      <c r="E85" s="282"/>
      <c r="F85" s="299"/>
      <c r="G85" s="298"/>
      <c r="H85" s="298"/>
      <c r="I85" s="298"/>
      <c r="J85" s="298"/>
      <c r="K85" s="297"/>
      <c r="L85" s="92">
        <v>13</v>
      </c>
      <c r="M85" s="137">
        <v>17.7</v>
      </c>
      <c r="N85" s="136">
        <v>19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58"/>
      <c r="G86" s="281"/>
      <c r="H86" s="281"/>
      <c r="I86" s="281"/>
      <c r="J86" s="281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58"/>
      <c r="G87" s="281"/>
      <c r="H87" s="281"/>
      <c r="I87" s="281"/>
      <c r="J87" s="281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58"/>
      <c r="G88" s="281"/>
      <c r="H88" s="281"/>
      <c r="I88" s="281"/>
      <c r="J88" s="281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37">
        <v>9.89</v>
      </c>
      <c r="D89" s="136">
        <v>9.91</v>
      </c>
      <c r="E89" s="282"/>
      <c r="F89" s="258"/>
      <c r="G89" s="281"/>
      <c r="H89" s="281"/>
      <c r="I89" s="281"/>
      <c r="J89" s="281"/>
      <c r="L89" s="92">
        <v>23</v>
      </c>
      <c r="M89" s="137">
        <v>18.8</v>
      </c>
      <c r="N89" s="136">
        <v>20.9</v>
      </c>
      <c r="P89" s="258"/>
      <c r="Q89" s="281"/>
      <c r="R89" s="281"/>
    </row>
    <row r="90" spans="2:18" ht="13.5" thickBot="1">
      <c r="B90" s="92">
        <v>24</v>
      </c>
      <c r="C90" s="137">
        <v>9.74</v>
      </c>
      <c r="D90" s="136">
        <v>9.69</v>
      </c>
      <c r="E90" s="282"/>
      <c r="F90" s="299"/>
      <c r="G90" s="298"/>
      <c r="H90" s="298"/>
      <c r="I90" s="298"/>
      <c r="J90" s="298"/>
      <c r="K90" s="297"/>
      <c r="L90" s="92">
        <v>24</v>
      </c>
      <c r="M90" s="137">
        <v>18.399999999999999</v>
      </c>
      <c r="N90" s="136">
        <v>20.9</v>
      </c>
      <c r="O90" s="297"/>
      <c r="P90" s="258"/>
      <c r="Q90" s="281"/>
      <c r="R90" s="281"/>
    </row>
    <row r="91" spans="2:18" ht="13.5" thickBot="1">
      <c r="B91" s="248" t="s">
        <v>0</v>
      </c>
      <c r="C91" s="256">
        <f>COUNTIF(C78:C90,"&gt;0")</f>
        <v>7</v>
      </c>
      <c r="D91" s="255">
        <f>COUNTIF(D78:D90,"&gt;0")</f>
        <v>7</v>
      </c>
      <c r="E91" s="280"/>
      <c r="L91" s="248" t="s">
        <v>0</v>
      </c>
      <c r="M91" s="256">
        <f>COUNTIF(M78:M90,"&gt;0")</f>
        <v>7</v>
      </c>
      <c r="N91" s="255">
        <f>COUNTIF(N78:N90,"&gt;0")</f>
        <v>7</v>
      </c>
    </row>
    <row r="92" spans="2:18">
      <c r="B92" s="117" t="s">
        <v>1</v>
      </c>
      <c r="C92" s="134">
        <f>AVERAGE(C78:C90)</f>
        <v>9.7628571428571433</v>
      </c>
      <c r="D92" s="146">
        <f>AVERAGE(D78:D90)</f>
        <v>9.7628571428571433</v>
      </c>
      <c r="E92" s="101"/>
      <c r="L92" s="117" t="s">
        <v>1</v>
      </c>
      <c r="M92" s="134">
        <f>AVERAGE(M78:M90)</f>
        <v>17.957142857142856</v>
      </c>
      <c r="N92" s="146">
        <f>AVERAGE(N78:N90)</f>
        <v>20.142857142857142</v>
      </c>
    </row>
    <row r="93" spans="2:18">
      <c r="B93" s="85" t="s">
        <v>2</v>
      </c>
      <c r="C93" s="84">
        <f>STDEV(C78:C90)</f>
        <v>7.994045402971002E-2</v>
      </c>
      <c r="D93" s="136">
        <f>STDEV(D78:D90)</f>
        <v>7.4322335295720535E-2</v>
      </c>
      <c r="E93" s="101"/>
      <c r="L93" s="85" t="s">
        <v>2</v>
      </c>
      <c r="M93" s="84">
        <f>STDEV(M78:M90)</f>
        <v>0.74129873163510096</v>
      </c>
      <c r="N93" s="136">
        <f>STDEV(N78:N90)</f>
        <v>1.1914377069422508</v>
      </c>
    </row>
    <row r="94" spans="2:18" ht="13.5" thickBot="1">
      <c r="B94" s="82" t="s">
        <v>3</v>
      </c>
      <c r="C94" s="235">
        <f>CONFIDENCE(0.05,C93,C91)</f>
        <v>5.9219628901163342E-2</v>
      </c>
      <c r="D94" s="234">
        <f>CONFIDENCE(0.05,D93,D91)</f>
        <v>5.505774477643869E-2</v>
      </c>
      <c r="E94" s="279"/>
      <c r="L94" s="82" t="s">
        <v>3</v>
      </c>
      <c r="M94" s="254">
        <f>CONFIDENCE(0.05,M93,M91)</f>
        <v>0.54915169453526558</v>
      </c>
      <c r="N94" s="278">
        <f>CONFIDENCE(0.05,N93,N91)</f>
        <v>0.88261318653194831</v>
      </c>
    </row>
    <row r="96" spans="2:18" ht="13.5" thickBot="1">
      <c r="H96" s="293"/>
      <c r="I96" s="252"/>
      <c r="J96" s="252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426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4.25" customHeight="1" thickBot="1">
      <c r="B99" s="347" t="s">
        <v>5</v>
      </c>
      <c r="C99" s="348"/>
      <c r="D99" s="288" t="s">
        <v>403</v>
      </c>
      <c r="E99" s="289"/>
      <c r="F99" s="263" t="s">
        <v>1</v>
      </c>
      <c r="G99" s="286">
        <f t="shared" ref="G99:H101" si="10">C122</f>
        <v>9.206666666666667</v>
      </c>
      <c r="H99" s="286">
        <f t="shared" si="10"/>
        <v>9.163333333333334</v>
      </c>
      <c r="I99" s="286"/>
      <c r="J99" s="286"/>
      <c r="L99" s="492" t="s">
        <v>308</v>
      </c>
      <c r="M99" s="494"/>
      <c r="N99" s="288" t="s">
        <v>403</v>
      </c>
      <c r="P99" s="263" t="s">
        <v>1</v>
      </c>
      <c r="Q99" s="286">
        <f t="shared" ref="Q99:R101" si="11">M122</f>
        <v>19.288888888888891</v>
      </c>
      <c r="R99" s="286">
        <f t="shared" si="11"/>
        <v>21.077777777777772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>
        <f t="shared" si="10"/>
        <v>0.24464259645450145</v>
      </c>
      <c r="H100" s="286">
        <f t="shared" si="10"/>
        <v>0.29525412782889243</v>
      </c>
      <c r="I100" s="286"/>
      <c r="J100" s="286"/>
      <c r="L100" s="483" t="s">
        <v>6</v>
      </c>
      <c r="M100" s="485" t="s">
        <v>293</v>
      </c>
      <c r="N100" s="486"/>
      <c r="P100" s="258" t="s">
        <v>7</v>
      </c>
      <c r="Q100" s="286">
        <f t="shared" si="11"/>
        <v>0.63135656416252695</v>
      </c>
      <c r="R100" s="286">
        <f t="shared" si="11"/>
        <v>1.2587471725666135</v>
      </c>
    </row>
    <row r="101" spans="2:18" ht="13.5" thickBot="1">
      <c r="B101" s="484"/>
      <c r="C101" s="129">
        <v>1</v>
      </c>
      <c r="D101" s="128">
        <v>2</v>
      </c>
      <c r="E101" s="280"/>
      <c r="F101" s="258" t="s">
        <v>3</v>
      </c>
      <c r="G101" s="286">
        <f t="shared" si="10"/>
        <v>0.15983022604506303</v>
      </c>
      <c r="H101" s="286">
        <f t="shared" si="10"/>
        <v>0.19289581894380478</v>
      </c>
      <c r="I101" s="286"/>
      <c r="J101" s="286"/>
      <c r="L101" s="484"/>
      <c r="M101" s="129">
        <v>1</v>
      </c>
      <c r="N101" s="128">
        <v>2</v>
      </c>
      <c r="P101" s="258" t="s">
        <v>3</v>
      </c>
      <c r="Q101" s="286">
        <f t="shared" si="11"/>
        <v>0.41247870905383477</v>
      </c>
      <c r="R101" s="286">
        <f t="shared" si="11"/>
        <v>0.82236637462406204</v>
      </c>
    </row>
    <row r="102" spans="2:18">
      <c r="B102" s="92">
        <v>2</v>
      </c>
      <c r="C102" s="284" t="s">
        <v>307</v>
      </c>
      <c r="D102" s="283" t="s">
        <v>307</v>
      </c>
      <c r="E102" s="282"/>
      <c r="F102" s="258" t="s">
        <v>8</v>
      </c>
      <c r="G102" s="281">
        <f>MAX(C102:C120)</f>
        <v>9.57</v>
      </c>
      <c r="H102" s="281">
        <f>MAX(D102:D120)</f>
        <v>9.56</v>
      </c>
      <c r="I102" s="281"/>
      <c r="J102" s="281"/>
      <c r="L102" s="92">
        <v>2</v>
      </c>
      <c r="M102" s="284" t="s">
        <v>307</v>
      </c>
      <c r="N102" s="283" t="s">
        <v>307</v>
      </c>
      <c r="P102" s="258" t="s">
        <v>8</v>
      </c>
      <c r="Q102" s="281">
        <f>MAX(M102:M120)</f>
        <v>20</v>
      </c>
      <c r="R102" s="281">
        <f>MAX(N102:N120)</f>
        <v>23.2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58" t="s">
        <v>9</v>
      </c>
      <c r="G103" s="281">
        <f>MIN(C102:C120)</f>
        <v>8.89</v>
      </c>
      <c r="H103" s="281">
        <f>MIN(D102:D120)</f>
        <v>8.74</v>
      </c>
      <c r="I103" s="281"/>
      <c r="J103" s="281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18.2</v>
      </c>
      <c r="R103" s="281">
        <f>MIN(N102:N120)</f>
        <v>19.100000000000001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262" t="s">
        <v>10</v>
      </c>
      <c r="G104" s="285">
        <f>G102-G103</f>
        <v>0.67999999999999972</v>
      </c>
      <c r="H104" s="285">
        <f>H102-H103</f>
        <v>0.82000000000000028</v>
      </c>
      <c r="I104" s="281"/>
      <c r="J104" s="281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1.8000000000000007</v>
      </c>
      <c r="R104" s="285">
        <f>R102-R103</f>
        <v>4.0999999999999979</v>
      </c>
    </row>
    <row r="105" spans="2:18">
      <c r="B105" s="92">
        <v>7</v>
      </c>
      <c r="C105" s="137">
        <v>9.1199999999999992</v>
      </c>
      <c r="D105" s="136">
        <v>9.01</v>
      </c>
      <c r="E105" s="282"/>
      <c r="F105" s="258"/>
      <c r="G105" s="281"/>
      <c r="H105" s="281"/>
      <c r="I105" s="281"/>
      <c r="J105" s="281"/>
      <c r="L105" s="92">
        <v>7</v>
      </c>
      <c r="M105" s="137">
        <v>18.2</v>
      </c>
      <c r="N105" s="136">
        <v>20.399999999999999</v>
      </c>
      <c r="P105" s="258"/>
      <c r="Q105" s="281"/>
      <c r="R105" s="281"/>
    </row>
    <row r="106" spans="2:18">
      <c r="B106" s="92">
        <v>8</v>
      </c>
      <c r="C106" s="137">
        <v>9.4</v>
      </c>
      <c r="D106" s="136">
        <v>9.43</v>
      </c>
      <c r="E106" s="282"/>
      <c r="F106" s="258"/>
      <c r="G106" s="281"/>
      <c r="H106" s="281"/>
      <c r="I106" s="281"/>
      <c r="J106" s="281"/>
      <c r="L106" s="92">
        <v>8</v>
      </c>
      <c r="M106" s="137">
        <v>18.899999999999999</v>
      </c>
      <c r="N106" s="136">
        <v>20.399999999999999</v>
      </c>
      <c r="P106" s="258"/>
      <c r="Q106" s="281"/>
      <c r="R106" s="281"/>
    </row>
    <row r="107" spans="2:18">
      <c r="B107" s="92">
        <v>9</v>
      </c>
      <c r="C107" s="137">
        <v>9.27</v>
      </c>
      <c r="D107" s="136">
        <v>9.06</v>
      </c>
      <c r="E107" s="282"/>
      <c r="F107" s="258"/>
      <c r="G107" s="281"/>
      <c r="H107" s="281"/>
      <c r="I107" s="281"/>
      <c r="J107" s="281"/>
      <c r="L107" s="92">
        <v>9</v>
      </c>
      <c r="M107" s="137">
        <v>19.7</v>
      </c>
      <c r="N107" s="136">
        <v>20.9</v>
      </c>
      <c r="P107" s="258"/>
      <c r="Q107" s="281"/>
      <c r="R107" s="281"/>
    </row>
    <row r="108" spans="2:18">
      <c r="B108" s="92">
        <v>10</v>
      </c>
      <c r="C108" s="137">
        <v>9.48</v>
      </c>
      <c r="D108" s="136">
        <v>9.5299999999999994</v>
      </c>
      <c r="E108" s="282"/>
      <c r="F108" s="258"/>
      <c r="G108" s="281"/>
      <c r="H108" s="281"/>
      <c r="I108" s="281"/>
      <c r="J108" s="281"/>
      <c r="L108" s="92">
        <v>10</v>
      </c>
      <c r="M108" s="137">
        <v>20</v>
      </c>
      <c r="N108" s="136">
        <v>22.2</v>
      </c>
      <c r="P108" s="258"/>
      <c r="Q108" s="281"/>
      <c r="R108" s="281"/>
    </row>
    <row r="109" spans="2:18">
      <c r="B109" s="92">
        <v>11</v>
      </c>
      <c r="C109" s="137">
        <v>9.57</v>
      </c>
      <c r="D109" s="136">
        <v>9.56</v>
      </c>
      <c r="E109" s="282"/>
      <c r="F109" s="258"/>
      <c r="G109" s="281"/>
      <c r="H109" s="281"/>
      <c r="I109" s="281"/>
      <c r="J109" s="281"/>
      <c r="L109" s="92">
        <v>11</v>
      </c>
      <c r="M109" s="137">
        <v>19</v>
      </c>
      <c r="N109" s="136">
        <v>21.3</v>
      </c>
      <c r="P109" s="258"/>
      <c r="Q109" s="281"/>
      <c r="R109" s="281"/>
    </row>
    <row r="110" spans="2:18">
      <c r="B110" s="92">
        <v>14</v>
      </c>
      <c r="C110" s="284" t="s">
        <v>307</v>
      </c>
      <c r="D110" s="283" t="s">
        <v>307</v>
      </c>
      <c r="E110" s="282"/>
      <c r="F110" s="258"/>
      <c r="G110" s="281"/>
      <c r="H110" s="281"/>
      <c r="I110" s="281"/>
      <c r="J110" s="281"/>
      <c r="L110" s="92">
        <v>14</v>
      </c>
      <c r="M110" s="284" t="s">
        <v>307</v>
      </c>
      <c r="N110" s="283" t="s">
        <v>307</v>
      </c>
      <c r="P110" s="258"/>
      <c r="Q110" s="281"/>
      <c r="R110" s="281"/>
    </row>
    <row r="111" spans="2:18">
      <c r="B111" s="92">
        <v>15</v>
      </c>
      <c r="C111" s="284" t="s">
        <v>307</v>
      </c>
      <c r="D111" s="283" t="s">
        <v>307</v>
      </c>
      <c r="E111" s="282"/>
      <c r="F111" s="258"/>
      <c r="G111" s="281"/>
      <c r="H111" s="281"/>
      <c r="I111" s="281"/>
      <c r="J111" s="281"/>
      <c r="L111" s="92">
        <v>15</v>
      </c>
      <c r="M111" s="284" t="s">
        <v>307</v>
      </c>
      <c r="N111" s="283" t="s">
        <v>307</v>
      </c>
      <c r="P111" s="258"/>
      <c r="Q111" s="281"/>
      <c r="R111" s="281"/>
    </row>
    <row r="112" spans="2:18">
      <c r="B112" s="92">
        <v>16</v>
      </c>
      <c r="C112" s="284" t="s">
        <v>307</v>
      </c>
      <c r="D112" s="283" t="s">
        <v>307</v>
      </c>
      <c r="E112" s="282"/>
      <c r="F112" s="258"/>
      <c r="G112" s="281"/>
      <c r="H112" s="281"/>
      <c r="I112" s="281"/>
      <c r="J112" s="281"/>
      <c r="L112" s="92">
        <v>16</v>
      </c>
      <c r="M112" s="284" t="s">
        <v>307</v>
      </c>
      <c r="N112" s="283" t="s">
        <v>307</v>
      </c>
      <c r="P112" s="258"/>
      <c r="Q112" s="281"/>
      <c r="R112" s="281"/>
    </row>
    <row r="113" spans="2:18">
      <c r="B113" s="92">
        <v>18</v>
      </c>
      <c r="C113" s="284" t="s">
        <v>307</v>
      </c>
      <c r="D113" s="283" t="s">
        <v>307</v>
      </c>
      <c r="E113" s="282"/>
      <c r="F113" s="258"/>
      <c r="G113" s="281"/>
      <c r="H113" s="281"/>
      <c r="I113" s="281"/>
      <c r="J113" s="281"/>
      <c r="L113" s="92">
        <v>18</v>
      </c>
      <c r="M113" s="284" t="s">
        <v>307</v>
      </c>
      <c r="N113" s="283" t="s">
        <v>307</v>
      </c>
      <c r="P113" s="258"/>
      <c r="Q113" s="281"/>
      <c r="R113" s="281"/>
    </row>
    <row r="114" spans="2:18">
      <c r="B114" s="92">
        <v>22</v>
      </c>
      <c r="C114" s="137">
        <v>8.89</v>
      </c>
      <c r="D114" s="136">
        <v>8.74</v>
      </c>
      <c r="E114" s="282"/>
      <c r="F114" s="258"/>
      <c r="G114" s="281"/>
      <c r="H114" s="281"/>
      <c r="I114" s="281"/>
      <c r="J114" s="281"/>
      <c r="L114" s="92">
        <v>22</v>
      </c>
      <c r="M114" s="137">
        <v>18.7</v>
      </c>
      <c r="N114" s="136">
        <v>19.100000000000001</v>
      </c>
      <c r="P114" s="258"/>
      <c r="Q114" s="281"/>
      <c r="R114" s="281"/>
    </row>
    <row r="115" spans="2:18">
      <c r="B115" s="92">
        <v>23</v>
      </c>
      <c r="C115" s="137">
        <v>8.91</v>
      </c>
      <c r="D115" s="136">
        <v>8.84</v>
      </c>
      <c r="E115" s="282"/>
      <c r="F115" s="258"/>
      <c r="G115" s="281"/>
      <c r="H115" s="281"/>
      <c r="I115" s="281"/>
      <c r="J115" s="281"/>
      <c r="L115" s="92">
        <v>23</v>
      </c>
      <c r="M115" s="137">
        <v>19.3</v>
      </c>
      <c r="N115" s="136">
        <v>22.1</v>
      </c>
      <c r="P115" s="258"/>
      <c r="Q115" s="281"/>
      <c r="R115" s="281"/>
    </row>
    <row r="116" spans="2:18">
      <c r="B116" s="92">
        <v>24</v>
      </c>
      <c r="C116" s="137">
        <v>9.02</v>
      </c>
      <c r="D116" s="136">
        <v>9.06</v>
      </c>
      <c r="E116" s="282"/>
      <c r="F116" s="299"/>
      <c r="G116" s="298"/>
      <c r="H116" s="298"/>
      <c r="I116" s="298"/>
      <c r="J116" s="298"/>
      <c r="K116" s="297"/>
      <c r="L116" s="92">
        <v>24</v>
      </c>
      <c r="M116" s="137">
        <v>19.899999999999999</v>
      </c>
      <c r="N116" s="136">
        <v>20.100000000000001</v>
      </c>
      <c r="P116" s="258"/>
      <c r="Q116" s="281"/>
      <c r="R116" s="281"/>
    </row>
    <row r="117" spans="2:18">
      <c r="B117" s="92">
        <v>25</v>
      </c>
      <c r="C117" s="137">
        <v>9.1999999999999993</v>
      </c>
      <c r="D117" s="136">
        <v>9.24</v>
      </c>
      <c r="E117" s="282"/>
      <c r="F117" s="258"/>
      <c r="G117" s="281"/>
      <c r="H117" s="281"/>
      <c r="I117" s="281"/>
      <c r="J117" s="281"/>
      <c r="L117" s="92">
        <v>25</v>
      </c>
      <c r="M117" s="137">
        <v>19.899999999999999</v>
      </c>
      <c r="N117" s="136">
        <v>23.2</v>
      </c>
      <c r="P117" s="258"/>
      <c r="Q117" s="281"/>
      <c r="R117" s="281"/>
    </row>
    <row r="118" spans="2:18">
      <c r="B118" s="92">
        <v>28</v>
      </c>
      <c r="C118" s="284" t="s">
        <v>307</v>
      </c>
      <c r="D118" s="283" t="s">
        <v>307</v>
      </c>
      <c r="E118" s="282"/>
      <c r="F118" s="258"/>
      <c r="G118" s="281"/>
      <c r="H118" s="281"/>
      <c r="I118" s="281"/>
      <c r="J118" s="281"/>
      <c r="L118" s="92">
        <v>28</v>
      </c>
      <c r="M118" s="284" t="s">
        <v>307</v>
      </c>
      <c r="N118" s="283" t="s">
        <v>307</v>
      </c>
      <c r="P118" s="258"/>
      <c r="Q118" s="281"/>
      <c r="R118" s="281"/>
    </row>
    <row r="119" spans="2:18">
      <c r="B119" s="92">
        <v>29</v>
      </c>
      <c r="C119" s="284" t="s">
        <v>307</v>
      </c>
      <c r="D119" s="283" t="s">
        <v>307</v>
      </c>
      <c r="E119" s="282"/>
      <c r="F119" s="258"/>
      <c r="G119" s="281"/>
      <c r="H119" s="281"/>
      <c r="I119" s="281"/>
      <c r="J119" s="281"/>
      <c r="L119" s="92">
        <v>29</v>
      </c>
      <c r="M119" s="284" t="s">
        <v>307</v>
      </c>
      <c r="N119" s="283" t="s">
        <v>307</v>
      </c>
      <c r="P119" s="258"/>
      <c r="Q119" s="281"/>
      <c r="R119" s="281"/>
    </row>
    <row r="120" spans="2:18" ht="13.5" thickBot="1">
      <c r="B120" s="92">
        <v>30</v>
      </c>
      <c r="C120" s="284" t="s">
        <v>307</v>
      </c>
      <c r="D120" s="283" t="s">
        <v>307</v>
      </c>
      <c r="E120" s="282"/>
      <c r="F120" s="258"/>
      <c r="G120" s="281"/>
      <c r="H120" s="281"/>
      <c r="I120" s="281"/>
      <c r="J120" s="281"/>
      <c r="L120" s="92">
        <v>30</v>
      </c>
      <c r="M120" s="284" t="s">
        <v>307</v>
      </c>
      <c r="N120" s="283" t="s">
        <v>307</v>
      </c>
      <c r="P120" s="258"/>
      <c r="Q120" s="281"/>
      <c r="R120" s="281"/>
    </row>
    <row r="121" spans="2:18" ht="13.5" thickBot="1">
      <c r="B121" s="248" t="s">
        <v>0</v>
      </c>
      <c r="C121" s="256">
        <f>COUNTIF(C102:C120,"&gt;0")</f>
        <v>9</v>
      </c>
      <c r="D121" s="255">
        <f>COUNTIF(D102:D120,"&gt;0")</f>
        <v>9</v>
      </c>
      <c r="E121" s="280"/>
      <c r="L121" s="248" t="s">
        <v>0</v>
      </c>
      <c r="M121" s="256">
        <f>COUNTIF(M102:M120,"&gt;0")</f>
        <v>9</v>
      </c>
      <c r="N121" s="255">
        <f>COUNTIF(N102:N120,"&gt;0")</f>
        <v>9</v>
      </c>
    </row>
    <row r="122" spans="2:18">
      <c r="B122" s="117" t="s">
        <v>1</v>
      </c>
      <c r="C122" s="134">
        <f>AVERAGE(C102:C120)</f>
        <v>9.206666666666667</v>
      </c>
      <c r="D122" s="146">
        <f>AVERAGE(D102:D120)</f>
        <v>9.163333333333334</v>
      </c>
      <c r="E122" s="101"/>
      <c r="L122" s="117" t="s">
        <v>1</v>
      </c>
      <c r="M122" s="134">
        <f>AVERAGE(M102:M120)</f>
        <v>19.288888888888891</v>
      </c>
      <c r="N122" s="146">
        <f>AVERAGE(N102:N120)</f>
        <v>21.077777777777772</v>
      </c>
    </row>
    <row r="123" spans="2:18">
      <c r="B123" s="85" t="s">
        <v>2</v>
      </c>
      <c r="C123" s="84">
        <f>STDEV(C102:C120)</f>
        <v>0.24464259645450145</v>
      </c>
      <c r="D123" s="136">
        <f>STDEV(D102:D120)</f>
        <v>0.29525412782889243</v>
      </c>
      <c r="E123" s="101"/>
      <c r="L123" s="85" t="s">
        <v>2</v>
      </c>
      <c r="M123" s="84">
        <f>STDEV(M102:M120)</f>
        <v>0.63135656416252695</v>
      </c>
      <c r="N123" s="136">
        <f>STDEV(N102:N120)</f>
        <v>1.2587471725666135</v>
      </c>
    </row>
    <row r="124" spans="2:18" ht="13.5" thickBot="1">
      <c r="B124" s="82" t="s">
        <v>3</v>
      </c>
      <c r="C124" s="235">
        <f>CONFIDENCE(0.05,C123,C121)</f>
        <v>0.15983022604506303</v>
      </c>
      <c r="D124" s="234">
        <f>CONFIDENCE(0.05,D123,D121)</f>
        <v>0.19289581894380478</v>
      </c>
      <c r="E124" s="279"/>
      <c r="L124" s="82" t="s">
        <v>3</v>
      </c>
      <c r="M124" s="254">
        <f>CONFIDENCE(0.05,M123,M121)</f>
        <v>0.41247870905383477</v>
      </c>
      <c r="N124" s="278">
        <f>CONFIDENCE(0.05,N123,N121)</f>
        <v>0.82236637462406204</v>
      </c>
    </row>
    <row r="126" spans="2:18" ht="13.5" thickBot="1">
      <c r="H126" s="293"/>
      <c r="I126" s="252"/>
      <c r="J126" s="252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424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4.25" customHeight="1" thickBot="1">
      <c r="B129" s="347" t="s">
        <v>5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9.1125000000000007</v>
      </c>
      <c r="H129" s="286">
        <f t="shared" si="12"/>
        <v>9.0787500000000012</v>
      </c>
      <c r="I129" s="286"/>
      <c r="J129" s="286"/>
      <c r="L129" s="492" t="s">
        <v>308</v>
      </c>
      <c r="M129" s="494"/>
      <c r="N129" s="288" t="s">
        <v>402</v>
      </c>
      <c r="P129" s="263" t="s">
        <v>1</v>
      </c>
      <c r="Q129" s="286">
        <f t="shared" ref="Q129:R131" si="13">M152</f>
        <v>21.762499999999999</v>
      </c>
      <c r="R129" s="286">
        <f t="shared" si="13"/>
        <v>23.049999999999997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>
        <f t="shared" si="12"/>
        <v>0.19542992898442407</v>
      </c>
      <c r="H130" s="286">
        <f t="shared" si="12"/>
        <v>0.22158116861708782</v>
      </c>
      <c r="I130" s="286"/>
      <c r="J130" s="286"/>
      <c r="L130" s="483" t="s">
        <v>6</v>
      </c>
      <c r="M130" s="485" t="s">
        <v>293</v>
      </c>
      <c r="N130" s="486"/>
      <c r="P130" s="258" t="s">
        <v>7</v>
      </c>
      <c r="Q130" s="286">
        <f t="shared" si="13"/>
        <v>0.94557238900950524</v>
      </c>
      <c r="R130" s="286">
        <f t="shared" si="13"/>
        <v>1.2340409810282407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>
        <f t="shared" si="12"/>
        <v>0.13542354298594958</v>
      </c>
      <c r="H131" s="286">
        <f t="shared" si="12"/>
        <v>0.15354509449514636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>
        <f t="shared" si="13"/>
        <v>0.6552361950638671</v>
      </c>
      <c r="R131" s="286">
        <f t="shared" si="13"/>
        <v>0.85513105750563323</v>
      </c>
    </row>
    <row r="132" spans="2:18">
      <c r="B132" s="92">
        <v>1</v>
      </c>
      <c r="C132" s="307" t="s">
        <v>307</v>
      </c>
      <c r="D132" s="306" t="s">
        <v>307</v>
      </c>
      <c r="E132" s="282"/>
      <c r="F132" s="258" t="s">
        <v>8</v>
      </c>
      <c r="G132" s="281">
        <f>MAX(C132:C150)</f>
        <v>9.35</v>
      </c>
      <c r="H132" s="281">
        <f>MAX(D132:D150)</f>
        <v>9.34</v>
      </c>
      <c r="I132" s="281"/>
      <c r="J132" s="281"/>
      <c r="L132" s="92">
        <v>1</v>
      </c>
      <c r="M132" s="307" t="s">
        <v>307</v>
      </c>
      <c r="N132" s="306" t="s">
        <v>307</v>
      </c>
      <c r="P132" s="258" t="s">
        <v>8</v>
      </c>
      <c r="Q132" s="281">
        <f>MAX(M132:M150)</f>
        <v>23.1</v>
      </c>
      <c r="R132" s="281">
        <f>MAX(N132:N150)</f>
        <v>24.3</v>
      </c>
    </row>
    <row r="133" spans="2:18">
      <c r="B133" s="92">
        <v>4</v>
      </c>
      <c r="C133" s="314">
        <v>9.35</v>
      </c>
      <c r="D133" s="313">
        <v>9.26</v>
      </c>
      <c r="E133" s="282"/>
      <c r="F133" s="258" t="s">
        <v>9</v>
      </c>
      <c r="G133" s="281">
        <f>MIN(C132:C150)</f>
        <v>8.89</v>
      </c>
      <c r="H133" s="281">
        <f>MIN(D132:D150)</f>
        <v>8.7799999999999994</v>
      </c>
      <c r="I133" s="281"/>
      <c r="J133" s="281"/>
      <c r="L133" s="92">
        <v>4</v>
      </c>
      <c r="M133" s="314">
        <v>21.8</v>
      </c>
      <c r="N133" s="313">
        <v>23.6</v>
      </c>
      <c r="P133" s="258" t="s">
        <v>9</v>
      </c>
      <c r="Q133" s="281">
        <f>MIN(M132:M150)</f>
        <v>20.3</v>
      </c>
      <c r="R133" s="281">
        <f>MIN(N132:N150)</f>
        <v>20.6</v>
      </c>
    </row>
    <row r="134" spans="2:18" ht="13.5" thickBot="1">
      <c r="B134" s="92">
        <v>5</v>
      </c>
      <c r="C134" s="314">
        <v>9.2899999999999991</v>
      </c>
      <c r="D134" s="313">
        <v>9.25</v>
      </c>
      <c r="E134" s="282"/>
      <c r="F134" s="262" t="s">
        <v>10</v>
      </c>
      <c r="G134" s="285">
        <f>G132-G133</f>
        <v>0.45999999999999908</v>
      </c>
      <c r="H134" s="285">
        <f>H132-H133</f>
        <v>0.5600000000000005</v>
      </c>
      <c r="I134" s="281"/>
      <c r="J134" s="281"/>
      <c r="L134" s="92">
        <v>5</v>
      </c>
      <c r="M134" s="314">
        <v>20.8</v>
      </c>
      <c r="N134" s="313">
        <v>22</v>
      </c>
      <c r="P134" s="262" t="s">
        <v>10</v>
      </c>
      <c r="Q134" s="285">
        <f>Q132-Q133</f>
        <v>2.8000000000000007</v>
      </c>
      <c r="R134" s="285">
        <f>R132-R133</f>
        <v>3.6999999999999993</v>
      </c>
    </row>
    <row r="135" spans="2:18">
      <c r="B135" s="92">
        <v>6</v>
      </c>
      <c r="C135" s="314">
        <v>9.16</v>
      </c>
      <c r="D135" s="313">
        <v>9.24</v>
      </c>
      <c r="E135" s="282"/>
      <c r="F135" s="258"/>
      <c r="G135" s="281"/>
      <c r="H135" s="281"/>
      <c r="I135" s="281"/>
      <c r="J135" s="281"/>
      <c r="L135" s="92">
        <v>6</v>
      </c>
      <c r="M135" s="314">
        <v>21.6</v>
      </c>
      <c r="N135" s="313">
        <v>23.4</v>
      </c>
      <c r="P135" s="258"/>
      <c r="Q135" s="281"/>
      <c r="R135" s="281"/>
    </row>
    <row r="136" spans="2:18">
      <c r="B136" s="92">
        <v>7</v>
      </c>
      <c r="C136" s="314">
        <v>9.32</v>
      </c>
      <c r="D136" s="313">
        <v>9.34</v>
      </c>
      <c r="E136" s="282"/>
      <c r="F136" s="258"/>
      <c r="G136" s="281"/>
      <c r="H136" s="281"/>
      <c r="I136" s="281"/>
      <c r="J136" s="281"/>
      <c r="L136" s="92">
        <v>7</v>
      </c>
      <c r="M136" s="314">
        <v>20.3</v>
      </c>
      <c r="N136" s="313">
        <v>20.6</v>
      </c>
      <c r="P136" s="258"/>
      <c r="Q136" s="281"/>
      <c r="R136" s="281"/>
    </row>
    <row r="137" spans="2:18">
      <c r="B137" s="92">
        <v>8</v>
      </c>
      <c r="C137" s="284" t="s">
        <v>307</v>
      </c>
      <c r="D137" s="283" t="s">
        <v>307</v>
      </c>
      <c r="E137" s="282"/>
      <c r="F137" s="258"/>
      <c r="G137" s="281"/>
      <c r="H137" s="281"/>
      <c r="I137" s="281"/>
      <c r="J137" s="281"/>
      <c r="L137" s="92">
        <v>8</v>
      </c>
      <c r="M137" s="284" t="s">
        <v>307</v>
      </c>
      <c r="N137" s="283" t="s">
        <v>307</v>
      </c>
      <c r="P137" s="258"/>
      <c r="Q137" s="281"/>
      <c r="R137" s="281"/>
    </row>
    <row r="138" spans="2:18">
      <c r="B138" s="92">
        <v>11</v>
      </c>
      <c r="C138" s="284" t="s">
        <v>307</v>
      </c>
      <c r="D138" s="283" t="s">
        <v>307</v>
      </c>
      <c r="E138" s="282"/>
      <c r="F138" s="258"/>
      <c r="G138" s="281"/>
      <c r="H138" s="281"/>
      <c r="I138" s="281"/>
      <c r="J138" s="281"/>
      <c r="L138" s="92">
        <v>11</v>
      </c>
      <c r="M138" s="284" t="s">
        <v>307</v>
      </c>
      <c r="N138" s="283" t="s">
        <v>307</v>
      </c>
      <c r="P138" s="258"/>
      <c r="Q138" s="281"/>
      <c r="R138" s="281"/>
    </row>
    <row r="139" spans="2:18">
      <c r="B139" s="92">
        <v>12</v>
      </c>
      <c r="C139" s="284" t="s">
        <v>307</v>
      </c>
      <c r="D139" s="283" t="s">
        <v>307</v>
      </c>
      <c r="E139" s="282"/>
      <c r="F139" s="258"/>
      <c r="G139" s="281"/>
      <c r="H139" s="281"/>
      <c r="I139" s="281"/>
      <c r="J139" s="281"/>
      <c r="L139" s="92">
        <v>12</v>
      </c>
      <c r="M139" s="284" t="s">
        <v>307</v>
      </c>
      <c r="N139" s="283" t="s">
        <v>307</v>
      </c>
      <c r="P139" s="258"/>
      <c r="Q139" s="281"/>
      <c r="R139" s="281"/>
    </row>
    <row r="140" spans="2:18">
      <c r="B140" s="92">
        <v>13</v>
      </c>
      <c r="C140" s="284" t="s">
        <v>307</v>
      </c>
      <c r="D140" s="283" t="s">
        <v>307</v>
      </c>
      <c r="E140" s="282"/>
      <c r="F140" s="258"/>
      <c r="G140" s="281"/>
      <c r="H140" s="281"/>
      <c r="I140" s="281"/>
      <c r="J140" s="281"/>
      <c r="L140" s="92">
        <v>13</v>
      </c>
      <c r="M140" s="284" t="s">
        <v>307</v>
      </c>
      <c r="N140" s="283" t="s">
        <v>307</v>
      </c>
      <c r="P140" s="258"/>
      <c r="Q140" s="281"/>
      <c r="R140" s="281"/>
    </row>
    <row r="141" spans="2:18">
      <c r="B141" s="92">
        <v>14</v>
      </c>
      <c r="C141" s="284" t="s">
        <v>307</v>
      </c>
      <c r="D141" s="283" t="s">
        <v>307</v>
      </c>
      <c r="E141" s="282"/>
      <c r="F141" s="258"/>
      <c r="G141" s="281"/>
      <c r="H141" s="281"/>
      <c r="I141" s="281"/>
      <c r="J141" s="281"/>
      <c r="L141" s="92">
        <v>14</v>
      </c>
      <c r="M141" s="284" t="s">
        <v>307</v>
      </c>
      <c r="N141" s="283" t="s">
        <v>307</v>
      </c>
      <c r="P141" s="258"/>
      <c r="Q141" s="281"/>
      <c r="R141" s="281"/>
    </row>
    <row r="142" spans="2:18">
      <c r="B142" s="92">
        <v>18</v>
      </c>
      <c r="C142" s="284" t="s">
        <v>307</v>
      </c>
      <c r="D142" s="283" t="s">
        <v>307</v>
      </c>
      <c r="E142" s="282"/>
      <c r="F142" s="299"/>
      <c r="G142" s="298"/>
      <c r="H142" s="298"/>
      <c r="I142" s="298"/>
      <c r="J142" s="298"/>
      <c r="K142" s="297"/>
      <c r="L142" s="92">
        <v>18</v>
      </c>
      <c r="M142" s="284" t="s">
        <v>307</v>
      </c>
      <c r="N142" s="283" t="s">
        <v>307</v>
      </c>
      <c r="P142" s="258"/>
      <c r="Q142" s="281"/>
      <c r="R142" s="281"/>
    </row>
    <row r="143" spans="2:18">
      <c r="B143" s="92">
        <v>19</v>
      </c>
      <c r="C143" s="137">
        <v>9.07</v>
      </c>
      <c r="D143" s="136">
        <v>9.0399999999999991</v>
      </c>
      <c r="E143" s="282"/>
      <c r="F143" s="299"/>
      <c r="G143" s="298"/>
      <c r="H143" s="298"/>
      <c r="I143" s="298"/>
      <c r="J143" s="298"/>
      <c r="K143" s="297"/>
      <c r="L143" s="92">
        <v>19</v>
      </c>
      <c r="M143" s="137">
        <v>22.5</v>
      </c>
      <c r="N143" s="136">
        <v>24.3</v>
      </c>
      <c r="P143" s="258"/>
      <c r="Q143" s="281"/>
      <c r="R143" s="281"/>
    </row>
    <row r="144" spans="2:18">
      <c r="B144" s="92">
        <v>20</v>
      </c>
      <c r="C144" s="321">
        <v>8.89</v>
      </c>
      <c r="D144" s="320">
        <v>8.8800000000000008</v>
      </c>
      <c r="E144" s="282"/>
      <c r="F144" s="258"/>
      <c r="G144" s="281"/>
      <c r="H144" s="281"/>
      <c r="I144" s="281"/>
      <c r="J144" s="281"/>
      <c r="L144" s="92">
        <v>20</v>
      </c>
      <c r="M144" s="137">
        <v>22.6</v>
      </c>
      <c r="N144" s="136">
        <v>24.3</v>
      </c>
      <c r="P144" s="258"/>
      <c r="Q144" s="281"/>
      <c r="R144" s="281"/>
    </row>
    <row r="145" spans="2:18">
      <c r="B145" s="92">
        <v>21</v>
      </c>
      <c r="C145" s="321">
        <v>8.93</v>
      </c>
      <c r="D145" s="320">
        <v>8.84</v>
      </c>
      <c r="E145" s="282"/>
      <c r="F145" s="258"/>
      <c r="G145" s="281"/>
      <c r="H145" s="281"/>
      <c r="I145" s="281"/>
      <c r="J145" s="281"/>
      <c r="L145" s="92">
        <v>21</v>
      </c>
      <c r="M145" s="137">
        <v>23.1</v>
      </c>
      <c r="N145" s="136">
        <v>23.1</v>
      </c>
      <c r="P145" s="258"/>
      <c r="Q145" s="281"/>
      <c r="R145" s="281"/>
    </row>
    <row r="146" spans="2:18">
      <c r="B146" s="92">
        <v>22</v>
      </c>
      <c r="C146" s="321">
        <v>8.89</v>
      </c>
      <c r="D146" s="320">
        <v>8.7799999999999994</v>
      </c>
      <c r="E146" s="282"/>
      <c r="F146" s="258"/>
      <c r="G146" s="281"/>
      <c r="H146" s="281"/>
      <c r="I146" s="281"/>
      <c r="J146" s="281"/>
      <c r="L146" s="92">
        <v>22</v>
      </c>
      <c r="M146" s="137">
        <v>21.4</v>
      </c>
      <c r="N146" s="136">
        <v>23.1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99"/>
      <c r="G147" s="298"/>
      <c r="H147" s="298"/>
      <c r="I147" s="298"/>
      <c r="J147" s="298"/>
      <c r="K147" s="297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58"/>
      <c r="G148" s="281"/>
      <c r="H148" s="281"/>
      <c r="I148" s="281"/>
      <c r="J148" s="281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58"/>
      <c r="G149" s="281"/>
      <c r="H149" s="281"/>
      <c r="I149" s="281"/>
      <c r="J149" s="281"/>
      <c r="L149" s="92">
        <v>27</v>
      </c>
      <c r="M149" s="284" t="s">
        <v>307</v>
      </c>
      <c r="N149" s="283" t="s">
        <v>307</v>
      </c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58"/>
      <c r="G150" s="281"/>
      <c r="H150" s="281"/>
      <c r="I150" s="281"/>
      <c r="J150" s="281"/>
      <c r="L150" s="92">
        <v>29</v>
      </c>
      <c r="M150" s="304" t="s">
        <v>307</v>
      </c>
      <c r="N150" s="303" t="s">
        <v>307</v>
      </c>
      <c r="P150" s="258"/>
      <c r="Q150" s="281"/>
      <c r="R150" s="281"/>
    </row>
    <row r="151" spans="2:18" ht="13.5" thickBot="1">
      <c r="B151" s="248" t="s">
        <v>0</v>
      </c>
      <c r="C151" s="274">
        <f>COUNTIF(C132:C150,"&gt;0")</f>
        <v>8</v>
      </c>
      <c r="D151" s="296">
        <f>COUNTIF(D132:D150,"&gt;0")</f>
        <v>8</v>
      </c>
      <c r="E151" s="280"/>
      <c r="L151" s="248" t="s">
        <v>0</v>
      </c>
      <c r="M151" s="274">
        <f>COUNTIF(M132:M150,"&gt;0")</f>
        <v>8</v>
      </c>
      <c r="N151" s="296">
        <f>COUNTIF(N132:N150,"&gt;0")</f>
        <v>8</v>
      </c>
    </row>
    <row r="152" spans="2:18">
      <c r="B152" s="117" t="s">
        <v>1</v>
      </c>
      <c r="C152" s="134">
        <f>AVERAGE(C132:C150)</f>
        <v>9.1125000000000007</v>
      </c>
      <c r="D152" s="146">
        <f>AVERAGE(D132:D150)</f>
        <v>9.0787500000000012</v>
      </c>
      <c r="E152" s="101"/>
      <c r="L152" s="117" t="s">
        <v>1</v>
      </c>
      <c r="M152" s="134">
        <f>AVERAGE(M132:M150)</f>
        <v>21.762499999999999</v>
      </c>
      <c r="N152" s="146">
        <f>AVERAGE(N132:N150)</f>
        <v>23.049999999999997</v>
      </c>
    </row>
    <row r="153" spans="2:18">
      <c r="B153" s="85" t="s">
        <v>2</v>
      </c>
      <c r="C153" s="84">
        <f>STDEV(C132:C150)</f>
        <v>0.19542992898442407</v>
      </c>
      <c r="D153" s="136">
        <f>STDEV(D132:D150)</f>
        <v>0.22158116861708782</v>
      </c>
      <c r="E153" s="101"/>
      <c r="L153" s="85" t="s">
        <v>2</v>
      </c>
      <c r="M153" s="84">
        <f>STDEV(M132:M150)</f>
        <v>0.94557238900950524</v>
      </c>
      <c r="N153" s="136">
        <f>STDEV(N132:N150)</f>
        <v>1.2340409810282407</v>
      </c>
    </row>
    <row r="154" spans="2:18" ht="13.5" thickBot="1">
      <c r="B154" s="82" t="s">
        <v>3</v>
      </c>
      <c r="C154" s="235">
        <f>CONFIDENCE(0.05,C153,C151)</f>
        <v>0.13542354298594958</v>
      </c>
      <c r="D154" s="234">
        <f>CONFIDENCE(0.05,D153,D151)</f>
        <v>0.15354509449514636</v>
      </c>
      <c r="E154" s="279"/>
      <c r="L154" s="82" t="s">
        <v>3</v>
      </c>
      <c r="M154" s="254">
        <f>CONFIDENCE(0.05,M153,M151)</f>
        <v>0.6552361950638671</v>
      </c>
      <c r="N154" s="278">
        <f>CONFIDENCE(0.05,N153,N151)</f>
        <v>0.85513105750563323</v>
      </c>
    </row>
    <row r="156" spans="2:18" ht="13.5" thickBot="1">
      <c r="H156" s="293"/>
      <c r="I156" s="252"/>
      <c r="J156" s="252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422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4.25" customHeight="1" thickBot="1">
      <c r="B159" s="347" t="s">
        <v>5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9.0711111111111098</v>
      </c>
      <c r="H159" s="286">
        <f t="shared" si="14"/>
        <v>9.0766666666666662</v>
      </c>
      <c r="I159" s="286"/>
      <c r="J159" s="286"/>
      <c r="L159" s="492" t="s">
        <v>308</v>
      </c>
      <c r="M159" s="494"/>
      <c r="N159" s="288" t="s">
        <v>401</v>
      </c>
      <c r="P159" s="263" t="s">
        <v>1</v>
      </c>
      <c r="Q159" s="286">
        <f t="shared" ref="Q159:R161" si="15">M183</f>
        <v>22.844444444444445</v>
      </c>
      <c r="R159" s="286">
        <f t="shared" si="15"/>
        <v>23.888888888888889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0.29289266141559639</v>
      </c>
      <c r="H160" s="286">
        <f t="shared" si="14"/>
        <v>0.29334280287745251</v>
      </c>
      <c r="I160" s="286"/>
      <c r="J160" s="286"/>
      <c r="L160" s="483" t="s">
        <v>6</v>
      </c>
      <c r="M160" s="485" t="s">
        <v>293</v>
      </c>
      <c r="N160" s="486"/>
      <c r="P160" s="258" t="s">
        <v>7</v>
      </c>
      <c r="Q160" s="286">
        <f t="shared" si="15"/>
        <v>0.73162680225493237</v>
      </c>
      <c r="R160" s="286">
        <f t="shared" si="15"/>
        <v>0.9930312739844156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0.19135302257021772</v>
      </c>
      <c r="H161" s="286">
        <f t="shared" si="14"/>
        <v>0.19164710958794645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0.47798739418129171</v>
      </c>
      <c r="R161" s="286">
        <f t="shared" si="15"/>
        <v>0.64876851084379361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9.75</v>
      </c>
      <c r="H162" s="281">
        <f>MAX(D162:D181)</f>
        <v>9.69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</v>
      </c>
      <c r="R162" s="281">
        <f>MAX(N162:N181)</f>
        <v>24.8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8.77</v>
      </c>
      <c r="H163" s="281">
        <f>MIN(D162:D181)</f>
        <v>8.77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21.8</v>
      </c>
      <c r="R163" s="281">
        <f>MIN(N162:N181)</f>
        <v>22.2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0.98000000000000043</v>
      </c>
      <c r="H164" s="285">
        <f>H162-H163</f>
        <v>0.91999999999999993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2.1999999999999993</v>
      </c>
      <c r="R164" s="285">
        <f>R162-R163</f>
        <v>2.6000000000000014</v>
      </c>
    </row>
    <row r="165" spans="2:18">
      <c r="B165" s="92">
        <v>5</v>
      </c>
      <c r="C165" s="137">
        <v>9.17</v>
      </c>
      <c r="D165" s="136">
        <v>9.15</v>
      </c>
      <c r="E165" s="282"/>
      <c r="F165" s="258"/>
      <c r="G165" s="281"/>
      <c r="H165" s="281"/>
      <c r="I165" s="281"/>
      <c r="J165" s="281"/>
      <c r="L165" s="92">
        <v>5</v>
      </c>
      <c r="M165" s="137">
        <v>23.4</v>
      </c>
      <c r="N165" s="136">
        <v>24.8</v>
      </c>
      <c r="P165" s="258"/>
      <c r="Q165" s="281"/>
      <c r="R165" s="281"/>
    </row>
    <row r="166" spans="2:18">
      <c r="B166" s="92">
        <v>6</v>
      </c>
      <c r="C166" s="137">
        <v>9.17</v>
      </c>
      <c r="D166" s="136">
        <v>9.3699999999999992</v>
      </c>
      <c r="E166" s="282"/>
      <c r="F166" s="258"/>
      <c r="G166" s="281"/>
      <c r="H166" s="281"/>
      <c r="I166" s="281"/>
      <c r="J166" s="281"/>
      <c r="L166" s="92">
        <v>6</v>
      </c>
      <c r="M166" s="137">
        <v>22</v>
      </c>
      <c r="N166" s="136">
        <v>22.8</v>
      </c>
      <c r="P166" s="258"/>
      <c r="Q166" s="281"/>
      <c r="R166" s="281"/>
    </row>
    <row r="167" spans="2:18">
      <c r="B167" s="92">
        <v>9</v>
      </c>
      <c r="C167" s="137">
        <v>9.75</v>
      </c>
      <c r="D167" s="136">
        <v>9.69</v>
      </c>
      <c r="E167" s="282"/>
      <c r="F167" s="258"/>
      <c r="G167" s="281"/>
      <c r="H167" s="281"/>
      <c r="I167" s="281"/>
      <c r="J167" s="281"/>
      <c r="L167" s="92">
        <v>9</v>
      </c>
      <c r="M167" s="137">
        <v>22.7</v>
      </c>
      <c r="N167" s="136">
        <v>23.7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9.02</v>
      </c>
      <c r="D172" s="136">
        <v>9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22.7</v>
      </c>
      <c r="N172" s="136">
        <v>24.8</v>
      </c>
      <c r="P172" s="258"/>
      <c r="Q172" s="281"/>
      <c r="R172" s="281"/>
    </row>
    <row r="173" spans="2:18">
      <c r="B173" s="92">
        <v>19</v>
      </c>
      <c r="C173" s="137">
        <v>9.1199999999999992</v>
      </c>
      <c r="D173" s="136">
        <v>9.08</v>
      </c>
      <c r="E173" s="282"/>
      <c r="F173" s="258"/>
      <c r="G173" s="281"/>
      <c r="H173" s="281"/>
      <c r="I173" s="281"/>
      <c r="J173" s="281"/>
      <c r="L173" s="92">
        <v>19</v>
      </c>
      <c r="M173" s="137">
        <v>21.8</v>
      </c>
      <c r="N173" s="136">
        <v>22.2</v>
      </c>
      <c r="P173" s="258"/>
      <c r="Q173" s="281"/>
      <c r="R173" s="281"/>
    </row>
    <row r="174" spans="2:18">
      <c r="B174" s="92">
        <v>20</v>
      </c>
      <c r="C174" s="137">
        <v>8.8699999999999992</v>
      </c>
      <c r="D174" s="136">
        <v>8.9</v>
      </c>
      <c r="E174" s="282"/>
      <c r="F174" s="299"/>
      <c r="G174" s="298"/>
      <c r="H174" s="298"/>
      <c r="I174" s="298"/>
      <c r="J174" s="298"/>
      <c r="K174" s="297"/>
      <c r="L174" s="92">
        <v>20</v>
      </c>
      <c r="M174" s="137">
        <v>22.4</v>
      </c>
      <c r="N174" s="136">
        <v>23.1</v>
      </c>
      <c r="P174" s="258"/>
      <c r="Q174" s="281"/>
      <c r="R174" s="281"/>
    </row>
    <row r="175" spans="2:18">
      <c r="B175" s="92">
        <v>23</v>
      </c>
      <c r="C175" s="137">
        <v>8.8699999999999992</v>
      </c>
      <c r="D175" s="136">
        <v>8.86</v>
      </c>
      <c r="E175" s="282"/>
      <c r="F175" s="299"/>
      <c r="G175" s="298"/>
      <c r="H175" s="298"/>
      <c r="I175" s="298"/>
      <c r="J175" s="298"/>
      <c r="K175" s="297"/>
      <c r="L175" s="92">
        <v>23</v>
      </c>
      <c r="M175" s="137">
        <v>23</v>
      </c>
      <c r="N175" s="136">
        <v>24.8</v>
      </c>
      <c r="P175" s="258"/>
      <c r="Q175" s="281"/>
      <c r="R175" s="281"/>
    </row>
    <row r="176" spans="2:18">
      <c r="B176" s="92">
        <v>24</v>
      </c>
      <c r="C176" s="321">
        <v>8.9</v>
      </c>
      <c r="D176" s="320">
        <v>8.8699999999999992</v>
      </c>
      <c r="E176" s="282"/>
      <c r="F176" s="258"/>
      <c r="G176" s="281"/>
      <c r="H176" s="281"/>
      <c r="I176" s="281"/>
      <c r="J176" s="281"/>
      <c r="L176" s="92">
        <v>24</v>
      </c>
      <c r="M176" s="137">
        <v>23.6</v>
      </c>
      <c r="N176" s="136">
        <v>24.1</v>
      </c>
      <c r="P176" s="258"/>
      <c r="Q176" s="281"/>
      <c r="R176" s="281"/>
    </row>
    <row r="177" spans="2:18">
      <c r="B177" s="92">
        <v>25</v>
      </c>
      <c r="C177" s="321">
        <v>8.77</v>
      </c>
      <c r="D177" s="320">
        <v>8.77</v>
      </c>
      <c r="E177" s="282"/>
      <c r="F177" s="258"/>
      <c r="G177" s="281"/>
      <c r="H177" s="281"/>
      <c r="I177" s="281"/>
      <c r="J177" s="281"/>
      <c r="L177" s="92">
        <v>25</v>
      </c>
      <c r="M177" s="137">
        <v>24</v>
      </c>
      <c r="N177" s="136">
        <v>24.7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58"/>
      <c r="G178" s="281"/>
      <c r="H178" s="281"/>
      <c r="I178" s="281"/>
      <c r="J178" s="281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99"/>
      <c r="G179" s="298"/>
      <c r="H179" s="298"/>
      <c r="I179" s="298"/>
      <c r="J179" s="298"/>
      <c r="K179" s="297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58"/>
      <c r="G180" s="281"/>
      <c r="H180" s="281"/>
      <c r="I180" s="281"/>
      <c r="J180" s="281"/>
      <c r="L180" s="92">
        <v>30</v>
      </c>
      <c r="M180" s="284" t="s">
        <v>307</v>
      </c>
      <c r="N180" s="283" t="s">
        <v>307</v>
      </c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58"/>
      <c r="G181" s="281"/>
      <c r="H181" s="281"/>
      <c r="I181" s="281"/>
      <c r="J181" s="281"/>
      <c r="L181" s="92">
        <v>31</v>
      </c>
      <c r="M181" s="304" t="s">
        <v>307</v>
      </c>
      <c r="N181" s="303" t="s">
        <v>307</v>
      </c>
      <c r="P181" s="258"/>
      <c r="Q181" s="281"/>
      <c r="R181" s="281"/>
    </row>
    <row r="182" spans="2:18" ht="13.5" thickBot="1">
      <c r="B182" s="248" t="s">
        <v>0</v>
      </c>
      <c r="C182" s="274">
        <f>COUNTIF(C162:C181,"&gt;0")</f>
        <v>9</v>
      </c>
      <c r="D182" s="296">
        <f>COUNTIF(D162:D181,"&gt;0")</f>
        <v>9</v>
      </c>
      <c r="E182" s="280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9.0711111111111098</v>
      </c>
      <c r="D183" s="146">
        <f>AVERAGE(D162:D181)</f>
        <v>9.0766666666666662</v>
      </c>
      <c r="E183" s="101"/>
      <c r="L183" s="117" t="s">
        <v>1</v>
      </c>
      <c r="M183" s="134">
        <f>AVERAGE(M162:M181)</f>
        <v>22.844444444444445</v>
      </c>
      <c r="N183" s="146">
        <f>AVERAGE(N162:N181)</f>
        <v>23.888888888888889</v>
      </c>
    </row>
    <row r="184" spans="2:18">
      <c r="B184" s="85" t="s">
        <v>2</v>
      </c>
      <c r="C184" s="84">
        <f>STDEV(C162:C181)</f>
        <v>0.29289266141559639</v>
      </c>
      <c r="D184" s="136">
        <f>STDEV(D162:D181)</f>
        <v>0.29334280287745251</v>
      </c>
      <c r="E184" s="101"/>
      <c r="L184" s="85" t="s">
        <v>2</v>
      </c>
      <c r="M184" s="84">
        <f>STDEV(M162:M181)</f>
        <v>0.73162680225493237</v>
      </c>
      <c r="N184" s="136">
        <f>STDEV(N162:N181)</f>
        <v>0.9930312739844156</v>
      </c>
    </row>
    <row r="185" spans="2:18" ht="13.5" thickBot="1">
      <c r="B185" s="82" t="s">
        <v>3</v>
      </c>
      <c r="C185" s="235">
        <f>CONFIDENCE(0.05,C184,C182)</f>
        <v>0.19135302257021772</v>
      </c>
      <c r="D185" s="234">
        <f>CONFIDENCE(0.05,D184,D182)</f>
        <v>0.19164710958794645</v>
      </c>
      <c r="E185" s="279"/>
      <c r="L185" s="82" t="s">
        <v>3</v>
      </c>
      <c r="M185" s="254">
        <f>CONFIDENCE(0.05,M184,M182)</f>
        <v>0.47798739418129171</v>
      </c>
      <c r="N185" s="278">
        <f>CONFIDENCE(0.05,N184,N182)</f>
        <v>0.64876851084379361</v>
      </c>
    </row>
    <row r="187" spans="2:18" ht="13.5" thickBot="1">
      <c r="H187" s="293"/>
      <c r="I187" s="252"/>
      <c r="J187" s="252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420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4.25" customHeight="1" thickBot="1">
      <c r="B190" s="347" t="s">
        <v>5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8.7271428571428569</v>
      </c>
      <c r="H190" s="286">
        <f t="shared" si="16"/>
        <v>8.6957142857142866</v>
      </c>
      <c r="I190" s="286"/>
      <c r="J190" s="286"/>
      <c r="L190" s="492" t="s">
        <v>308</v>
      </c>
      <c r="M190" s="494"/>
      <c r="N190" s="288" t="s">
        <v>400</v>
      </c>
      <c r="P190" s="263" t="s">
        <v>1</v>
      </c>
      <c r="Q190" s="286">
        <f t="shared" ref="Q190:R192" si="17">M216</f>
        <v>24.157142857142862</v>
      </c>
      <c r="R190" s="286">
        <f t="shared" si="17"/>
        <v>25.057142857142857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0.2304860289124038</v>
      </c>
      <c r="H191" s="286">
        <f t="shared" si="16"/>
        <v>0.19814617019237274</v>
      </c>
      <c r="I191" s="286"/>
      <c r="J191" s="286"/>
      <c r="L191" s="483" t="s">
        <v>6</v>
      </c>
      <c r="M191" s="485" t="s">
        <v>293</v>
      </c>
      <c r="N191" s="486"/>
      <c r="P191" s="258" t="s">
        <v>7</v>
      </c>
      <c r="Q191" s="286">
        <f t="shared" si="17"/>
        <v>1.8545953223072174</v>
      </c>
      <c r="R191" s="286">
        <f t="shared" si="17"/>
        <v>1.7338369231823605</v>
      </c>
    </row>
    <row r="192" spans="2:18" ht="13.5" thickBot="1">
      <c r="B192" s="484"/>
      <c r="C192" s="107">
        <v>1</v>
      </c>
      <c r="D192" s="106">
        <v>2</v>
      </c>
      <c r="E192" s="280"/>
      <c r="F192" s="258" t="s">
        <v>3</v>
      </c>
      <c r="G192" s="286">
        <f t="shared" si="16"/>
        <v>0.17074330218368</v>
      </c>
      <c r="H192" s="286">
        <f t="shared" si="16"/>
        <v>0.1467860398018011</v>
      </c>
      <c r="I192" s="286"/>
      <c r="J192" s="286"/>
      <c r="L192" s="484"/>
      <c r="M192" s="107">
        <v>1</v>
      </c>
      <c r="N192" s="106">
        <v>2</v>
      </c>
      <c r="P192" s="258" t="s">
        <v>3</v>
      </c>
      <c r="Q192" s="286">
        <f t="shared" si="17"/>
        <v>1.3738781957386541</v>
      </c>
      <c r="R192" s="286">
        <f t="shared" si="17"/>
        <v>1.2844207655842694</v>
      </c>
    </row>
    <row r="193" spans="2:18">
      <c r="B193" s="92">
        <v>1</v>
      </c>
      <c r="C193" s="307" t="s">
        <v>307</v>
      </c>
      <c r="D193" s="306" t="s">
        <v>307</v>
      </c>
      <c r="E193" s="282"/>
      <c r="F193" s="258" t="s">
        <v>8</v>
      </c>
      <c r="G193" s="281">
        <f>MAX(C193:C213)</f>
        <v>9.02</v>
      </c>
      <c r="H193" s="281">
        <f>MAX(D193:D213)</f>
        <v>8.9700000000000006</v>
      </c>
      <c r="I193" s="281"/>
      <c r="J193" s="281"/>
      <c r="L193" s="92">
        <v>1</v>
      </c>
      <c r="M193" s="307" t="s">
        <v>307</v>
      </c>
      <c r="N193" s="306" t="s">
        <v>307</v>
      </c>
      <c r="P193" s="258" t="s">
        <v>8</v>
      </c>
      <c r="Q193" s="281">
        <f>MAX(M193:M213)</f>
        <v>28.1</v>
      </c>
      <c r="R193" s="281">
        <f>MAX(N193:N213)</f>
        <v>28.4</v>
      </c>
    </row>
    <row r="194" spans="2:18">
      <c r="B194" s="92">
        <v>2</v>
      </c>
      <c r="C194" s="284" t="s">
        <v>307</v>
      </c>
      <c r="D194" s="283" t="s">
        <v>307</v>
      </c>
      <c r="E194" s="282"/>
      <c r="F194" s="258" t="s">
        <v>9</v>
      </c>
      <c r="G194" s="281">
        <f>MIN(C193:C213)</f>
        <v>8.44</v>
      </c>
      <c r="H194" s="281">
        <f>MIN(D193:D213)</f>
        <v>8.4700000000000006</v>
      </c>
      <c r="I194" s="281"/>
      <c r="J194" s="281"/>
      <c r="L194" s="92">
        <v>2</v>
      </c>
      <c r="M194" s="284" t="s">
        <v>307</v>
      </c>
      <c r="N194" s="283" t="s">
        <v>307</v>
      </c>
      <c r="P194" s="258" t="s">
        <v>9</v>
      </c>
      <c r="Q194" s="281">
        <f>MIN(M193:M213)</f>
        <v>22.5</v>
      </c>
      <c r="R194" s="281">
        <f>MIN(N193:N213)</f>
        <v>23.3</v>
      </c>
    </row>
    <row r="195" spans="2:18" ht="13.5" thickBot="1">
      <c r="B195" s="92">
        <v>3</v>
      </c>
      <c r="C195" s="284" t="s">
        <v>307</v>
      </c>
      <c r="D195" s="283" t="s">
        <v>307</v>
      </c>
      <c r="E195" s="282"/>
      <c r="F195" s="262" t="s">
        <v>10</v>
      </c>
      <c r="G195" s="285">
        <f>G193-G194</f>
        <v>0.58000000000000007</v>
      </c>
      <c r="H195" s="285">
        <f>H193-H194</f>
        <v>0.5</v>
      </c>
      <c r="I195" s="281"/>
      <c r="J195" s="281"/>
      <c r="L195" s="92">
        <v>3</v>
      </c>
      <c r="M195" s="284" t="s">
        <v>307</v>
      </c>
      <c r="N195" s="283" t="s">
        <v>307</v>
      </c>
      <c r="P195" s="262" t="s">
        <v>10</v>
      </c>
      <c r="Q195" s="285">
        <f>Q193-Q194</f>
        <v>5.6000000000000014</v>
      </c>
      <c r="R195" s="285">
        <f>R193-R194</f>
        <v>5.0999999999999979</v>
      </c>
    </row>
    <row r="196" spans="2:18">
      <c r="B196" s="92">
        <v>6</v>
      </c>
      <c r="C196" s="137">
        <v>8.9</v>
      </c>
      <c r="D196" s="136">
        <v>8.7200000000000006</v>
      </c>
      <c r="E196" s="282"/>
      <c r="F196" s="258"/>
      <c r="G196" s="281"/>
      <c r="H196" s="281"/>
      <c r="I196" s="281"/>
      <c r="J196" s="281"/>
      <c r="L196" s="92">
        <v>6</v>
      </c>
      <c r="M196" s="137">
        <v>22.5</v>
      </c>
      <c r="N196" s="136">
        <v>23.3</v>
      </c>
      <c r="P196" s="258"/>
      <c r="Q196" s="281"/>
      <c r="R196" s="281"/>
    </row>
    <row r="197" spans="2:18">
      <c r="B197" s="92">
        <v>7</v>
      </c>
      <c r="C197" s="137">
        <v>9.02</v>
      </c>
      <c r="D197" s="136">
        <v>8.9700000000000006</v>
      </c>
      <c r="E197" s="282"/>
      <c r="F197" s="258"/>
      <c r="G197" s="281"/>
      <c r="H197" s="281"/>
      <c r="I197" s="281"/>
      <c r="J197" s="281"/>
      <c r="L197" s="92">
        <v>7</v>
      </c>
      <c r="M197" s="137">
        <v>23</v>
      </c>
      <c r="N197" s="136">
        <v>24.4</v>
      </c>
      <c r="P197" s="258"/>
      <c r="Q197" s="281"/>
      <c r="R197" s="281"/>
    </row>
    <row r="198" spans="2:18">
      <c r="B198" s="92">
        <v>8</v>
      </c>
      <c r="C198" s="137">
        <v>8.94</v>
      </c>
      <c r="D198" s="136">
        <v>8.9499999999999993</v>
      </c>
      <c r="E198" s="282"/>
      <c r="F198" s="258"/>
      <c r="G198" s="281"/>
      <c r="H198" s="281"/>
      <c r="I198" s="281"/>
      <c r="J198" s="281"/>
      <c r="L198" s="92">
        <v>8</v>
      </c>
      <c r="M198" s="137">
        <v>23.2</v>
      </c>
      <c r="N198" s="136">
        <v>25</v>
      </c>
      <c r="P198" s="258"/>
      <c r="Q198" s="281"/>
      <c r="R198" s="281"/>
    </row>
    <row r="199" spans="2:18">
      <c r="B199" s="92">
        <v>9</v>
      </c>
      <c r="C199" s="284" t="s">
        <v>307</v>
      </c>
      <c r="D199" s="283" t="s">
        <v>307</v>
      </c>
      <c r="E199" s="282"/>
      <c r="F199" s="258"/>
      <c r="G199" s="281"/>
      <c r="H199" s="281"/>
      <c r="I199" s="281"/>
      <c r="J199" s="281"/>
      <c r="L199" s="92">
        <v>9</v>
      </c>
      <c r="M199" s="284" t="s">
        <v>307</v>
      </c>
      <c r="N199" s="283" t="s">
        <v>307</v>
      </c>
      <c r="P199" s="258"/>
      <c r="Q199" s="281"/>
      <c r="R199" s="281"/>
    </row>
    <row r="200" spans="2:18">
      <c r="B200" s="92">
        <v>10</v>
      </c>
      <c r="C200" s="284" t="s">
        <v>307</v>
      </c>
      <c r="D200" s="283" t="s">
        <v>307</v>
      </c>
      <c r="E200" s="282"/>
      <c r="F200" s="258"/>
      <c r="G200" s="281"/>
      <c r="H200" s="281"/>
      <c r="I200" s="281"/>
      <c r="J200" s="281"/>
      <c r="L200" s="92">
        <v>10</v>
      </c>
      <c r="M200" s="284" t="s">
        <v>307</v>
      </c>
      <c r="N200" s="283" t="s">
        <v>307</v>
      </c>
      <c r="P200" s="258"/>
      <c r="Q200" s="281"/>
      <c r="R200" s="281"/>
    </row>
    <row r="201" spans="2:18">
      <c r="B201" s="92">
        <v>13</v>
      </c>
      <c r="C201" s="284" t="s">
        <v>307</v>
      </c>
      <c r="D201" s="283" t="s">
        <v>307</v>
      </c>
      <c r="E201" s="282"/>
      <c r="F201" s="258"/>
      <c r="G201" s="281"/>
      <c r="H201" s="281"/>
      <c r="I201" s="281"/>
      <c r="J201" s="281"/>
      <c r="L201" s="92">
        <v>13</v>
      </c>
      <c r="M201" s="284" t="s">
        <v>307</v>
      </c>
      <c r="N201" s="283" t="s">
        <v>307</v>
      </c>
      <c r="P201" s="258"/>
      <c r="Q201" s="281"/>
      <c r="R201" s="281"/>
    </row>
    <row r="202" spans="2:18">
      <c r="B202" s="92">
        <v>14</v>
      </c>
      <c r="C202" s="284" t="s">
        <v>307</v>
      </c>
      <c r="D202" s="283" t="s">
        <v>307</v>
      </c>
      <c r="E202" s="282"/>
      <c r="F202" s="258"/>
      <c r="G202" s="281"/>
      <c r="H202" s="281"/>
      <c r="I202" s="281"/>
      <c r="J202" s="281"/>
      <c r="L202" s="92">
        <v>14</v>
      </c>
      <c r="M202" s="284" t="s">
        <v>307</v>
      </c>
      <c r="N202" s="283" t="s">
        <v>307</v>
      </c>
      <c r="P202" s="258"/>
      <c r="Q202" s="281"/>
      <c r="R202" s="281"/>
    </row>
    <row r="203" spans="2:18">
      <c r="B203" s="92">
        <v>16</v>
      </c>
      <c r="C203" s="284" t="s">
        <v>307</v>
      </c>
      <c r="D203" s="283" t="s">
        <v>307</v>
      </c>
      <c r="E203" s="282"/>
      <c r="F203" s="258"/>
      <c r="G203" s="281"/>
      <c r="H203" s="281"/>
      <c r="I203" s="281"/>
      <c r="J203" s="281"/>
      <c r="L203" s="92">
        <v>16</v>
      </c>
      <c r="M203" s="284" t="s">
        <v>307</v>
      </c>
      <c r="N203" s="283" t="s">
        <v>307</v>
      </c>
      <c r="P203" s="258"/>
      <c r="Q203" s="281"/>
      <c r="R203" s="281"/>
    </row>
    <row r="204" spans="2:18">
      <c r="B204" s="92">
        <v>17</v>
      </c>
      <c r="C204" s="137">
        <v>8.67</v>
      </c>
      <c r="D204" s="136">
        <v>8.65</v>
      </c>
      <c r="E204" s="282"/>
      <c r="F204" s="258"/>
      <c r="G204" s="281"/>
      <c r="H204" s="281"/>
      <c r="I204" s="281"/>
      <c r="J204" s="281"/>
      <c r="L204" s="92">
        <v>17</v>
      </c>
      <c r="M204" s="137">
        <v>28.1</v>
      </c>
      <c r="N204" s="136">
        <v>28.4</v>
      </c>
      <c r="P204" s="258"/>
      <c r="Q204" s="281"/>
      <c r="R204" s="281"/>
    </row>
    <row r="205" spans="2:18">
      <c r="B205" s="92">
        <v>20</v>
      </c>
      <c r="C205" s="137">
        <v>8.44</v>
      </c>
      <c r="D205" s="136">
        <v>8.4700000000000006</v>
      </c>
      <c r="E205" s="282"/>
      <c r="F205" s="258"/>
      <c r="G205" s="281"/>
      <c r="H205" s="281"/>
      <c r="I205" s="281"/>
      <c r="J205" s="281"/>
      <c r="L205" s="92">
        <v>20</v>
      </c>
      <c r="M205" s="137">
        <v>24.1</v>
      </c>
      <c r="N205" s="136">
        <v>26.2</v>
      </c>
      <c r="P205" s="258"/>
      <c r="Q205" s="281"/>
      <c r="R205" s="281"/>
    </row>
    <row r="206" spans="2:18">
      <c r="B206" s="92">
        <v>21</v>
      </c>
      <c r="C206" s="137">
        <v>8.4700000000000006</v>
      </c>
      <c r="D206" s="136">
        <v>8.52</v>
      </c>
      <c r="E206" s="282"/>
      <c r="F206" s="299"/>
      <c r="G206" s="298"/>
      <c r="H206" s="298"/>
      <c r="I206" s="298"/>
      <c r="J206" s="298"/>
      <c r="K206" s="297"/>
      <c r="L206" s="92">
        <v>21</v>
      </c>
      <c r="M206" s="137">
        <v>24.3</v>
      </c>
      <c r="N206" s="136">
        <v>24.1</v>
      </c>
      <c r="P206" s="258"/>
      <c r="Q206" s="281"/>
      <c r="R206" s="281"/>
    </row>
    <row r="207" spans="2:18">
      <c r="B207" s="92">
        <v>22</v>
      </c>
      <c r="C207" s="284" t="s">
        <v>307</v>
      </c>
      <c r="D207" s="283" t="s">
        <v>307</v>
      </c>
      <c r="E207" s="282"/>
      <c r="F207" s="299"/>
      <c r="G207" s="298"/>
      <c r="H207" s="298"/>
      <c r="I207" s="298"/>
      <c r="J207" s="298"/>
      <c r="K207" s="297"/>
      <c r="L207" s="92">
        <v>22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23</v>
      </c>
      <c r="C208" s="321">
        <v>8.65</v>
      </c>
      <c r="D208" s="320">
        <v>8.59</v>
      </c>
      <c r="E208" s="282"/>
      <c r="F208" s="258"/>
      <c r="G208" s="281"/>
      <c r="H208" s="281"/>
      <c r="I208" s="281"/>
      <c r="J208" s="281"/>
      <c r="L208" s="92">
        <v>23</v>
      </c>
      <c r="M208" s="137">
        <v>23.9</v>
      </c>
      <c r="N208" s="136">
        <v>24</v>
      </c>
      <c r="P208" s="258"/>
      <c r="Q208" s="281"/>
      <c r="R208" s="281"/>
    </row>
    <row r="209" spans="2:18">
      <c r="B209" s="92">
        <v>24</v>
      </c>
      <c r="C209" s="284" t="s">
        <v>307</v>
      </c>
      <c r="D209" s="283" t="s">
        <v>307</v>
      </c>
      <c r="E209" s="282"/>
      <c r="F209" s="258"/>
      <c r="G209" s="281"/>
      <c r="H209" s="281"/>
      <c r="I209" s="281"/>
      <c r="J209" s="281"/>
      <c r="L209" s="92">
        <v>24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27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27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28</v>
      </c>
      <c r="C211" s="284" t="s">
        <v>307</v>
      </c>
      <c r="D211" s="283" t="s">
        <v>307</v>
      </c>
      <c r="E211" s="282"/>
      <c r="F211" s="299"/>
      <c r="G211" s="298"/>
      <c r="H211" s="298"/>
      <c r="I211" s="298"/>
      <c r="J211" s="298"/>
      <c r="K211" s="297"/>
      <c r="L211" s="92">
        <v>28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29</v>
      </c>
      <c r="C212" s="284" t="s">
        <v>307</v>
      </c>
      <c r="D212" s="283" t="s">
        <v>307</v>
      </c>
      <c r="E212" s="282"/>
      <c r="F212" s="258"/>
      <c r="G212" s="281"/>
      <c r="H212" s="281"/>
      <c r="I212" s="281"/>
      <c r="J212" s="281"/>
      <c r="L212" s="92">
        <v>29</v>
      </c>
      <c r="M212" s="284" t="s">
        <v>307</v>
      </c>
      <c r="N212" s="283" t="s">
        <v>307</v>
      </c>
      <c r="P212" s="258"/>
      <c r="Q212" s="281"/>
      <c r="R212" s="281"/>
    </row>
    <row r="213" spans="2:18">
      <c r="B213" s="319">
        <v>30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319">
        <v>30</v>
      </c>
      <c r="M213" s="284" t="s">
        <v>307</v>
      </c>
      <c r="N213" s="283" t="s">
        <v>307</v>
      </c>
      <c r="P213" s="258"/>
      <c r="Q213" s="281"/>
      <c r="R213" s="281"/>
    </row>
    <row r="214" spans="2:18" ht="13.5" thickBot="1">
      <c r="B214" s="319">
        <v>31</v>
      </c>
      <c r="C214" s="304" t="s">
        <v>307</v>
      </c>
      <c r="D214" s="303" t="s">
        <v>307</v>
      </c>
      <c r="E214" s="282"/>
      <c r="F214" s="258"/>
      <c r="G214" s="281"/>
      <c r="H214" s="281"/>
      <c r="I214" s="281"/>
      <c r="J214" s="281"/>
      <c r="L214" s="319">
        <v>31</v>
      </c>
      <c r="M214" s="304" t="s">
        <v>307</v>
      </c>
      <c r="N214" s="303" t="s">
        <v>307</v>
      </c>
      <c r="P214" s="258"/>
      <c r="Q214" s="281"/>
      <c r="R214" s="281"/>
    </row>
    <row r="215" spans="2:18" ht="13.5" thickBot="1">
      <c r="B215" s="248" t="s">
        <v>0</v>
      </c>
      <c r="C215" s="274">
        <f>COUNTIF(C193:C214,"&gt;0")</f>
        <v>7</v>
      </c>
      <c r="D215" s="296">
        <f>COUNTIF(D193:D214,"&gt;0")</f>
        <v>7</v>
      </c>
      <c r="E215" s="280"/>
      <c r="L215" s="248" t="s">
        <v>0</v>
      </c>
      <c r="M215" s="274">
        <f>COUNTIF(M193:M214,"&gt;0")</f>
        <v>7</v>
      </c>
      <c r="N215" s="296">
        <f>COUNTIF(N193:N214,"&gt;0")</f>
        <v>7</v>
      </c>
    </row>
    <row r="216" spans="2:18">
      <c r="B216" s="117" t="s">
        <v>1</v>
      </c>
      <c r="C216" s="134">
        <f>AVERAGE(C193:C213)</f>
        <v>8.7271428571428569</v>
      </c>
      <c r="D216" s="146">
        <f>AVERAGE(D193:D213)</f>
        <v>8.6957142857142866</v>
      </c>
      <c r="E216" s="101"/>
      <c r="L216" s="117" t="s">
        <v>1</v>
      </c>
      <c r="M216" s="134">
        <f>AVERAGE(M193:M213)</f>
        <v>24.157142857142862</v>
      </c>
      <c r="N216" s="146">
        <f>AVERAGE(N193:N213)</f>
        <v>25.057142857142857</v>
      </c>
    </row>
    <row r="217" spans="2:18">
      <c r="B217" s="85" t="s">
        <v>2</v>
      </c>
      <c r="C217" s="84">
        <f>STDEV(C193:C213)</f>
        <v>0.2304860289124038</v>
      </c>
      <c r="D217" s="136">
        <f>STDEV(D193:D213)</f>
        <v>0.19814617019237274</v>
      </c>
      <c r="E217" s="101"/>
      <c r="L217" s="85" t="s">
        <v>2</v>
      </c>
      <c r="M217" s="84">
        <f>STDEV(M193:M213)</f>
        <v>1.8545953223072174</v>
      </c>
      <c r="N217" s="136">
        <f>STDEV(N193:N213)</f>
        <v>1.7338369231823605</v>
      </c>
    </row>
    <row r="218" spans="2:18" ht="13.5" thickBot="1">
      <c r="B218" s="82" t="s">
        <v>3</v>
      </c>
      <c r="C218" s="235">
        <f>CONFIDENCE(0.05,C217,C215)</f>
        <v>0.17074330218368</v>
      </c>
      <c r="D218" s="234">
        <f>CONFIDENCE(0.05,D217,D215)</f>
        <v>0.1467860398018011</v>
      </c>
      <c r="E218" s="279"/>
      <c r="L218" s="82" t="s">
        <v>3</v>
      </c>
      <c r="M218" s="254">
        <f>CONFIDENCE(0.05,M217,M215)</f>
        <v>1.3738781957386541</v>
      </c>
      <c r="N218" s="278">
        <f>CONFIDENCE(0.05,N217,N215)</f>
        <v>1.2844207655842694</v>
      </c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418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4.25" customHeight="1" thickBot="1">
      <c r="B223" s="347" t="s">
        <v>5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8.7214285714285715</v>
      </c>
      <c r="H223" s="286">
        <f t="shared" si="18"/>
        <v>8.5957142857142852</v>
      </c>
      <c r="I223" s="286"/>
      <c r="J223" s="286"/>
      <c r="L223" s="492" t="s">
        <v>308</v>
      </c>
      <c r="M223" s="494"/>
      <c r="N223" s="288" t="s">
        <v>399</v>
      </c>
      <c r="P223" s="263" t="s">
        <v>1</v>
      </c>
      <c r="Q223" s="286">
        <f t="shared" ref="Q223:R225" si="19">M238</f>
        <v>23.342857142857149</v>
      </c>
      <c r="R223" s="286">
        <f t="shared" si="19"/>
        <v>23.671428571428571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0.27425223009901983</v>
      </c>
      <c r="H224" s="286">
        <f t="shared" si="18"/>
        <v>0.30181987690547829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19"/>
        <v>0.35989416433697524</v>
      </c>
      <c r="R224" s="286">
        <f t="shared" si="19"/>
        <v>1.0483547200483323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18"/>
        <v>0.20316516198099616</v>
      </c>
      <c r="H225" s="286">
        <f t="shared" si="18"/>
        <v>0.22358718526535318</v>
      </c>
      <c r="I225" s="286"/>
      <c r="J225" s="286"/>
      <c r="L225" s="484"/>
      <c r="M225" s="107">
        <v>1</v>
      </c>
      <c r="N225" s="106">
        <v>2</v>
      </c>
      <c r="P225" s="258" t="s">
        <v>3</v>
      </c>
      <c r="Q225" s="286">
        <f t="shared" si="19"/>
        <v>0.26660842891646608</v>
      </c>
      <c r="R225" s="286">
        <f t="shared" si="19"/>
        <v>0.776617774211939</v>
      </c>
    </row>
    <row r="226" spans="2:18">
      <c r="B226" s="92">
        <v>3</v>
      </c>
      <c r="C226" s="295">
        <v>9.0399999999999991</v>
      </c>
      <c r="D226" s="294">
        <v>9</v>
      </c>
      <c r="E226" s="282"/>
      <c r="F226" s="258" t="s">
        <v>8</v>
      </c>
      <c r="G226" s="281">
        <f>MAX(C226:C236)</f>
        <v>9.0399999999999991</v>
      </c>
      <c r="H226" s="281">
        <f>MAX(D226:D236)</f>
        <v>9</v>
      </c>
      <c r="I226" s="281"/>
      <c r="J226" s="281"/>
      <c r="L226" s="92">
        <v>3</v>
      </c>
      <c r="M226" s="295">
        <v>23.3</v>
      </c>
      <c r="N226" s="294">
        <v>23.3</v>
      </c>
      <c r="P226" s="258" t="s">
        <v>8</v>
      </c>
      <c r="Q226" s="281">
        <f>MAX(M226:M236)</f>
        <v>23.8</v>
      </c>
      <c r="R226" s="281">
        <f>MAX(N226:N236)</f>
        <v>24.7</v>
      </c>
    </row>
    <row r="227" spans="2:18">
      <c r="B227" s="92">
        <v>4</v>
      </c>
      <c r="C227" s="137">
        <v>9</v>
      </c>
      <c r="D227" s="136">
        <v>8.98</v>
      </c>
      <c r="E227" s="282"/>
      <c r="F227" s="258" t="s">
        <v>9</v>
      </c>
      <c r="G227" s="281">
        <f>MIN(C226:C236)</f>
        <v>8.2899999999999991</v>
      </c>
      <c r="H227" s="281">
        <f>MIN(D226:D236)</f>
        <v>8.2100000000000009</v>
      </c>
      <c r="I227" s="281"/>
      <c r="J227" s="281"/>
      <c r="L227" s="92">
        <v>4</v>
      </c>
      <c r="M227" s="137">
        <v>23</v>
      </c>
      <c r="N227" s="136">
        <v>21.6</v>
      </c>
      <c r="P227" s="258" t="s">
        <v>9</v>
      </c>
      <c r="Q227" s="281">
        <f>MIN(M226:M236)</f>
        <v>22.9</v>
      </c>
      <c r="R227" s="281">
        <f>MIN(N226:N236)</f>
        <v>21.6</v>
      </c>
    </row>
    <row r="228" spans="2:18" ht="13.5" thickBot="1">
      <c r="B228" s="92">
        <v>14</v>
      </c>
      <c r="C228" s="137">
        <v>8.64</v>
      </c>
      <c r="D228" s="136">
        <v>8.6300000000000008</v>
      </c>
      <c r="E228" s="282"/>
      <c r="F228" s="262" t="s">
        <v>10</v>
      </c>
      <c r="G228" s="285">
        <f>G226-G227</f>
        <v>0.75</v>
      </c>
      <c r="H228" s="285">
        <f>H226-H227</f>
        <v>0.78999999999999915</v>
      </c>
      <c r="I228" s="281"/>
      <c r="J228" s="281"/>
      <c r="L228" s="92">
        <v>14</v>
      </c>
      <c r="M228" s="137">
        <v>23.1</v>
      </c>
      <c r="N228" s="136">
        <v>23.5</v>
      </c>
      <c r="P228" s="262" t="s">
        <v>10</v>
      </c>
      <c r="Q228" s="285">
        <f>Q226-Q227</f>
        <v>0.90000000000000213</v>
      </c>
      <c r="R228" s="285">
        <f>R226-R227</f>
        <v>3.0999999999999979</v>
      </c>
    </row>
    <row r="229" spans="2:18">
      <c r="B229" s="92">
        <v>17</v>
      </c>
      <c r="C229" s="137">
        <v>8.58</v>
      </c>
      <c r="D229" s="136">
        <v>8.52</v>
      </c>
      <c r="E229" s="282"/>
      <c r="F229" s="258"/>
      <c r="G229" s="281"/>
      <c r="H229" s="281"/>
      <c r="I229" s="281"/>
      <c r="J229" s="281"/>
      <c r="L229" s="92">
        <v>17</v>
      </c>
      <c r="M229" s="137">
        <v>22.9</v>
      </c>
      <c r="N229" s="136">
        <v>23.8</v>
      </c>
      <c r="P229" s="258"/>
      <c r="Q229" s="281"/>
      <c r="R229" s="281"/>
    </row>
    <row r="230" spans="2:18">
      <c r="B230" s="92">
        <v>18</v>
      </c>
      <c r="C230" s="137">
        <v>8.58</v>
      </c>
      <c r="D230" s="136">
        <v>8.5</v>
      </c>
      <c r="E230" s="282"/>
      <c r="F230" s="258"/>
      <c r="G230" s="281"/>
      <c r="H230" s="281"/>
      <c r="I230" s="281"/>
      <c r="J230" s="281"/>
      <c r="L230" s="92">
        <v>18</v>
      </c>
      <c r="M230" s="137">
        <v>23.7</v>
      </c>
      <c r="N230" s="136">
        <v>24.4</v>
      </c>
      <c r="P230" s="258"/>
      <c r="Q230" s="281"/>
      <c r="R230" s="281"/>
    </row>
    <row r="231" spans="2:18">
      <c r="B231" s="92">
        <v>19</v>
      </c>
      <c r="C231" s="137">
        <v>8.2899999999999991</v>
      </c>
      <c r="D231" s="136">
        <v>8.2100000000000009</v>
      </c>
      <c r="E231" s="282"/>
      <c r="F231" s="258"/>
      <c r="G231" s="281"/>
      <c r="H231" s="281"/>
      <c r="I231" s="281"/>
      <c r="J231" s="281"/>
      <c r="L231" s="92">
        <v>19</v>
      </c>
      <c r="M231" s="137">
        <v>23.6</v>
      </c>
      <c r="N231" s="136">
        <v>24.4</v>
      </c>
      <c r="P231" s="258"/>
      <c r="Q231" s="281"/>
      <c r="R231" s="281"/>
    </row>
    <row r="232" spans="2:18">
      <c r="B232" s="92">
        <v>20</v>
      </c>
      <c r="C232" s="137">
        <v>8.92</v>
      </c>
      <c r="D232" s="136">
        <v>8.33</v>
      </c>
      <c r="E232" s="282"/>
      <c r="F232" s="258"/>
      <c r="G232" s="281"/>
      <c r="H232" s="281"/>
      <c r="I232" s="281"/>
      <c r="J232" s="281"/>
      <c r="L232" s="92">
        <v>20</v>
      </c>
      <c r="M232" s="137">
        <v>23.8</v>
      </c>
      <c r="N232" s="136">
        <v>24.7</v>
      </c>
      <c r="P232" s="258"/>
      <c r="Q232" s="281"/>
      <c r="R232" s="281"/>
    </row>
    <row r="233" spans="2:18">
      <c r="B233" s="92">
        <v>24</v>
      </c>
      <c r="C233" s="284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92">
        <v>24</v>
      </c>
      <c r="M233" s="284" t="s">
        <v>307</v>
      </c>
      <c r="N233" s="283" t="s">
        <v>307</v>
      </c>
      <c r="P233" s="258"/>
      <c r="Q233" s="281"/>
      <c r="R233" s="281"/>
    </row>
    <row r="234" spans="2:18">
      <c r="B234" s="92">
        <v>25</v>
      </c>
      <c r="C234" s="284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92">
        <v>25</v>
      </c>
      <c r="M234" s="284" t="s">
        <v>307</v>
      </c>
      <c r="N234" s="283" t="s">
        <v>307</v>
      </c>
      <c r="P234" s="258"/>
      <c r="Q234" s="281"/>
      <c r="R234" s="281"/>
    </row>
    <row r="235" spans="2:18">
      <c r="B235" s="92">
        <v>27</v>
      </c>
      <c r="C235" s="284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92">
        <v>27</v>
      </c>
      <c r="M235" s="284" t="s">
        <v>307</v>
      </c>
      <c r="N235" s="283" t="s">
        <v>307</v>
      </c>
      <c r="P235" s="258"/>
      <c r="Q235" s="281"/>
      <c r="R235" s="281"/>
    </row>
    <row r="236" spans="2:18" ht="13.5" thickBot="1">
      <c r="B236" s="92">
        <v>28</v>
      </c>
      <c r="C236" s="284" t="s">
        <v>307</v>
      </c>
      <c r="D236" s="283" t="s">
        <v>307</v>
      </c>
      <c r="E236" s="282"/>
      <c r="F236" s="258"/>
      <c r="G236" s="281"/>
      <c r="H236" s="281"/>
      <c r="I236" s="281"/>
      <c r="J236" s="281"/>
      <c r="L236" s="92">
        <v>28</v>
      </c>
      <c r="M236" s="284" t="s">
        <v>307</v>
      </c>
      <c r="N236" s="283" t="s">
        <v>307</v>
      </c>
      <c r="P236" s="258"/>
      <c r="Q236" s="281"/>
      <c r="R236" s="281"/>
    </row>
    <row r="237" spans="2:18" ht="13.5" thickBot="1">
      <c r="B237" s="248" t="s">
        <v>0</v>
      </c>
      <c r="C237" s="256">
        <f>COUNTIF(C226:C236,"&gt;0")</f>
        <v>7</v>
      </c>
      <c r="D237" s="255">
        <f>COUNTIF(D226:D236,"&gt;0")</f>
        <v>7</v>
      </c>
      <c r="E237" s="280"/>
      <c r="L237" s="248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8.7214285714285715</v>
      </c>
      <c r="D238" s="146">
        <f>AVERAGE(D226:D236)</f>
        <v>8.5957142857142852</v>
      </c>
      <c r="E238" s="101"/>
      <c r="L238" s="117" t="s">
        <v>1</v>
      </c>
      <c r="M238" s="134">
        <f>AVERAGE(M226:M236)</f>
        <v>23.342857142857149</v>
      </c>
      <c r="N238" s="146">
        <f>AVERAGE(N226:N236)</f>
        <v>23.671428571428571</v>
      </c>
    </row>
    <row r="239" spans="2:18">
      <c r="B239" s="85" t="s">
        <v>2</v>
      </c>
      <c r="C239" s="84">
        <f>STDEV(C226:C236)</f>
        <v>0.27425223009901983</v>
      </c>
      <c r="D239" s="136">
        <f>STDEV(D226:D236)</f>
        <v>0.30181987690547829</v>
      </c>
      <c r="E239" s="101"/>
      <c r="L239" s="85" t="s">
        <v>2</v>
      </c>
      <c r="M239" s="84">
        <f>STDEV(M226:M236)</f>
        <v>0.35989416433697524</v>
      </c>
      <c r="N239" s="136">
        <f>STDEV(N226:N236)</f>
        <v>1.0483547200483323</v>
      </c>
    </row>
    <row r="240" spans="2:18" ht="13.5" thickBot="1">
      <c r="B240" s="82" t="s">
        <v>3</v>
      </c>
      <c r="C240" s="235">
        <f>CONFIDENCE(0.05,C239,C237)</f>
        <v>0.20316516198099616</v>
      </c>
      <c r="D240" s="234">
        <f>CONFIDENCE(0.05,D239,D237)</f>
        <v>0.22358718526535318</v>
      </c>
      <c r="E240" s="279"/>
      <c r="L240" s="82" t="s">
        <v>3</v>
      </c>
      <c r="M240" s="254">
        <f>CONFIDENCE(0.05,M239,M237)</f>
        <v>0.26660842891646608</v>
      </c>
      <c r="N240" s="278">
        <f>CONFIDENCE(0.05,N239,N237)</f>
        <v>0.776617774211939</v>
      </c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Q157:R157"/>
    <mergeCell ref="B129:C129"/>
    <mergeCell ref="L129:M129"/>
    <mergeCell ref="B130:B131"/>
    <mergeCell ref="C130:D130"/>
    <mergeCell ref="L130:L131"/>
    <mergeCell ref="M130:N130"/>
    <mergeCell ref="Q188:R188"/>
    <mergeCell ref="D188:D189"/>
    <mergeCell ref="B159:C159"/>
    <mergeCell ref="L159:M159"/>
    <mergeCell ref="B157:C158"/>
    <mergeCell ref="D157:D158"/>
    <mergeCell ref="G157:H157"/>
    <mergeCell ref="L157:M158"/>
    <mergeCell ref="B160:B161"/>
    <mergeCell ref="C160:D160"/>
    <mergeCell ref="L160:L161"/>
    <mergeCell ref="M160:N160"/>
    <mergeCell ref="G188:H188"/>
    <mergeCell ref="L188:M189"/>
    <mergeCell ref="Q127:R127"/>
    <mergeCell ref="B75:C75"/>
    <mergeCell ref="L75:M75"/>
    <mergeCell ref="B76:B77"/>
    <mergeCell ref="C76:D76"/>
    <mergeCell ref="L76:L77"/>
    <mergeCell ref="M76:N76"/>
    <mergeCell ref="B97:C98"/>
    <mergeCell ref="D97:D98"/>
    <mergeCell ref="B127:C128"/>
    <mergeCell ref="G127:H127"/>
    <mergeCell ref="L127:M128"/>
    <mergeCell ref="N73:N74"/>
    <mergeCell ref="L73:M74"/>
    <mergeCell ref="N54:N55"/>
    <mergeCell ref="Q73:R73"/>
    <mergeCell ref="B56:C56"/>
    <mergeCell ref="L56:M56"/>
    <mergeCell ref="B57:B58"/>
    <mergeCell ref="C57:D57"/>
    <mergeCell ref="L57:L58"/>
    <mergeCell ref="M57:N57"/>
    <mergeCell ref="B73:C74"/>
    <mergeCell ref="D73:D74"/>
    <mergeCell ref="G73:H73"/>
    <mergeCell ref="Q54:R54"/>
    <mergeCell ref="M22:N22"/>
    <mergeCell ref="B37:C37"/>
    <mergeCell ref="L37:M37"/>
    <mergeCell ref="B38:B39"/>
    <mergeCell ref="C38:D38"/>
    <mergeCell ref="L38:L39"/>
    <mergeCell ref="M38:N38"/>
    <mergeCell ref="B54:C55"/>
    <mergeCell ref="N35:N36"/>
    <mergeCell ref="D54:D55"/>
    <mergeCell ref="G54:H54"/>
    <mergeCell ref="L54:M55"/>
    <mergeCell ref="N2:N3"/>
    <mergeCell ref="Q2:R2"/>
    <mergeCell ref="L19:M20"/>
    <mergeCell ref="C22:D22"/>
    <mergeCell ref="B35:C36"/>
    <mergeCell ref="D35:D36"/>
    <mergeCell ref="G35:H35"/>
    <mergeCell ref="B22:B23"/>
    <mergeCell ref="L35:M36"/>
    <mergeCell ref="L22:L23"/>
    <mergeCell ref="G97:H97"/>
    <mergeCell ref="L97:M98"/>
    <mergeCell ref="N97:N98"/>
    <mergeCell ref="Q97:R97"/>
    <mergeCell ref="B99:C99"/>
    <mergeCell ref="L99:M99"/>
    <mergeCell ref="B2:C3"/>
    <mergeCell ref="D2:D3"/>
    <mergeCell ref="B5:B6"/>
    <mergeCell ref="B21:C21"/>
    <mergeCell ref="B19:C20"/>
    <mergeCell ref="D19:D20"/>
    <mergeCell ref="C5:D5"/>
    <mergeCell ref="B4:C4"/>
    <mergeCell ref="Q35:R35"/>
    <mergeCell ref="L21:M21"/>
    <mergeCell ref="L5:L6"/>
    <mergeCell ref="L4:M4"/>
    <mergeCell ref="M5:N5"/>
    <mergeCell ref="Q19:R19"/>
    <mergeCell ref="N19:N20"/>
    <mergeCell ref="G2:H2"/>
    <mergeCell ref="L2:M3"/>
    <mergeCell ref="G19:H19"/>
    <mergeCell ref="B191:B192"/>
    <mergeCell ref="C191:D191"/>
    <mergeCell ref="L191:L192"/>
    <mergeCell ref="M191:N191"/>
    <mergeCell ref="N188:N189"/>
    <mergeCell ref="B190:C190"/>
    <mergeCell ref="L190:M190"/>
    <mergeCell ref="B188:C189"/>
    <mergeCell ref="B100:B101"/>
    <mergeCell ref="C100:D100"/>
    <mergeCell ref="L100:L101"/>
    <mergeCell ref="M100:N100"/>
    <mergeCell ref="N127:N128"/>
    <mergeCell ref="D127:D128"/>
    <mergeCell ref="N157:N15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0"/>
  <sheetViews>
    <sheetView topLeftCell="A220" zoomScale="93" zoomScaleNormal="93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2851562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thickBot="1">
      <c r="B2" s="347"/>
      <c r="C2" s="348"/>
      <c r="D2" s="405" t="s">
        <v>15</v>
      </c>
      <c r="E2" s="291"/>
      <c r="F2" s="268"/>
      <c r="G2" s="490" t="s">
        <v>334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12</v>
      </c>
      <c r="C4" s="348"/>
      <c r="D4" s="288" t="s">
        <v>281</v>
      </c>
      <c r="E4" s="289"/>
      <c r="F4" s="263" t="s">
        <v>1</v>
      </c>
      <c r="G4" s="286">
        <f t="shared" ref="G4:H6" si="0">C14</f>
        <v>-171.36666666666667</v>
      </c>
      <c r="H4" s="286">
        <f t="shared" si="0"/>
        <v>-177.05</v>
      </c>
      <c r="I4" s="286"/>
      <c r="J4" s="286"/>
      <c r="L4" s="492" t="s">
        <v>333</v>
      </c>
      <c r="M4" s="494"/>
      <c r="N4" s="288" t="s">
        <v>281</v>
      </c>
      <c r="P4" s="263" t="s">
        <v>1</v>
      </c>
      <c r="Q4" s="286">
        <f t="shared" ref="Q4:R6" si="1">M14</f>
        <v>18.733333333333334</v>
      </c>
      <c r="R4" s="286">
        <f t="shared" si="1"/>
        <v>18.925000000000001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>
        <f t="shared" si="0"/>
        <v>12.150034293504421</v>
      </c>
      <c r="H5" s="286">
        <f t="shared" si="0"/>
        <v>12.541531007018239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0.80829037686547522</v>
      </c>
      <c r="R5" s="286">
        <f t="shared" si="1"/>
        <v>0.82613558209291538</v>
      </c>
    </row>
    <row r="6" spans="2:18" ht="13.5" thickBot="1">
      <c r="B6" s="484"/>
      <c r="C6" s="129">
        <v>1</v>
      </c>
      <c r="D6" s="128">
        <v>2</v>
      </c>
      <c r="E6" s="280"/>
      <c r="F6" s="258" t="s">
        <v>3</v>
      </c>
      <c r="G6" s="286">
        <f t="shared" si="0"/>
        <v>10.649778927035083</v>
      </c>
      <c r="H6" s="286">
        <f t="shared" si="0"/>
        <v>10.992934620991598</v>
      </c>
      <c r="I6" s="286"/>
      <c r="J6" s="286"/>
      <c r="L6" s="484"/>
      <c r="M6" s="129">
        <v>1</v>
      </c>
      <c r="N6" s="128">
        <v>2</v>
      </c>
      <c r="P6" s="258" t="s">
        <v>3</v>
      </c>
      <c r="Q6" s="286">
        <f t="shared" si="1"/>
        <v>0.91464985945202415</v>
      </c>
      <c r="R6" s="286">
        <f t="shared" si="1"/>
        <v>0.80959799362457352</v>
      </c>
    </row>
    <row r="7" spans="2:18">
      <c r="B7" s="92">
        <v>4</v>
      </c>
      <c r="C7" s="284" t="s">
        <v>307</v>
      </c>
      <c r="D7" s="283" t="s">
        <v>307</v>
      </c>
      <c r="E7" s="282"/>
      <c r="F7" s="258" t="s">
        <v>8</v>
      </c>
      <c r="G7" s="281">
        <f>MAX(C7:C12)</f>
        <v>-159.19999999999999</v>
      </c>
      <c r="H7" s="281">
        <f>MAX(D7:D12)</f>
        <v>-159.80000000000001</v>
      </c>
      <c r="I7" s="281"/>
      <c r="J7" s="281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19.2</v>
      </c>
      <c r="R7" s="281">
        <f>MAX(N7:N12)</f>
        <v>19.899999999999999</v>
      </c>
    </row>
    <row r="8" spans="2:18">
      <c r="B8" s="92">
        <v>5</v>
      </c>
      <c r="C8" s="137">
        <v>-159.19999999999999</v>
      </c>
      <c r="D8" s="136">
        <v>-159.80000000000001</v>
      </c>
      <c r="E8" s="282"/>
      <c r="F8" s="258" t="s">
        <v>9</v>
      </c>
      <c r="G8" s="281">
        <f>MIN(C7:C12)</f>
        <v>-183.5</v>
      </c>
      <c r="H8" s="281">
        <f>MIN(D7:D12)</f>
        <v>-189.8</v>
      </c>
      <c r="I8" s="281"/>
      <c r="J8" s="281"/>
      <c r="L8" s="92">
        <v>5</v>
      </c>
      <c r="M8" s="137">
        <v>19.2</v>
      </c>
      <c r="N8" s="136">
        <v>19.899999999999999</v>
      </c>
      <c r="P8" s="258" t="s">
        <v>9</v>
      </c>
      <c r="Q8" s="281">
        <f>MIN(M7:M12)</f>
        <v>17.8</v>
      </c>
      <c r="R8" s="281">
        <f>MIN(N7:N12)</f>
        <v>17.899999999999999</v>
      </c>
    </row>
    <row r="9" spans="2:18" ht="13.5" thickBot="1">
      <c r="B9" s="92">
        <v>7</v>
      </c>
      <c r="C9" s="284" t="s">
        <v>307</v>
      </c>
      <c r="D9" s="136">
        <v>-178.4</v>
      </c>
      <c r="E9" s="282"/>
      <c r="F9" s="262" t="s">
        <v>10</v>
      </c>
      <c r="G9" s="285">
        <f>G7-G8</f>
        <v>24.300000000000011</v>
      </c>
      <c r="H9" s="285">
        <f>H7-H8</f>
        <v>30</v>
      </c>
      <c r="I9" s="281"/>
      <c r="J9" s="281"/>
      <c r="L9" s="92">
        <v>7</v>
      </c>
      <c r="M9" s="284" t="s">
        <v>307</v>
      </c>
      <c r="N9" s="136">
        <v>18.8</v>
      </c>
      <c r="P9" s="262" t="s">
        <v>10</v>
      </c>
      <c r="Q9" s="285">
        <f>Q7-Q8</f>
        <v>1.3999999999999986</v>
      </c>
      <c r="R9" s="285">
        <f>R7-R8</f>
        <v>2</v>
      </c>
    </row>
    <row r="10" spans="2:18">
      <c r="B10" s="92">
        <v>14</v>
      </c>
      <c r="C10" s="137">
        <v>-171.4</v>
      </c>
      <c r="D10" s="136">
        <v>-180.2</v>
      </c>
      <c r="E10" s="282"/>
      <c r="F10" s="258"/>
      <c r="G10" s="281"/>
      <c r="H10" s="281"/>
      <c r="I10" s="281"/>
      <c r="J10" s="281"/>
      <c r="L10" s="92">
        <v>14</v>
      </c>
      <c r="M10" s="137">
        <v>19.2</v>
      </c>
      <c r="N10" s="136">
        <v>19.100000000000001</v>
      </c>
      <c r="P10" s="258"/>
      <c r="Q10" s="281"/>
      <c r="R10" s="281"/>
    </row>
    <row r="11" spans="2:18">
      <c r="B11" s="92">
        <v>15</v>
      </c>
      <c r="C11" s="284" t="s">
        <v>307</v>
      </c>
      <c r="D11" s="283" t="s">
        <v>307</v>
      </c>
      <c r="E11" s="282"/>
      <c r="F11" s="258"/>
      <c r="G11" s="281"/>
      <c r="H11" s="281"/>
      <c r="I11" s="281"/>
      <c r="J11" s="281"/>
      <c r="L11" s="92">
        <v>15</v>
      </c>
      <c r="M11" s="284" t="s">
        <v>307</v>
      </c>
      <c r="N11" s="283" t="s">
        <v>307</v>
      </c>
      <c r="P11" s="258"/>
      <c r="Q11" s="281"/>
      <c r="R11" s="281"/>
    </row>
    <row r="12" spans="2:18" ht="13.5" thickBot="1">
      <c r="B12" s="92">
        <v>29</v>
      </c>
      <c r="C12" s="137">
        <v>-183.5</v>
      </c>
      <c r="D12" s="136">
        <v>-189.8</v>
      </c>
      <c r="E12" s="282"/>
      <c r="F12" s="258"/>
      <c r="G12" s="281"/>
      <c r="H12" s="281"/>
      <c r="I12" s="281"/>
      <c r="J12" s="281"/>
      <c r="L12" s="92">
        <v>29</v>
      </c>
      <c r="M12" s="137">
        <v>17.8</v>
      </c>
      <c r="N12" s="136">
        <v>17.899999999999999</v>
      </c>
      <c r="P12" s="258"/>
      <c r="Q12" s="281"/>
      <c r="R12" s="281"/>
    </row>
    <row r="13" spans="2:18" ht="13.5" thickBot="1">
      <c r="B13" s="248" t="s">
        <v>0</v>
      </c>
      <c r="C13" s="256">
        <v>5</v>
      </c>
      <c r="D13" s="255">
        <v>5</v>
      </c>
      <c r="E13" s="280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2:18">
      <c r="B14" s="117" t="s">
        <v>1</v>
      </c>
      <c r="C14" s="134">
        <f>AVERAGE(C7:C12)</f>
        <v>-171.36666666666667</v>
      </c>
      <c r="D14" s="146">
        <f>AVERAGE(D7:D12)</f>
        <v>-177.05</v>
      </c>
      <c r="E14" s="101"/>
      <c r="L14" s="117" t="s">
        <v>1</v>
      </c>
      <c r="M14" s="134">
        <f>AVERAGE(M7:M12)</f>
        <v>18.733333333333334</v>
      </c>
      <c r="N14" s="146">
        <f>AVERAGE(N7:N12)</f>
        <v>18.925000000000001</v>
      </c>
    </row>
    <row r="15" spans="2:18">
      <c r="B15" s="85" t="s">
        <v>2</v>
      </c>
      <c r="C15" s="84">
        <f>STDEV(C7:C12)</f>
        <v>12.150034293504421</v>
      </c>
      <c r="D15" s="136">
        <f>STDEV(D7:D12)</f>
        <v>12.541531007018239</v>
      </c>
      <c r="E15" s="101"/>
      <c r="L15" s="85" t="s">
        <v>2</v>
      </c>
      <c r="M15" s="84">
        <f>STDEV(M7:M12)</f>
        <v>0.80829037686547522</v>
      </c>
      <c r="N15" s="136">
        <f>STDEV(N7:N12)</f>
        <v>0.82613558209291538</v>
      </c>
    </row>
    <row r="16" spans="2:18" ht="13.5" thickBot="1">
      <c r="B16" s="82" t="s">
        <v>3</v>
      </c>
      <c r="C16" s="235">
        <f>CONFIDENCE(0.05,C15,C13)</f>
        <v>10.649778927035083</v>
      </c>
      <c r="D16" s="234">
        <f>CONFIDENCE(0.05,D15,D13)</f>
        <v>10.992934620991598</v>
      </c>
      <c r="E16" s="279"/>
      <c r="L16" s="82" t="s">
        <v>3</v>
      </c>
      <c r="M16" s="254">
        <f>CONFIDENCE(0.05,M15,M13)</f>
        <v>0.91464985945202415</v>
      </c>
      <c r="N16" s="278">
        <f>CONFIDENCE(0.05,N15,N13)</f>
        <v>0.80959799362457352</v>
      </c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443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3.5" customHeight="1" thickBot="1">
      <c r="B21" s="347" t="s">
        <v>12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-180.13333333333333</v>
      </c>
      <c r="H21" s="286">
        <f t="shared" si="2"/>
        <v>-182.96666666666667</v>
      </c>
      <c r="I21" s="286"/>
      <c r="J21" s="286"/>
      <c r="L21" s="492" t="s">
        <v>333</v>
      </c>
      <c r="M21" s="494"/>
      <c r="N21" s="288" t="s">
        <v>407</v>
      </c>
      <c r="P21" s="263" t="s">
        <v>1</v>
      </c>
      <c r="Q21" s="286">
        <f t="shared" ref="Q21:R23" si="3">M30</f>
        <v>16.2</v>
      </c>
      <c r="R21" s="286">
        <f t="shared" si="3"/>
        <v>15.799999999999999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18.126316044175482</v>
      </c>
      <c r="H22" s="286">
        <f t="shared" si="2"/>
        <v>17.897020236154766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1.0583005244258352</v>
      </c>
      <c r="R22" s="286">
        <f t="shared" si="3"/>
        <v>1.6093476939431079</v>
      </c>
    </row>
    <row r="23" spans="2:18" ht="13.5" thickBot="1">
      <c r="B23" s="484"/>
      <c r="C23" s="129">
        <v>1</v>
      </c>
      <c r="D23" s="128">
        <v>2</v>
      </c>
      <c r="E23" s="280"/>
      <c r="F23" s="258" t="s">
        <v>3</v>
      </c>
      <c r="G23" s="286">
        <f t="shared" si="2"/>
        <v>15.888124590334739</v>
      </c>
      <c r="H23" s="286">
        <f t="shared" si="2"/>
        <v>15.687141646144864</v>
      </c>
      <c r="I23" s="286"/>
      <c r="J23" s="286"/>
      <c r="L23" s="484"/>
      <c r="M23" s="129">
        <v>1</v>
      </c>
      <c r="N23" s="128">
        <v>2</v>
      </c>
      <c r="P23" s="258" t="s">
        <v>3</v>
      </c>
      <c r="Q23" s="286">
        <f t="shared" si="3"/>
        <v>1.197557775805606</v>
      </c>
      <c r="R23" s="286">
        <f t="shared" si="3"/>
        <v>1.8211148916344055</v>
      </c>
    </row>
    <row r="24" spans="2:18">
      <c r="B24" s="92">
        <v>5</v>
      </c>
      <c r="C24" s="284" t="s">
        <v>307</v>
      </c>
      <c r="D24" s="283" t="s">
        <v>307</v>
      </c>
      <c r="E24" s="282"/>
      <c r="F24" s="258" t="s">
        <v>8</v>
      </c>
      <c r="G24" s="281">
        <f>MAX(C24:C28)</f>
        <v>-160.1</v>
      </c>
      <c r="H24" s="281">
        <f>MAX(D24:D28)</f>
        <v>-162.4</v>
      </c>
      <c r="I24" s="281"/>
      <c r="J24" s="281"/>
      <c r="L24" s="92">
        <v>5</v>
      </c>
      <c r="M24" s="284" t="s">
        <v>307</v>
      </c>
      <c r="N24" s="283" t="s">
        <v>307</v>
      </c>
      <c r="P24" s="258" t="s">
        <v>8</v>
      </c>
      <c r="Q24" s="281">
        <f>MAX(M24:M28)</f>
        <v>17.399999999999999</v>
      </c>
      <c r="R24" s="281">
        <f>MAX(N24:N28)</f>
        <v>17.5</v>
      </c>
    </row>
    <row r="25" spans="2:18">
      <c r="B25" s="92">
        <v>8</v>
      </c>
      <c r="C25" s="137">
        <v>-195.4</v>
      </c>
      <c r="D25" s="136">
        <v>-195</v>
      </c>
      <c r="E25" s="282"/>
      <c r="F25" s="258" t="s">
        <v>9</v>
      </c>
      <c r="G25" s="281">
        <f>MIN(C24:C28)</f>
        <v>-195.4</v>
      </c>
      <c r="H25" s="281">
        <f>MIN(D24:D28)</f>
        <v>-195</v>
      </c>
      <c r="I25" s="281"/>
      <c r="J25" s="281"/>
      <c r="L25" s="92">
        <v>8</v>
      </c>
      <c r="M25" s="137">
        <v>17.399999999999999</v>
      </c>
      <c r="N25" s="136">
        <v>17.5</v>
      </c>
      <c r="P25" s="258" t="s">
        <v>9</v>
      </c>
      <c r="Q25" s="281">
        <f>MIN(M24:M28)</f>
        <v>15.4</v>
      </c>
      <c r="R25" s="281">
        <f>MIN(N24:N28)</f>
        <v>14.3</v>
      </c>
    </row>
    <row r="26" spans="2:18" ht="13.5" thickBot="1">
      <c r="B26" s="92">
        <v>12</v>
      </c>
      <c r="C26" s="137">
        <v>-184.9</v>
      </c>
      <c r="D26" s="136">
        <v>-191.5</v>
      </c>
      <c r="E26" s="282"/>
      <c r="F26" s="262" t="s">
        <v>10</v>
      </c>
      <c r="G26" s="285">
        <f>G24-G25</f>
        <v>35.300000000000011</v>
      </c>
      <c r="H26" s="285">
        <f>H24-H25</f>
        <v>32.599999999999994</v>
      </c>
      <c r="I26" s="281"/>
      <c r="J26" s="281"/>
      <c r="L26" s="92">
        <v>12</v>
      </c>
      <c r="M26" s="137">
        <v>15.4</v>
      </c>
      <c r="N26" s="136">
        <v>14.3</v>
      </c>
      <c r="P26" s="262" t="s">
        <v>10</v>
      </c>
      <c r="Q26" s="285">
        <f>Q24-Q25</f>
        <v>1.9999999999999982</v>
      </c>
      <c r="R26" s="285">
        <f>R24-R25</f>
        <v>3.1999999999999993</v>
      </c>
    </row>
    <row r="27" spans="2:18">
      <c r="B27" s="92">
        <v>15</v>
      </c>
      <c r="C27" s="284" t="s">
        <v>307</v>
      </c>
      <c r="D27" s="283" t="s">
        <v>307</v>
      </c>
      <c r="E27" s="282"/>
      <c r="F27" s="258"/>
      <c r="G27" s="281"/>
      <c r="H27" s="281"/>
      <c r="I27" s="281"/>
      <c r="J27" s="281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2:18" ht="13.5" thickBot="1">
      <c r="B28" s="92">
        <v>24</v>
      </c>
      <c r="C28" s="137">
        <v>-160.1</v>
      </c>
      <c r="D28" s="136">
        <v>-162.4</v>
      </c>
      <c r="E28" s="282"/>
      <c r="F28" s="258"/>
      <c r="G28" s="281"/>
      <c r="H28" s="281"/>
      <c r="I28" s="281"/>
      <c r="J28" s="281"/>
      <c r="L28" s="92">
        <v>24</v>
      </c>
      <c r="M28" s="137">
        <v>15.8</v>
      </c>
      <c r="N28" s="136">
        <v>15.6</v>
      </c>
      <c r="P28" s="258"/>
      <c r="Q28" s="281"/>
      <c r="R28" s="281"/>
    </row>
    <row r="29" spans="2:18" ht="13.5" thickBot="1">
      <c r="B29" s="248" t="s">
        <v>0</v>
      </c>
      <c r="C29" s="256">
        <v>5</v>
      </c>
      <c r="D29" s="255">
        <v>5</v>
      </c>
      <c r="E29" s="280"/>
      <c r="L29" s="248" t="s">
        <v>0</v>
      </c>
      <c r="M29" s="256">
        <f>COUNTIF(M24:M28,"&gt;0")</f>
        <v>3</v>
      </c>
      <c r="N29" s="255">
        <f>COUNTIF(N24:N28,"&gt;0")</f>
        <v>3</v>
      </c>
    </row>
    <row r="30" spans="2:18">
      <c r="B30" s="117" t="s">
        <v>1</v>
      </c>
      <c r="C30" s="134">
        <f>AVERAGE(C24:C28)</f>
        <v>-180.13333333333333</v>
      </c>
      <c r="D30" s="146">
        <f>AVERAGE(D24:D28)</f>
        <v>-182.96666666666667</v>
      </c>
      <c r="E30" s="101"/>
      <c r="L30" s="117" t="s">
        <v>1</v>
      </c>
      <c r="M30" s="134">
        <f>AVERAGE(M24:M28)</f>
        <v>16.2</v>
      </c>
      <c r="N30" s="146">
        <f>AVERAGE(N24:N28)</f>
        <v>15.799999999999999</v>
      </c>
    </row>
    <row r="31" spans="2:18">
      <c r="B31" s="85" t="s">
        <v>2</v>
      </c>
      <c r="C31" s="84">
        <f>STDEV(C24:C28)</f>
        <v>18.126316044175482</v>
      </c>
      <c r="D31" s="136">
        <f>STDEV(D24:D28)</f>
        <v>17.897020236154766</v>
      </c>
      <c r="E31" s="101"/>
      <c r="L31" s="85" t="s">
        <v>2</v>
      </c>
      <c r="M31" s="84">
        <f>STDEV(M24:M28)</f>
        <v>1.0583005244258352</v>
      </c>
      <c r="N31" s="136">
        <f>STDEV(N24:N28)</f>
        <v>1.6093476939431079</v>
      </c>
    </row>
    <row r="32" spans="2:18" ht="13.5" thickBot="1">
      <c r="B32" s="82" t="s">
        <v>3</v>
      </c>
      <c r="C32" s="235">
        <f>CONFIDENCE(0.05,C31,C29)</f>
        <v>15.888124590334739</v>
      </c>
      <c r="D32" s="234">
        <f>CONFIDENCE(0.05,D31,D29)</f>
        <v>15.687141646144864</v>
      </c>
      <c r="E32" s="279"/>
      <c r="L32" s="82" t="s">
        <v>3</v>
      </c>
      <c r="M32" s="254">
        <f>CONFIDENCE(0.05,M31,M29)</f>
        <v>1.197557775805606</v>
      </c>
      <c r="N32" s="278">
        <f>CONFIDENCE(0.05,N31,N29)</f>
        <v>1.8211148916344055</v>
      </c>
    </row>
    <row r="34" spans="2:18" ht="13.5" thickBot="1">
      <c r="H34" s="293"/>
      <c r="I34" s="252"/>
      <c r="J34" s="252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442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3.5" customHeight="1" thickBot="1">
      <c r="B37" s="347" t="s">
        <v>12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-169.85000000000002</v>
      </c>
      <c r="H37" s="286">
        <f t="shared" si="4"/>
        <v>-170.57500000000002</v>
      </c>
      <c r="I37" s="286"/>
      <c r="J37" s="286"/>
      <c r="L37" s="492" t="s">
        <v>333</v>
      </c>
      <c r="M37" s="494"/>
      <c r="N37" s="288" t="s">
        <v>406</v>
      </c>
      <c r="P37" s="263" t="s">
        <v>1</v>
      </c>
      <c r="Q37" s="286">
        <f t="shared" ref="Q37:R39" si="5">M49</f>
        <v>15.95</v>
      </c>
      <c r="R37" s="286">
        <f t="shared" si="5"/>
        <v>16.674999999999997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6.7948509917436741</v>
      </c>
      <c r="H38" s="286">
        <f t="shared" si="4"/>
        <v>7.5371855932215555</v>
      </c>
      <c r="I38" s="286"/>
      <c r="J38" s="286"/>
      <c r="L38" s="483" t="s">
        <v>6</v>
      </c>
      <c r="M38" s="485" t="s">
        <v>293</v>
      </c>
      <c r="N38" s="486"/>
      <c r="P38" s="258" t="s">
        <v>7</v>
      </c>
      <c r="Q38" s="286">
        <f t="shared" si="5"/>
        <v>1.6340134638368191</v>
      </c>
      <c r="R38" s="286">
        <f t="shared" si="5"/>
        <v>2.5940637360455781</v>
      </c>
    </row>
    <row r="39" spans="2:18" ht="13.5" thickBot="1">
      <c r="B39" s="484"/>
      <c r="C39" s="129">
        <v>1</v>
      </c>
      <c r="D39" s="128">
        <v>2</v>
      </c>
      <c r="E39" s="280"/>
      <c r="F39" s="258" t="s">
        <v>3</v>
      </c>
      <c r="G39" s="286">
        <f t="shared" si="4"/>
        <v>5.9558400541224676</v>
      </c>
      <c r="H39" s="286">
        <f t="shared" si="4"/>
        <v>6.606513064967765</v>
      </c>
      <c r="I39" s="286"/>
      <c r="J39" s="286"/>
      <c r="L39" s="484"/>
      <c r="M39" s="129">
        <v>1</v>
      </c>
      <c r="N39" s="128">
        <v>2</v>
      </c>
      <c r="P39" s="258" t="s">
        <v>3</v>
      </c>
      <c r="Q39" s="286">
        <f t="shared" si="5"/>
        <v>1.6013037696868533</v>
      </c>
      <c r="R39" s="286">
        <f t="shared" si="5"/>
        <v>2.5421357481253746</v>
      </c>
    </row>
    <row r="40" spans="2:18">
      <c r="B40" s="92">
        <v>8</v>
      </c>
      <c r="C40" s="137">
        <v>-160</v>
      </c>
      <c r="D40" s="136">
        <v>-159.30000000000001</v>
      </c>
      <c r="E40" s="282"/>
      <c r="F40" s="258" t="s">
        <v>8</v>
      </c>
      <c r="G40" s="281">
        <f>MAX(C40:C47)</f>
        <v>-160</v>
      </c>
      <c r="H40" s="281">
        <f>MAX(D40:D47)</f>
        <v>-159.30000000000001</v>
      </c>
      <c r="I40" s="281"/>
      <c r="J40" s="281"/>
      <c r="L40" s="92">
        <v>8</v>
      </c>
      <c r="M40" s="137">
        <v>14.4</v>
      </c>
      <c r="N40" s="136">
        <v>15.1</v>
      </c>
      <c r="P40" s="258" t="s">
        <v>8</v>
      </c>
      <c r="Q40" s="281">
        <f>MAX(M40:M47)</f>
        <v>18</v>
      </c>
      <c r="R40" s="281">
        <f>MAX(N40:N47)</f>
        <v>20.2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58" t="s">
        <v>9</v>
      </c>
      <c r="G41" s="281">
        <f>MIN(C40:C47)</f>
        <v>-175</v>
      </c>
      <c r="H41" s="281">
        <f>MIN(D40:D47)</f>
        <v>-175.1</v>
      </c>
      <c r="I41" s="281"/>
      <c r="J41" s="281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14.4</v>
      </c>
      <c r="R41" s="281">
        <f>MIN(N40:N47)</f>
        <v>14.4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262" t="s">
        <v>10</v>
      </c>
      <c r="G42" s="285">
        <f>G40-G41</f>
        <v>15</v>
      </c>
      <c r="H42" s="285">
        <f>H40-H41</f>
        <v>15.799999999999983</v>
      </c>
      <c r="I42" s="281"/>
      <c r="J42" s="281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3.5999999999999996</v>
      </c>
      <c r="R42" s="285">
        <f>R40-R41</f>
        <v>5.7999999999999989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58"/>
      <c r="G43" s="281"/>
      <c r="H43" s="281"/>
      <c r="I43" s="281"/>
      <c r="J43" s="281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58"/>
      <c r="G44" s="281"/>
      <c r="H44" s="281"/>
      <c r="I44" s="281"/>
      <c r="J44" s="281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-173.6</v>
      </c>
      <c r="D45" s="136">
        <v>-173.8</v>
      </c>
      <c r="E45" s="282"/>
      <c r="F45" s="258"/>
      <c r="G45" s="281"/>
      <c r="H45" s="281"/>
      <c r="I45" s="281"/>
      <c r="J45" s="281"/>
      <c r="L45" s="92">
        <v>22</v>
      </c>
      <c r="M45" s="137">
        <v>18</v>
      </c>
      <c r="N45" s="136">
        <v>20.2</v>
      </c>
      <c r="P45" s="258"/>
      <c r="Q45" s="281"/>
      <c r="R45" s="281"/>
    </row>
    <row r="46" spans="2:18">
      <c r="B46" s="92">
        <v>26</v>
      </c>
      <c r="C46" s="137">
        <v>-175</v>
      </c>
      <c r="D46" s="136">
        <v>-174.1</v>
      </c>
      <c r="E46" s="282"/>
      <c r="F46" s="258"/>
      <c r="G46" s="281"/>
      <c r="H46" s="281"/>
      <c r="I46" s="281"/>
      <c r="J46" s="281"/>
      <c r="L46" s="92">
        <v>26</v>
      </c>
      <c r="M46" s="137">
        <v>14.9</v>
      </c>
      <c r="N46" s="136">
        <v>14.4</v>
      </c>
      <c r="P46" s="258"/>
      <c r="Q46" s="281"/>
      <c r="R46" s="281"/>
    </row>
    <row r="47" spans="2:18" ht="13.5" thickBot="1">
      <c r="B47" s="92">
        <v>28</v>
      </c>
      <c r="C47" s="137">
        <v>-170.8</v>
      </c>
      <c r="D47" s="136">
        <v>-175.1</v>
      </c>
      <c r="E47" s="282"/>
      <c r="F47" s="258"/>
      <c r="G47" s="281"/>
      <c r="H47" s="281"/>
      <c r="I47" s="281"/>
      <c r="J47" s="281"/>
      <c r="L47" s="92">
        <v>28</v>
      </c>
      <c r="M47" s="137">
        <v>16.5</v>
      </c>
      <c r="N47" s="136">
        <v>17</v>
      </c>
      <c r="P47" s="258"/>
      <c r="Q47" s="281"/>
      <c r="R47" s="281"/>
    </row>
    <row r="48" spans="2:18" ht="13.5" thickBot="1">
      <c r="B48" s="248" t="s">
        <v>0</v>
      </c>
      <c r="C48" s="256">
        <v>5</v>
      </c>
      <c r="D48" s="255">
        <v>5</v>
      </c>
      <c r="E48" s="280"/>
      <c r="L48" s="248" t="s">
        <v>0</v>
      </c>
      <c r="M48" s="256">
        <f>COUNTIF(M40:M47,"&gt;0")</f>
        <v>4</v>
      </c>
      <c r="N48" s="255">
        <f>COUNTIF(N40:N47,"&gt;0")</f>
        <v>4</v>
      </c>
    </row>
    <row r="49" spans="2:18">
      <c r="B49" s="117" t="s">
        <v>1</v>
      </c>
      <c r="C49" s="134">
        <f>AVERAGE(C40:C47)</f>
        <v>-169.85000000000002</v>
      </c>
      <c r="D49" s="146">
        <f>AVERAGE(D40:D47)</f>
        <v>-170.57500000000002</v>
      </c>
      <c r="E49" s="101"/>
      <c r="L49" s="117" t="s">
        <v>1</v>
      </c>
      <c r="M49" s="134">
        <f>AVERAGE(M40:M47)</f>
        <v>15.95</v>
      </c>
      <c r="N49" s="146">
        <f>AVERAGE(N40:N47)</f>
        <v>16.674999999999997</v>
      </c>
    </row>
    <row r="50" spans="2:18">
      <c r="B50" s="85" t="s">
        <v>2</v>
      </c>
      <c r="C50" s="84">
        <f>STDEV(C40:C47)</f>
        <v>6.7948509917436741</v>
      </c>
      <c r="D50" s="136">
        <f>STDEV(D40:D47)</f>
        <v>7.5371855932215555</v>
      </c>
      <c r="E50" s="101"/>
      <c r="L50" s="85" t="s">
        <v>2</v>
      </c>
      <c r="M50" s="84">
        <f>STDEV(M40:M47)</f>
        <v>1.6340134638368191</v>
      </c>
      <c r="N50" s="136">
        <f>STDEV(N40:N47)</f>
        <v>2.5940637360455781</v>
      </c>
    </row>
    <row r="51" spans="2:18" ht="13.5" thickBot="1">
      <c r="B51" s="82" t="s">
        <v>3</v>
      </c>
      <c r="C51" s="235">
        <f>CONFIDENCE(0.05,C50,C48)</f>
        <v>5.9558400541224676</v>
      </c>
      <c r="D51" s="234">
        <f>CONFIDENCE(0.05,D50,D48)</f>
        <v>6.606513064967765</v>
      </c>
      <c r="E51" s="279"/>
      <c r="L51" s="82" t="s">
        <v>3</v>
      </c>
      <c r="M51" s="254">
        <f>CONFIDENCE(0.05,M50,M48)</f>
        <v>1.6013037696868533</v>
      </c>
      <c r="N51" s="278">
        <f>CONFIDENCE(0.05,N50,N48)</f>
        <v>2.5421357481253746</v>
      </c>
    </row>
    <row r="53" spans="2:18" ht="13.5" thickBot="1">
      <c r="H53" s="293"/>
      <c r="I53" s="252"/>
      <c r="J53" s="252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441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3.5" customHeight="1" thickBot="1">
      <c r="B56" s="347" t="s">
        <v>12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-148.07499999999999</v>
      </c>
      <c r="H56" s="286">
        <f t="shared" si="6"/>
        <v>-150.125</v>
      </c>
      <c r="I56" s="286"/>
      <c r="J56" s="286"/>
      <c r="L56" s="492" t="s">
        <v>333</v>
      </c>
      <c r="M56" s="494"/>
      <c r="N56" s="288" t="s">
        <v>405</v>
      </c>
      <c r="P56" s="263" t="s">
        <v>1</v>
      </c>
      <c r="Q56" s="286">
        <f t="shared" ref="Q56:R58" si="7">M68</f>
        <v>18.425000000000001</v>
      </c>
      <c r="R56" s="286">
        <f t="shared" si="7"/>
        <v>20.699999999999996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>
        <f t="shared" si="6"/>
        <v>20.202536969400814</v>
      </c>
      <c r="H57" s="286">
        <f t="shared" si="6"/>
        <v>20.101471753746491</v>
      </c>
      <c r="I57" s="286"/>
      <c r="J57" s="286"/>
      <c r="L57" s="483" t="s">
        <v>6</v>
      </c>
      <c r="M57" s="485" t="s">
        <v>293</v>
      </c>
      <c r="N57" s="486"/>
      <c r="P57" s="258" t="s">
        <v>7</v>
      </c>
      <c r="Q57" s="286">
        <f t="shared" si="7"/>
        <v>1.9207203509794617</v>
      </c>
      <c r="R57" s="286">
        <f t="shared" si="7"/>
        <v>2.5468935326524558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>
        <f t="shared" si="6"/>
        <v>19.798122428182278</v>
      </c>
      <c r="H58" s="286">
        <f t="shared" si="6"/>
        <v>19.699080336796158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1.8822713561464379</v>
      </c>
      <c r="R58" s="286">
        <f t="shared" si="7"/>
        <v>2.4959097982284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58" t="s">
        <v>8</v>
      </c>
      <c r="G59" s="281">
        <f>MAX(C59:C66)</f>
        <v>-133.69999999999999</v>
      </c>
      <c r="H59" s="281">
        <f>MAX(D59:D66)</f>
        <v>-135.5</v>
      </c>
      <c r="I59" s="281"/>
      <c r="J59" s="281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21.3</v>
      </c>
      <c r="R59" s="281">
        <f>MAX(N59:N66)</f>
        <v>24.4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58" t="s">
        <v>9</v>
      </c>
      <c r="G60" s="281">
        <f>MIN(C59:C66)</f>
        <v>-177.4</v>
      </c>
      <c r="H60" s="281">
        <f>MIN(D59:D66)</f>
        <v>-179.5</v>
      </c>
      <c r="I60" s="281"/>
      <c r="J60" s="281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</v>
      </c>
      <c r="R60" s="281">
        <f>MIN(N59:N66)</f>
        <v>18.600000000000001</v>
      </c>
    </row>
    <row r="61" spans="2:18" ht="13.5" thickBot="1">
      <c r="B61" s="92">
        <v>21</v>
      </c>
      <c r="C61" s="137">
        <v>-177.4</v>
      </c>
      <c r="D61" s="136">
        <v>-179.5</v>
      </c>
      <c r="E61" s="282"/>
      <c r="F61" s="262" t="s">
        <v>10</v>
      </c>
      <c r="G61" s="285">
        <f>G59-G60</f>
        <v>43.700000000000017</v>
      </c>
      <c r="H61" s="285">
        <f>H59-H60</f>
        <v>44</v>
      </c>
      <c r="I61" s="281"/>
      <c r="J61" s="281"/>
      <c r="L61" s="92">
        <v>21</v>
      </c>
      <c r="M61" s="137">
        <v>17.600000000000001</v>
      </c>
      <c r="N61" s="136">
        <v>19.7</v>
      </c>
      <c r="P61" s="262" t="s">
        <v>10</v>
      </c>
      <c r="Q61" s="285">
        <f>Q59-Q60</f>
        <v>4</v>
      </c>
      <c r="R61" s="285">
        <f>R59-R60</f>
        <v>5.7999999999999972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>
        <v>-145.4</v>
      </c>
      <c r="D64" s="136">
        <v>-146.4</v>
      </c>
      <c r="E64" s="282"/>
      <c r="F64" s="258"/>
      <c r="G64" s="281"/>
      <c r="H64" s="281"/>
      <c r="I64" s="281"/>
      <c r="J64" s="281"/>
      <c r="L64" s="92">
        <v>26</v>
      </c>
      <c r="M64" s="137">
        <v>17.5</v>
      </c>
      <c r="N64" s="136">
        <v>20.100000000000001</v>
      </c>
      <c r="P64" s="258"/>
      <c r="Q64" s="281"/>
      <c r="R64" s="281"/>
    </row>
    <row r="65" spans="2:18">
      <c r="B65" s="92">
        <v>27</v>
      </c>
      <c r="C65" s="137">
        <v>-133.69999999999999</v>
      </c>
      <c r="D65" s="136">
        <v>-139.1</v>
      </c>
      <c r="E65" s="282"/>
      <c r="F65" s="258"/>
      <c r="G65" s="281"/>
      <c r="H65" s="281"/>
      <c r="I65" s="281"/>
      <c r="J65" s="281"/>
      <c r="L65" s="92">
        <v>27</v>
      </c>
      <c r="M65" s="137">
        <v>21.3</v>
      </c>
      <c r="N65" s="136">
        <v>24.4</v>
      </c>
      <c r="P65" s="258"/>
      <c r="Q65" s="281"/>
      <c r="R65" s="281"/>
    </row>
    <row r="66" spans="2:18" ht="13.5" thickBot="1">
      <c r="B66" s="92">
        <v>28</v>
      </c>
      <c r="C66" s="137">
        <v>-135.80000000000001</v>
      </c>
      <c r="D66" s="136">
        <v>-135.5</v>
      </c>
      <c r="E66" s="282"/>
      <c r="F66" s="258"/>
      <c r="G66" s="281"/>
      <c r="H66" s="281"/>
      <c r="I66" s="281"/>
      <c r="J66" s="281"/>
      <c r="L66" s="92">
        <v>28</v>
      </c>
      <c r="M66" s="137">
        <v>17.3</v>
      </c>
      <c r="N66" s="136">
        <v>18.600000000000001</v>
      </c>
      <c r="P66" s="258"/>
      <c r="Q66" s="281"/>
      <c r="R66" s="281"/>
    </row>
    <row r="67" spans="2:18" ht="13.5" thickBot="1">
      <c r="B67" s="248" t="s">
        <v>0</v>
      </c>
      <c r="C67" s="256">
        <v>4</v>
      </c>
      <c r="D67" s="255">
        <v>4</v>
      </c>
      <c r="E67" s="280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-148.07499999999999</v>
      </c>
      <c r="D68" s="146">
        <f>AVERAGE(D59:D66)</f>
        <v>-150.125</v>
      </c>
      <c r="E68" s="101"/>
      <c r="L68" s="117" t="s">
        <v>1</v>
      </c>
      <c r="M68" s="134">
        <f>AVERAGE(M59:M66)</f>
        <v>18.425000000000001</v>
      </c>
      <c r="N68" s="146">
        <f>AVERAGE(N59:N66)</f>
        <v>20.699999999999996</v>
      </c>
    </row>
    <row r="69" spans="2:18">
      <c r="B69" s="85" t="s">
        <v>2</v>
      </c>
      <c r="C69" s="84">
        <f>STDEV(C59:C66)</f>
        <v>20.202536969400814</v>
      </c>
      <c r="D69" s="136">
        <f>STDEV(D59:D66)</f>
        <v>20.101471753746491</v>
      </c>
      <c r="E69" s="101"/>
      <c r="L69" s="85" t="s">
        <v>2</v>
      </c>
      <c r="M69" s="84">
        <f>STDEV(M59:M66)</f>
        <v>1.9207203509794617</v>
      </c>
      <c r="N69" s="136">
        <f>STDEV(N59:N66)</f>
        <v>2.5468935326524558</v>
      </c>
    </row>
    <row r="70" spans="2:18" ht="13.5" thickBot="1">
      <c r="B70" s="82" t="s">
        <v>3</v>
      </c>
      <c r="C70" s="235">
        <f>CONFIDENCE(0.05,C69,C67)</f>
        <v>19.798122428182278</v>
      </c>
      <c r="D70" s="234">
        <f>CONFIDENCE(0.05,D69,D67)</f>
        <v>19.699080336796158</v>
      </c>
      <c r="E70" s="279"/>
      <c r="L70" s="82" t="s">
        <v>3</v>
      </c>
      <c r="M70" s="254">
        <f>CONFIDENCE(0.05,M69,M67)</f>
        <v>1.8822713561464379</v>
      </c>
      <c r="N70" s="278">
        <f>CONFIDENCE(0.05,N69,N67)</f>
        <v>2.4959097982284</v>
      </c>
    </row>
    <row r="72" spans="2:18" ht="13.5" thickBot="1">
      <c r="H72" s="293"/>
      <c r="I72" s="252"/>
      <c r="J72" s="252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440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3.5" customHeight="1" thickBot="1">
      <c r="B75" s="347" t="s">
        <v>12</v>
      </c>
      <c r="C75" s="348"/>
      <c r="D75" s="288" t="s">
        <v>404</v>
      </c>
      <c r="E75" s="289"/>
      <c r="F75" s="263" t="s">
        <v>1</v>
      </c>
      <c r="G75" s="286">
        <f t="shared" ref="G75:H77" si="8">C92</f>
        <v>-141.64285714285717</v>
      </c>
      <c r="H75" s="286">
        <f t="shared" si="8"/>
        <v>-142.80000000000001</v>
      </c>
      <c r="I75" s="286"/>
      <c r="J75" s="286"/>
      <c r="L75" s="492" t="s">
        <v>333</v>
      </c>
      <c r="M75" s="494"/>
      <c r="N75" s="288" t="s">
        <v>404</v>
      </c>
      <c r="P75" s="263" t="s">
        <v>1</v>
      </c>
      <c r="Q75" s="286">
        <f t="shared" ref="Q75:R77" si="9">M92</f>
        <v>17.800000000000004</v>
      </c>
      <c r="R75" s="286">
        <f t="shared" si="9"/>
        <v>20.099999999999998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>
        <f t="shared" si="8"/>
        <v>4.5621110401717759</v>
      </c>
      <c r="H76" s="286">
        <f t="shared" si="8"/>
        <v>4.3973476854425231</v>
      </c>
      <c r="I76" s="286"/>
      <c r="J76" s="286"/>
      <c r="L76" s="483" t="s">
        <v>6</v>
      </c>
      <c r="M76" s="485" t="s">
        <v>293</v>
      </c>
      <c r="N76" s="486"/>
      <c r="P76" s="258" t="s">
        <v>7</v>
      </c>
      <c r="Q76" s="286">
        <f t="shared" si="9"/>
        <v>0.83466560170326121</v>
      </c>
      <c r="R76" s="286">
        <f t="shared" si="9"/>
        <v>1.1874342087037915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>
        <f t="shared" si="8"/>
        <v>4.4707866661046216</v>
      </c>
      <c r="H77" s="286">
        <f t="shared" si="8"/>
        <v>4.3093215454839546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>
        <f t="shared" si="9"/>
        <v>0.61831756886273259</v>
      </c>
      <c r="R77" s="286">
        <f t="shared" si="9"/>
        <v>0.8796474080301161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58" t="s">
        <v>8</v>
      </c>
      <c r="G78" s="281">
        <f>MAX(C78:C90)</f>
        <v>-134.1</v>
      </c>
      <c r="H78" s="281">
        <f>MAX(D78:D90)</f>
        <v>-139.5</v>
      </c>
      <c r="I78" s="281"/>
      <c r="J78" s="281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18.600000000000001</v>
      </c>
      <c r="R78" s="281">
        <f>MAX(N78:N90)</f>
        <v>21.2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58" t="s">
        <v>9</v>
      </c>
      <c r="G79" s="281">
        <f>MIN(C78:C90)</f>
        <v>-149.30000000000001</v>
      </c>
      <c r="H79" s="281">
        <f>MIN(D78:D90)</f>
        <v>-151.80000000000001</v>
      </c>
      <c r="I79" s="281"/>
      <c r="J79" s="281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16.2</v>
      </c>
      <c r="R79" s="281">
        <f>MIN(N78:N90)</f>
        <v>18.3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262" t="s">
        <v>10</v>
      </c>
      <c r="G80" s="285">
        <f>G78-G79</f>
        <v>15.200000000000017</v>
      </c>
      <c r="H80" s="285">
        <f>H78-H79</f>
        <v>12.300000000000011</v>
      </c>
      <c r="I80" s="281"/>
      <c r="J80" s="281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2.4000000000000021</v>
      </c>
      <c r="R80" s="285">
        <f>R78-R79</f>
        <v>2.8999999999999986</v>
      </c>
    </row>
    <row r="81" spans="2:18">
      <c r="B81" s="92">
        <v>9</v>
      </c>
      <c r="C81" s="147">
        <v>-144.30000000000001</v>
      </c>
      <c r="D81" s="146">
        <v>-139.6</v>
      </c>
      <c r="E81" s="282"/>
      <c r="F81" s="258"/>
      <c r="G81" s="281"/>
      <c r="H81" s="281"/>
      <c r="I81" s="281"/>
      <c r="J81" s="281"/>
      <c r="L81" s="92">
        <v>9</v>
      </c>
      <c r="M81" s="147">
        <v>17.600000000000001</v>
      </c>
      <c r="N81" s="146">
        <v>19.5</v>
      </c>
      <c r="P81" s="258"/>
      <c r="Q81" s="281"/>
      <c r="R81" s="281"/>
    </row>
    <row r="82" spans="2:18">
      <c r="B82" s="92">
        <v>10</v>
      </c>
      <c r="C82" s="147">
        <v>-141.19999999999999</v>
      </c>
      <c r="D82" s="146">
        <v>-141.80000000000001</v>
      </c>
      <c r="E82" s="282"/>
      <c r="F82" s="258"/>
      <c r="G82" s="281"/>
      <c r="H82" s="281"/>
      <c r="I82" s="281"/>
      <c r="J82" s="281"/>
      <c r="L82" s="92">
        <v>10</v>
      </c>
      <c r="M82" s="147">
        <v>18.5</v>
      </c>
      <c r="N82" s="146">
        <v>20.9</v>
      </c>
      <c r="P82" s="258"/>
      <c r="Q82" s="281"/>
      <c r="R82" s="281"/>
    </row>
    <row r="83" spans="2:18">
      <c r="B83" s="92">
        <v>11</v>
      </c>
      <c r="C83" s="147">
        <v>-140.69999999999999</v>
      </c>
      <c r="D83" s="146">
        <v>-144.6</v>
      </c>
      <c r="E83" s="282"/>
      <c r="F83" s="258"/>
      <c r="G83" s="281"/>
      <c r="H83" s="281"/>
      <c r="I83" s="281"/>
      <c r="J83" s="281"/>
      <c r="L83" s="92">
        <v>11</v>
      </c>
      <c r="M83" s="147">
        <v>17.8</v>
      </c>
      <c r="N83" s="146">
        <v>21.2</v>
      </c>
      <c r="P83" s="258"/>
      <c r="Q83" s="281"/>
      <c r="R83" s="281"/>
    </row>
    <row r="84" spans="2:18">
      <c r="B84" s="92">
        <v>12</v>
      </c>
      <c r="C84" s="147">
        <v>-141.30000000000001</v>
      </c>
      <c r="D84" s="146">
        <v>-142.6</v>
      </c>
      <c r="E84" s="282"/>
      <c r="F84" s="258"/>
      <c r="G84" s="281"/>
      <c r="H84" s="281"/>
      <c r="I84" s="281"/>
      <c r="J84" s="281"/>
      <c r="L84" s="92">
        <v>12</v>
      </c>
      <c r="M84" s="147">
        <v>16.2</v>
      </c>
      <c r="N84" s="146">
        <v>18.3</v>
      </c>
      <c r="P84" s="258"/>
      <c r="Q84" s="281"/>
      <c r="R84" s="281"/>
    </row>
    <row r="85" spans="2:18">
      <c r="B85" s="92">
        <v>13</v>
      </c>
      <c r="C85" s="147">
        <v>-134.1</v>
      </c>
      <c r="D85" s="146">
        <v>-139.5</v>
      </c>
      <c r="E85" s="282"/>
      <c r="F85" s="299"/>
      <c r="G85" s="298"/>
      <c r="H85" s="298"/>
      <c r="I85" s="298"/>
      <c r="J85" s="298"/>
      <c r="K85" s="297"/>
      <c r="L85" s="92">
        <v>13</v>
      </c>
      <c r="M85" s="147">
        <v>17.5</v>
      </c>
      <c r="N85" s="146">
        <v>18.899999999999999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58"/>
      <c r="G86" s="281"/>
      <c r="H86" s="281"/>
      <c r="I86" s="281"/>
      <c r="J86" s="281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58"/>
      <c r="G87" s="281"/>
      <c r="H87" s="281"/>
      <c r="I87" s="281"/>
      <c r="J87" s="281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58"/>
      <c r="G88" s="281"/>
      <c r="H88" s="281"/>
      <c r="I88" s="281"/>
      <c r="J88" s="281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47">
        <v>-149.30000000000001</v>
      </c>
      <c r="D89" s="146">
        <v>-151.80000000000001</v>
      </c>
      <c r="E89" s="282"/>
      <c r="F89" s="299"/>
      <c r="G89" s="298"/>
      <c r="H89" s="298"/>
      <c r="I89" s="298"/>
      <c r="J89" s="298"/>
      <c r="K89" s="297"/>
      <c r="L89" s="92">
        <v>23</v>
      </c>
      <c r="M89" s="147">
        <v>18.600000000000001</v>
      </c>
      <c r="N89" s="146">
        <v>20.7</v>
      </c>
      <c r="O89" s="297"/>
      <c r="P89" s="258"/>
      <c r="Q89" s="281"/>
      <c r="R89" s="281"/>
    </row>
    <row r="90" spans="2:18" ht="13.5" thickBot="1">
      <c r="B90" s="92">
        <v>24</v>
      </c>
      <c r="C90" s="147">
        <v>-140.6</v>
      </c>
      <c r="D90" s="146">
        <v>-139.69999999999999</v>
      </c>
      <c r="E90" s="282"/>
      <c r="F90" s="299"/>
      <c r="G90" s="298"/>
      <c r="H90" s="298"/>
      <c r="I90" s="298"/>
      <c r="J90" s="298"/>
      <c r="K90" s="297"/>
      <c r="L90" s="92">
        <v>24</v>
      </c>
      <c r="M90" s="147">
        <v>18.399999999999999</v>
      </c>
      <c r="N90" s="146">
        <v>21.2</v>
      </c>
      <c r="O90" s="297"/>
      <c r="P90" s="258"/>
      <c r="Q90" s="281"/>
      <c r="R90" s="281"/>
    </row>
    <row r="91" spans="2:18" ht="13.5" thickBot="1">
      <c r="B91" s="248" t="s">
        <v>0</v>
      </c>
      <c r="C91" s="256">
        <v>4</v>
      </c>
      <c r="D91" s="255">
        <v>4</v>
      </c>
      <c r="E91" s="280"/>
      <c r="L91" s="248" t="s">
        <v>0</v>
      </c>
      <c r="M91" s="256">
        <f>COUNTIF(M78:M90,"&gt;0")</f>
        <v>7</v>
      </c>
      <c r="N91" s="255">
        <f>COUNTIF(N78:N90,"&gt;0")</f>
        <v>7</v>
      </c>
    </row>
    <row r="92" spans="2:18">
      <c r="B92" s="117" t="s">
        <v>1</v>
      </c>
      <c r="C92" s="134">
        <f>AVERAGE(C78:C90)</f>
        <v>-141.64285714285717</v>
      </c>
      <c r="D92" s="146">
        <f>AVERAGE(D78:D90)</f>
        <v>-142.80000000000001</v>
      </c>
      <c r="E92" s="101"/>
      <c r="L92" s="117" t="s">
        <v>1</v>
      </c>
      <c r="M92" s="134">
        <f>AVERAGE(M78:M90)</f>
        <v>17.800000000000004</v>
      </c>
      <c r="N92" s="146">
        <f>AVERAGE(N78:N90)</f>
        <v>20.099999999999998</v>
      </c>
    </row>
    <row r="93" spans="2:18">
      <c r="B93" s="85" t="s">
        <v>2</v>
      </c>
      <c r="C93" s="84">
        <f>STDEV(C78:C90)</f>
        <v>4.5621110401717759</v>
      </c>
      <c r="D93" s="136">
        <f>STDEV(D78:D90)</f>
        <v>4.3973476854425231</v>
      </c>
      <c r="E93" s="101"/>
      <c r="L93" s="85" t="s">
        <v>2</v>
      </c>
      <c r="M93" s="84">
        <f>STDEV(M78:M90)</f>
        <v>0.83466560170326121</v>
      </c>
      <c r="N93" s="136">
        <f>STDEV(N78:N90)</f>
        <v>1.1874342087037915</v>
      </c>
    </row>
    <row r="94" spans="2:18" ht="13.5" thickBot="1">
      <c r="B94" s="82" t="s">
        <v>3</v>
      </c>
      <c r="C94" s="235">
        <f>CONFIDENCE(0.05,C93,C91)</f>
        <v>4.4707866661046216</v>
      </c>
      <c r="D94" s="234">
        <f>CONFIDENCE(0.05,D93,D91)</f>
        <v>4.3093215454839546</v>
      </c>
      <c r="E94" s="279"/>
      <c r="L94" s="82" t="s">
        <v>3</v>
      </c>
      <c r="M94" s="254">
        <f>CONFIDENCE(0.05,M93,M91)</f>
        <v>0.61831756886273259</v>
      </c>
      <c r="N94" s="278">
        <f>CONFIDENCE(0.05,N93,N91)</f>
        <v>0.8796474080301161</v>
      </c>
    </row>
    <row r="96" spans="2:18" ht="13.5" thickBot="1">
      <c r="H96" s="293"/>
      <c r="I96" s="252"/>
      <c r="J96" s="252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439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3.5" customHeight="1" thickBot="1">
      <c r="B99" s="347" t="s">
        <v>12</v>
      </c>
      <c r="C99" s="348"/>
      <c r="D99" s="288" t="s">
        <v>403</v>
      </c>
      <c r="E99" s="289"/>
      <c r="F99" s="263" t="s">
        <v>1</v>
      </c>
      <c r="G99" s="286">
        <f t="shared" ref="G99:H101" si="10">C122</f>
        <v>-110</v>
      </c>
      <c r="H99" s="286">
        <f t="shared" si="10"/>
        <v>-108.3111111111111</v>
      </c>
      <c r="I99" s="286"/>
      <c r="J99" s="286"/>
      <c r="L99" s="492" t="s">
        <v>333</v>
      </c>
      <c r="M99" s="494"/>
      <c r="N99" s="288" t="s">
        <v>403</v>
      </c>
      <c r="P99" s="263" t="s">
        <v>1</v>
      </c>
      <c r="Q99" s="286">
        <f t="shared" ref="Q99:R101" si="11">M122</f>
        <v>19.222222222222225</v>
      </c>
      <c r="R99" s="286">
        <f t="shared" si="11"/>
        <v>21.066666666666666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>
        <f t="shared" si="10"/>
        <v>14.295628702508958</v>
      </c>
      <c r="H100" s="286">
        <f t="shared" si="10"/>
        <v>17.551384877299956</v>
      </c>
      <c r="I100" s="286"/>
      <c r="J100" s="286"/>
      <c r="L100" s="483" t="s">
        <v>6</v>
      </c>
      <c r="M100" s="485" t="s">
        <v>293</v>
      </c>
      <c r="N100" s="486"/>
      <c r="P100" s="258" t="s">
        <v>7</v>
      </c>
      <c r="Q100" s="286">
        <f t="shared" si="11"/>
        <v>0.61395801521312876</v>
      </c>
      <c r="R100" s="286">
        <f t="shared" si="11"/>
        <v>1.2678722333105963</v>
      </c>
    </row>
    <row r="101" spans="2:18" ht="13.5" thickBot="1">
      <c r="B101" s="484"/>
      <c r="C101" s="129">
        <v>1</v>
      </c>
      <c r="D101" s="128">
        <v>2</v>
      </c>
      <c r="E101" s="280"/>
      <c r="F101" s="258" t="s">
        <v>3</v>
      </c>
      <c r="G101" s="286">
        <f t="shared" si="10"/>
        <v>14.009458696637306</v>
      </c>
      <c r="H101" s="286">
        <f t="shared" si="10"/>
        <v>17.200041119154431</v>
      </c>
      <c r="I101" s="286"/>
      <c r="J101" s="286"/>
      <c r="L101" s="484"/>
      <c r="M101" s="129">
        <v>1</v>
      </c>
      <c r="N101" s="128">
        <v>2</v>
      </c>
      <c r="P101" s="258" t="s">
        <v>3</v>
      </c>
      <c r="Q101" s="286">
        <f t="shared" si="11"/>
        <v>0.40111186594580894</v>
      </c>
      <c r="R101" s="286">
        <f t="shared" si="11"/>
        <v>0.82832797142904424</v>
      </c>
    </row>
    <row r="102" spans="2:18">
      <c r="B102" s="92">
        <v>2</v>
      </c>
      <c r="C102" s="284" t="s">
        <v>307</v>
      </c>
      <c r="D102" s="283" t="s">
        <v>307</v>
      </c>
      <c r="E102" s="282"/>
      <c r="F102" s="258" t="s">
        <v>8</v>
      </c>
      <c r="G102" s="281">
        <f>MAX(C102:C120)</f>
        <v>-91.2</v>
      </c>
      <c r="H102" s="281">
        <f>MAX(D102:D120)</f>
        <v>-82.9</v>
      </c>
      <c r="I102" s="281"/>
      <c r="J102" s="281"/>
      <c r="L102" s="92">
        <v>2</v>
      </c>
      <c r="M102" s="284" t="s">
        <v>307</v>
      </c>
      <c r="N102" s="283" t="s">
        <v>307</v>
      </c>
      <c r="P102" s="258" t="s">
        <v>8</v>
      </c>
      <c r="Q102" s="281">
        <f>MAX(M102:M120)</f>
        <v>19.899999999999999</v>
      </c>
      <c r="R102" s="281">
        <f>MAX(N102:N120)</f>
        <v>23.2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58" t="s">
        <v>9</v>
      </c>
      <c r="G103" s="281">
        <f>MIN(C102:C120)</f>
        <v>-130.9</v>
      </c>
      <c r="H103" s="281">
        <f>MIN(D102:D120)</f>
        <v>-131.80000000000001</v>
      </c>
      <c r="I103" s="281"/>
      <c r="J103" s="281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18.100000000000001</v>
      </c>
      <c r="R103" s="281">
        <f>MIN(N102:N120)</f>
        <v>19.100000000000001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262" t="s">
        <v>10</v>
      </c>
      <c r="G104" s="285">
        <f>G102-G103</f>
        <v>39.700000000000003</v>
      </c>
      <c r="H104" s="285">
        <f>H102-H103</f>
        <v>48.900000000000006</v>
      </c>
      <c r="I104" s="281"/>
      <c r="J104" s="281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1.7999999999999972</v>
      </c>
      <c r="R104" s="285">
        <f>R102-R103</f>
        <v>4.0999999999999979</v>
      </c>
    </row>
    <row r="105" spans="2:18">
      <c r="B105" s="92">
        <v>7</v>
      </c>
      <c r="C105" s="147">
        <v>-104.6</v>
      </c>
      <c r="D105" s="146">
        <v>-99.1</v>
      </c>
      <c r="E105" s="282"/>
      <c r="F105" s="258"/>
      <c r="G105" s="281"/>
      <c r="H105" s="281"/>
      <c r="I105" s="281"/>
      <c r="J105" s="281"/>
      <c r="L105" s="92">
        <v>7</v>
      </c>
      <c r="M105" s="147">
        <v>18.100000000000001</v>
      </c>
      <c r="N105" s="146">
        <v>20.3</v>
      </c>
      <c r="P105" s="258"/>
      <c r="Q105" s="281"/>
      <c r="R105" s="281"/>
    </row>
    <row r="106" spans="2:18">
      <c r="B106" s="92">
        <v>8</v>
      </c>
      <c r="C106" s="147">
        <v>-121.1</v>
      </c>
      <c r="D106" s="146">
        <v>-123.4</v>
      </c>
      <c r="E106" s="282"/>
      <c r="F106" s="258"/>
      <c r="G106" s="281"/>
      <c r="H106" s="281"/>
      <c r="I106" s="281"/>
      <c r="J106" s="281"/>
      <c r="L106" s="92">
        <v>8</v>
      </c>
      <c r="M106" s="147">
        <v>18.899999999999999</v>
      </c>
      <c r="N106" s="146">
        <v>20.399999999999999</v>
      </c>
      <c r="P106" s="258"/>
      <c r="Q106" s="281"/>
      <c r="R106" s="281"/>
    </row>
    <row r="107" spans="2:18">
      <c r="B107" s="92">
        <v>9</v>
      </c>
      <c r="C107" s="147">
        <v>-114.1</v>
      </c>
      <c r="D107" s="146">
        <v>-101.9</v>
      </c>
      <c r="E107" s="282"/>
      <c r="F107" s="258"/>
      <c r="G107" s="281"/>
      <c r="H107" s="281"/>
      <c r="I107" s="281"/>
      <c r="J107" s="281"/>
      <c r="L107" s="92">
        <v>9</v>
      </c>
      <c r="M107" s="147">
        <v>19.600000000000001</v>
      </c>
      <c r="N107" s="146">
        <v>20.9</v>
      </c>
      <c r="P107" s="258"/>
      <c r="Q107" s="281"/>
      <c r="R107" s="281"/>
    </row>
    <row r="108" spans="2:18">
      <c r="B108" s="92">
        <v>10</v>
      </c>
      <c r="C108" s="147">
        <v>-126.2</v>
      </c>
      <c r="D108" s="146">
        <v>-130.30000000000001</v>
      </c>
      <c r="E108" s="282"/>
      <c r="F108" s="258"/>
      <c r="G108" s="281"/>
      <c r="H108" s="281"/>
      <c r="I108" s="281"/>
      <c r="J108" s="281"/>
      <c r="L108" s="92">
        <v>10</v>
      </c>
      <c r="M108" s="147">
        <v>19.8</v>
      </c>
      <c r="N108" s="146">
        <v>22.3</v>
      </c>
      <c r="P108" s="258"/>
      <c r="Q108" s="281"/>
      <c r="R108" s="281"/>
    </row>
    <row r="109" spans="2:18">
      <c r="B109" s="92">
        <v>11</v>
      </c>
      <c r="C109" s="147">
        <v>-130.9</v>
      </c>
      <c r="D109" s="146">
        <v>-131.80000000000001</v>
      </c>
      <c r="E109" s="282"/>
      <c r="F109" s="258"/>
      <c r="G109" s="281"/>
      <c r="H109" s="281"/>
      <c r="I109" s="281"/>
      <c r="J109" s="281"/>
      <c r="L109" s="92">
        <v>11</v>
      </c>
      <c r="M109" s="147">
        <v>18.899999999999999</v>
      </c>
      <c r="N109" s="146">
        <v>21.3</v>
      </c>
      <c r="P109" s="258"/>
      <c r="Q109" s="281"/>
      <c r="R109" s="281"/>
    </row>
    <row r="110" spans="2:18">
      <c r="B110" s="92">
        <v>14</v>
      </c>
      <c r="C110" s="284" t="s">
        <v>307</v>
      </c>
      <c r="D110" s="283" t="s">
        <v>307</v>
      </c>
      <c r="E110" s="282"/>
      <c r="F110" s="258"/>
      <c r="G110" s="281"/>
      <c r="H110" s="281"/>
      <c r="I110" s="281"/>
      <c r="J110" s="281"/>
      <c r="L110" s="92">
        <v>14</v>
      </c>
      <c r="M110" s="284" t="s">
        <v>307</v>
      </c>
      <c r="N110" s="283" t="s">
        <v>307</v>
      </c>
      <c r="P110" s="258"/>
      <c r="Q110" s="281"/>
      <c r="R110" s="281"/>
    </row>
    <row r="111" spans="2:18">
      <c r="B111" s="92">
        <v>15</v>
      </c>
      <c r="C111" s="284" t="s">
        <v>307</v>
      </c>
      <c r="D111" s="283" t="s">
        <v>307</v>
      </c>
      <c r="E111" s="282"/>
      <c r="F111" s="258"/>
      <c r="G111" s="281"/>
      <c r="H111" s="281"/>
      <c r="I111" s="281"/>
      <c r="J111" s="281"/>
      <c r="L111" s="92">
        <v>15</v>
      </c>
      <c r="M111" s="284" t="s">
        <v>307</v>
      </c>
      <c r="N111" s="283" t="s">
        <v>307</v>
      </c>
      <c r="P111" s="258"/>
      <c r="Q111" s="281"/>
      <c r="R111" s="281"/>
    </row>
    <row r="112" spans="2:18">
      <c r="B112" s="92">
        <v>16</v>
      </c>
      <c r="C112" s="284" t="s">
        <v>307</v>
      </c>
      <c r="D112" s="283" t="s">
        <v>307</v>
      </c>
      <c r="E112" s="282"/>
      <c r="F112" s="258"/>
      <c r="G112" s="281"/>
      <c r="H112" s="281"/>
      <c r="I112" s="281"/>
      <c r="J112" s="281"/>
      <c r="L112" s="92">
        <v>16</v>
      </c>
      <c r="M112" s="284" t="s">
        <v>307</v>
      </c>
      <c r="N112" s="283" t="s">
        <v>307</v>
      </c>
      <c r="P112" s="258"/>
      <c r="Q112" s="281"/>
      <c r="R112" s="281"/>
    </row>
    <row r="113" spans="2:18">
      <c r="B113" s="92">
        <v>18</v>
      </c>
      <c r="C113" s="284" t="s">
        <v>307</v>
      </c>
      <c r="D113" s="283" t="s">
        <v>307</v>
      </c>
      <c r="E113" s="282"/>
      <c r="F113" s="258"/>
      <c r="G113" s="281"/>
      <c r="H113" s="281"/>
      <c r="I113" s="281"/>
      <c r="J113" s="281"/>
      <c r="L113" s="92">
        <v>18</v>
      </c>
      <c r="M113" s="284" t="s">
        <v>307</v>
      </c>
      <c r="N113" s="283" t="s">
        <v>307</v>
      </c>
      <c r="P113" s="258"/>
      <c r="Q113" s="281"/>
      <c r="R113" s="281"/>
    </row>
    <row r="114" spans="2:18">
      <c r="B114" s="92">
        <v>22</v>
      </c>
      <c r="C114" s="147">
        <v>-91.2</v>
      </c>
      <c r="D114" s="146">
        <v>-82.9</v>
      </c>
      <c r="E114" s="282"/>
      <c r="F114" s="258"/>
      <c r="G114" s="281"/>
      <c r="H114" s="281"/>
      <c r="I114" s="281"/>
      <c r="J114" s="281"/>
      <c r="L114" s="92">
        <v>22</v>
      </c>
      <c r="M114" s="147">
        <v>18.7</v>
      </c>
      <c r="N114" s="146">
        <v>19.100000000000001</v>
      </c>
      <c r="P114" s="258"/>
      <c r="Q114" s="281"/>
      <c r="R114" s="281"/>
    </row>
    <row r="115" spans="2:18">
      <c r="B115" s="92">
        <v>23</v>
      </c>
      <c r="C115" s="147">
        <v>-92.6</v>
      </c>
      <c r="D115" s="146">
        <v>-89.4</v>
      </c>
      <c r="E115" s="282"/>
      <c r="F115" s="258"/>
      <c r="G115" s="281"/>
      <c r="H115" s="281"/>
      <c r="I115" s="281"/>
      <c r="J115" s="281"/>
      <c r="L115" s="92">
        <v>23</v>
      </c>
      <c r="M115" s="147">
        <v>19.3</v>
      </c>
      <c r="N115" s="146">
        <v>22</v>
      </c>
      <c r="P115" s="258"/>
      <c r="Q115" s="281"/>
      <c r="R115" s="281"/>
    </row>
    <row r="116" spans="2:18">
      <c r="B116" s="92">
        <v>24</v>
      </c>
      <c r="C116" s="147">
        <v>-99.5</v>
      </c>
      <c r="D116" s="146">
        <v>-102</v>
      </c>
      <c r="E116" s="282"/>
      <c r="F116" s="299"/>
      <c r="G116" s="298"/>
      <c r="H116" s="298"/>
      <c r="I116" s="298"/>
      <c r="J116" s="298"/>
      <c r="K116" s="297"/>
      <c r="L116" s="92">
        <v>24</v>
      </c>
      <c r="M116" s="147">
        <v>19.8</v>
      </c>
      <c r="N116" s="146">
        <v>20.100000000000001</v>
      </c>
      <c r="P116" s="258"/>
      <c r="Q116" s="281"/>
      <c r="R116" s="281"/>
    </row>
    <row r="117" spans="2:18">
      <c r="B117" s="92">
        <v>25</v>
      </c>
      <c r="C117" s="137">
        <v>-109.8</v>
      </c>
      <c r="D117" s="136">
        <v>-114</v>
      </c>
      <c r="E117" s="282"/>
      <c r="F117" s="258"/>
      <c r="G117" s="281"/>
      <c r="H117" s="281"/>
      <c r="I117" s="281"/>
      <c r="J117" s="281"/>
      <c r="L117" s="92">
        <v>25</v>
      </c>
      <c r="M117" s="137">
        <v>19.899999999999999</v>
      </c>
      <c r="N117" s="136">
        <v>23.2</v>
      </c>
      <c r="P117" s="258"/>
      <c r="Q117" s="281"/>
      <c r="R117" s="281"/>
    </row>
    <row r="118" spans="2:18">
      <c r="B118" s="92">
        <v>28</v>
      </c>
      <c r="C118" s="284" t="s">
        <v>307</v>
      </c>
      <c r="D118" s="283" t="s">
        <v>307</v>
      </c>
      <c r="E118" s="282"/>
      <c r="F118" s="258"/>
      <c r="G118" s="281"/>
      <c r="H118" s="281"/>
      <c r="I118" s="281"/>
      <c r="J118" s="281"/>
      <c r="L118" s="92">
        <v>28</v>
      </c>
      <c r="M118" s="284" t="s">
        <v>307</v>
      </c>
      <c r="N118" s="283" t="s">
        <v>307</v>
      </c>
      <c r="P118" s="258"/>
      <c r="Q118" s="281"/>
      <c r="R118" s="281"/>
    </row>
    <row r="119" spans="2:18">
      <c r="B119" s="92">
        <v>29</v>
      </c>
      <c r="C119" s="284" t="s">
        <v>307</v>
      </c>
      <c r="D119" s="283" t="s">
        <v>307</v>
      </c>
      <c r="E119" s="282"/>
      <c r="F119" s="258"/>
      <c r="G119" s="281"/>
      <c r="H119" s="281"/>
      <c r="I119" s="281"/>
      <c r="J119" s="281"/>
      <c r="L119" s="92">
        <v>29</v>
      </c>
      <c r="M119" s="284" t="s">
        <v>307</v>
      </c>
      <c r="N119" s="283" t="s">
        <v>307</v>
      </c>
      <c r="P119" s="258"/>
      <c r="Q119" s="281"/>
      <c r="R119" s="281"/>
    </row>
    <row r="120" spans="2:18" ht="13.5" thickBot="1">
      <c r="B120" s="92">
        <v>30</v>
      </c>
      <c r="C120" s="284" t="s">
        <v>307</v>
      </c>
      <c r="D120" s="283" t="s">
        <v>307</v>
      </c>
      <c r="E120" s="282"/>
      <c r="F120" s="299"/>
      <c r="G120" s="298"/>
      <c r="H120" s="298"/>
      <c r="I120" s="298"/>
      <c r="J120" s="298"/>
      <c r="K120" s="297"/>
      <c r="L120" s="92">
        <v>30</v>
      </c>
      <c r="M120" s="284" t="s">
        <v>307</v>
      </c>
      <c r="N120" s="283" t="s">
        <v>307</v>
      </c>
      <c r="O120" s="297"/>
      <c r="P120" s="258"/>
      <c r="Q120" s="281"/>
      <c r="R120" s="281"/>
    </row>
    <row r="121" spans="2:18" ht="13.5" thickBot="1">
      <c r="B121" s="248" t="s">
        <v>0</v>
      </c>
      <c r="C121" s="256">
        <v>4</v>
      </c>
      <c r="D121" s="255">
        <v>4</v>
      </c>
      <c r="E121" s="280"/>
      <c r="L121" s="248" t="s">
        <v>0</v>
      </c>
      <c r="M121" s="256">
        <f>COUNTIF(M102:M120,"&gt;0")</f>
        <v>9</v>
      </c>
      <c r="N121" s="255">
        <f>COUNTIF(N102:N120,"&gt;0")</f>
        <v>9</v>
      </c>
    </row>
    <row r="122" spans="2:18">
      <c r="B122" s="117" t="s">
        <v>1</v>
      </c>
      <c r="C122" s="134">
        <f>AVERAGE(C102:C120)</f>
        <v>-110</v>
      </c>
      <c r="D122" s="146">
        <f>AVERAGE(D102:D120)</f>
        <v>-108.3111111111111</v>
      </c>
      <c r="E122" s="101"/>
      <c r="L122" s="117" t="s">
        <v>1</v>
      </c>
      <c r="M122" s="134">
        <f>AVERAGE(M102:M120)</f>
        <v>19.222222222222225</v>
      </c>
      <c r="N122" s="146">
        <f>AVERAGE(N102:N120)</f>
        <v>21.066666666666666</v>
      </c>
    </row>
    <row r="123" spans="2:18">
      <c r="B123" s="85" t="s">
        <v>2</v>
      </c>
      <c r="C123" s="84">
        <f>STDEV(C102:C120)</f>
        <v>14.295628702508958</v>
      </c>
      <c r="D123" s="136">
        <f>STDEV(D102:D120)</f>
        <v>17.551384877299956</v>
      </c>
      <c r="E123" s="101"/>
      <c r="L123" s="85" t="s">
        <v>2</v>
      </c>
      <c r="M123" s="84">
        <f>STDEV(M102:M120)</f>
        <v>0.61395801521312876</v>
      </c>
      <c r="N123" s="136">
        <f>STDEV(N102:N120)</f>
        <v>1.2678722333105963</v>
      </c>
    </row>
    <row r="124" spans="2:18" ht="13.5" thickBot="1">
      <c r="B124" s="82" t="s">
        <v>3</v>
      </c>
      <c r="C124" s="235">
        <f>CONFIDENCE(0.05,C123,C121)</f>
        <v>14.009458696637306</v>
      </c>
      <c r="D124" s="234">
        <f>CONFIDENCE(0.05,D123,D121)</f>
        <v>17.200041119154431</v>
      </c>
      <c r="E124" s="279"/>
      <c r="L124" s="82" t="s">
        <v>3</v>
      </c>
      <c r="M124" s="254">
        <f>CONFIDENCE(0.05,M123,M121)</f>
        <v>0.40111186594580894</v>
      </c>
      <c r="N124" s="278">
        <f>CONFIDENCE(0.05,N123,N121)</f>
        <v>0.82832797142904424</v>
      </c>
    </row>
    <row r="126" spans="2:18" ht="13.5" thickBot="1">
      <c r="H126" s="293"/>
      <c r="I126" s="252"/>
      <c r="J126" s="252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438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3.5" customHeight="1" thickBot="1">
      <c r="B129" s="347" t="s">
        <v>12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-106.0125</v>
      </c>
      <c r="H129" s="286">
        <f t="shared" si="12"/>
        <v>-104.02499999999999</v>
      </c>
      <c r="I129" s="286"/>
      <c r="J129" s="286"/>
      <c r="L129" s="492" t="s">
        <v>333</v>
      </c>
      <c r="M129" s="494"/>
      <c r="N129" s="288" t="s">
        <v>402</v>
      </c>
      <c r="P129" s="263" t="s">
        <v>1</v>
      </c>
      <c r="Q129" s="286">
        <f t="shared" ref="Q129:R131" si="13">M152</f>
        <v>21.674999999999997</v>
      </c>
      <c r="R129" s="286">
        <f t="shared" si="13"/>
        <v>23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>
        <f t="shared" si="12"/>
        <v>10.427085265924374</v>
      </c>
      <c r="H130" s="286">
        <f t="shared" si="12"/>
        <v>12.862320386084596</v>
      </c>
      <c r="I130" s="286"/>
      <c r="J130" s="286"/>
      <c r="L130" s="483" t="s">
        <v>6</v>
      </c>
      <c r="M130" s="485" t="s">
        <v>293</v>
      </c>
      <c r="N130" s="486"/>
      <c r="P130" s="258" t="s">
        <v>7</v>
      </c>
      <c r="Q130" s="286">
        <f t="shared" si="13"/>
        <v>0.85648784496420494</v>
      </c>
      <c r="R130" s="286">
        <f t="shared" si="13"/>
        <v>1.2047524938461724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>
        <f t="shared" si="12"/>
        <v>10.21835579247001</v>
      </c>
      <c r="H131" s="286">
        <f t="shared" si="12"/>
        <v>12.604842357170563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>
        <f t="shared" si="13"/>
        <v>0.59350488992245265</v>
      </c>
      <c r="R131" s="286">
        <f t="shared" si="13"/>
        <v>0.8348355443081108</v>
      </c>
    </row>
    <row r="132" spans="2:18">
      <c r="B132" s="92">
        <v>1</v>
      </c>
      <c r="C132" s="307" t="s">
        <v>307</v>
      </c>
      <c r="D132" s="306" t="s">
        <v>307</v>
      </c>
      <c r="E132" s="282"/>
      <c r="F132" s="258" t="s">
        <v>8</v>
      </c>
      <c r="G132" s="281">
        <f>MAX(C132:C150)</f>
        <v>-92</v>
      </c>
      <c r="H132" s="281">
        <f>MAX(D132:D150)</f>
        <v>-86.4</v>
      </c>
      <c r="I132" s="281"/>
      <c r="J132" s="281"/>
      <c r="L132" s="92">
        <v>1</v>
      </c>
      <c r="M132" s="307" t="s">
        <v>307</v>
      </c>
      <c r="N132" s="306" t="s">
        <v>307</v>
      </c>
      <c r="P132" s="258" t="s">
        <v>8</v>
      </c>
      <c r="Q132" s="281">
        <f>MAX(M132:M150)</f>
        <v>22.7</v>
      </c>
      <c r="R132" s="281">
        <f>MAX(N132:N150)</f>
        <v>24.3</v>
      </c>
    </row>
    <row r="133" spans="2:18">
      <c r="B133" s="92">
        <v>4</v>
      </c>
      <c r="C133" s="314">
        <v>-118.7</v>
      </c>
      <c r="D133" s="313">
        <v>-115.1</v>
      </c>
      <c r="E133" s="282"/>
      <c r="F133" s="258" t="s">
        <v>9</v>
      </c>
      <c r="G133" s="281">
        <f>MIN(C132:C150)</f>
        <v>-118.7</v>
      </c>
      <c r="H133" s="281">
        <f>MIN(D132:D150)</f>
        <v>-118.3</v>
      </c>
      <c r="I133" s="281"/>
      <c r="J133" s="281"/>
      <c r="L133" s="92">
        <v>4</v>
      </c>
      <c r="M133" s="314">
        <v>21.7</v>
      </c>
      <c r="N133" s="313">
        <v>23.6</v>
      </c>
      <c r="P133" s="258" t="s">
        <v>9</v>
      </c>
      <c r="Q133" s="281">
        <f>MIN(M132:M150)</f>
        <v>20.3</v>
      </c>
      <c r="R133" s="281">
        <f>MIN(N132:N150)</f>
        <v>20.7</v>
      </c>
    </row>
    <row r="134" spans="2:18" ht="13.5" thickBot="1">
      <c r="B134" s="92">
        <v>5</v>
      </c>
      <c r="C134" s="314">
        <v>-115.3</v>
      </c>
      <c r="D134" s="313">
        <v>-114</v>
      </c>
      <c r="E134" s="282"/>
      <c r="F134" s="262" t="s">
        <v>10</v>
      </c>
      <c r="G134" s="285">
        <f>G132-G133</f>
        <v>26.700000000000003</v>
      </c>
      <c r="H134" s="285">
        <f>H132-H133</f>
        <v>31.899999999999991</v>
      </c>
      <c r="I134" s="281"/>
      <c r="J134" s="281"/>
      <c r="L134" s="92">
        <v>5</v>
      </c>
      <c r="M134" s="314">
        <v>20.7</v>
      </c>
      <c r="N134" s="313">
        <v>22.1</v>
      </c>
      <c r="P134" s="262" t="s">
        <v>10</v>
      </c>
      <c r="Q134" s="285">
        <f>Q132-Q133</f>
        <v>2.3999999999999986</v>
      </c>
      <c r="R134" s="285">
        <f>R132-R133</f>
        <v>3.6000000000000014</v>
      </c>
    </row>
    <row r="135" spans="2:18">
      <c r="B135" s="92">
        <v>6</v>
      </c>
      <c r="C135" s="314">
        <v>-108.2</v>
      </c>
      <c r="D135" s="313">
        <v>-113.6</v>
      </c>
      <c r="E135" s="282"/>
      <c r="F135" s="258"/>
      <c r="G135" s="281"/>
      <c r="H135" s="281"/>
      <c r="I135" s="281"/>
      <c r="J135" s="281"/>
      <c r="L135" s="92">
        <v>6</v>
      </c>
      <c r="M135" s="314">
        <v>21.6</v>
      </c>
      <c r="N135" s="313">
        <v>23.4</v>
      </c>
      <c r="P135" s="258"/>
      <c r="Q135" s="281"/>
      <c r="R135" s="281"/>
    </row>
    <row r="136" spans="2:18">
      <c r="B136" s="92">
        <v>7</v>
      </c>
      <c r="C136" s="314">
        <v>-117.3</v>
      </c>
      <c r="D136" s="313">
        <v>-118.3</v>
      </c>
      <c r="E136" s="282"/>
      <c r="F136" s="258"/>
      <c r="G136" s="281"/>
      <c r="H136" s="281"/>
      <c r="I136" s="281"/>
      <c r="J136" s="281"/>
      <c r="L136" s="92">
        <v>7</v>
      </c>
      <c r="M136" s="314">
        <v>20.3</v>
      </c>
      <c r="N136" s="313">
        <v>20.7</v>
      </c>
      <c r="P136" s="258"/>
      <c r="Q136" s="281"/>
      <c r="R136" s="281"/>
    </row>
    <row r="137" spans="2:18">
      <c r="B137" s="92">
        <v>8</v>
      </c>
      <c r="C137" s="284" t="s">
        <v>307</v>
      </c>
      <c r="D137" s="283" t="s">
        <v>307</v>
      </c>
      <c r="E137" s="282"/>
      <c r="F137" s="258"/>
      <c r="G137" s="281"/>
      <c r="H137" s="281"/>
      <c r="I137" s="281"/>
      <c r="J137" s="281"/>
      <c r="L137" s="92">
        <v>8</v>
      </c>
      <c r="M137" s="284" t="s">
        <v>307</v>
      </c>
      <c r="N137" s="283" t="s">
        <v>307</v>
      </c>
      <c r="P137" s="258"/>
      <c r="Q137" s="281"/>
      <c r="R137" s="281"/>
    </row>
    <row r="138" spans="2:18">
      <c r="B138" s="92">
        <v>11</v>
      </c>
      <c r="C138" s="284" t="s">
        <v>307</v>
      </c>
      <c r="D138" s="283" t="s">
        <v>307</v>
      </c>
      <c r="E138" s="282"/>
      <c r="F138" s="258"/>
      <c r="G138" s="281"/>
      <c r="H138" s="281"/>
      <c r="I138" s="281"/>
      <c r="J138" s="281"/>
      <c r="L138" s="92">
        <v>11</v>
      </c>
      <c r="M138" s="284" t="s">
        <v>307</v>
      </c>
      <c r="N138" s="283" t="s">
        <v>307</v>
      </c>
      <c r="P138" s="258"/>
      <c r="Q138" s="281"/>
      <c r="R138" s="281"/>
    </row>
    <row r="139" spans="2:18">
      <c r="B139" s="92">
        <v>12</v>
      </c>
      <c r="C139" s="284" t="s">
        <v>307</v>
      </c>
      <c r="D139" s="283" t="s">
        <v>307</v>
      </c>
      <c r="E139" s="282"/>
      <c r="F139" s="258"/>
      <c r="G139" s="281"/>
      <c r="H139" s="281"/>
      <c r="I139" s="281"/>
      <c r="J139" s="281"/>
      <c r="L139" s="92">
        <v>12</v>
      </c>
      <c r="M139" s="284" t="s">
        <v>307</v>
      </c>
      <c r="N139" s="283" t="s">
        <v>307</v>
      </c>
      <c r="P139" s="258"/>
      <c r="Q139" s="281"/>
      <c r="R139" s="281"/>
    </row>
    <row r="140" spans="2:18">
      <c r="B140" s="92">
        <v>13</v>
      </c>
      <c r="C140" s="284" t="s">
        <v>307</v>
      </c>
      <c r="D140" s="283" t="s">
        <v>307</v>
      </c>
      <c r="E140" s="282"/>
      <c r="F140" s="258"/>
      <c r="G140" s="281"/>
      <c r="H140" s="281"/>
      <c r="I140" s="281"/>
      <c r="J140" s="281"/>
      <c r="L140" s="92">
        <v>13</v>
      </c>
      <c r="M140" s="284" t="s">
        <v>307</v>
      </c>
      <c r="N140" s="283" t="s">
        <v>307</v>
      </c>
      <c r="P140" s="258"/>
      <c r="Q140" s="281"/>
      <c r="R140" s="281"/>
    </row>
    <row r="141" spans="2:18">
      <c r="B141" s="92">
        <v>14</v>
      </c>
      <c r="C141" s="284" t="s">
        <v>307</v>
      </c>
      <c r="D141" s="283" t="s">
        <v>307</v>
      </c>
      <c r="E141" s="282"/>
      <c r="F141" s="258"/>
      <c r="G141" s="281"/>
      <c r="H141" s="281"/>
      <c r="I141" s="281"/>
      <c r="J141" s="281"/>
      <c r="L141" s="92">
        <v>14</v>
      </c>
      <c r="M141" s="284" t="s">
        <v>307</v>
      </c>
      <c r="N141" s="283" t="s">
        <v>307</v>
      </c>
      <c r="P141" s="258"/>
      <c r="Q141" s="281"/>
      <c r="R141" s="281"/>
    </row>
    <row r="142" spans="2:18">
      <c r="B142" s="92">
        <v>18</v>
      </c>
      <c r="C142" s="284" t="s">
        <v>307</v>
      </c>
      <c r="D142" s="283" t="s">
        <v>307</v>
      </c>
      <c r="E142" s="282"/>
      <c r="F142" s="299"/>
      <c r="G142" s="298"/>
      <c r="H142" s="298"/>
      <c r="I142" s="298"/>
      <c r="J142" s="298"/>
      <c r="K142" s="297"/>
      <c r="L142" s="92">
        <v>18</v>
      </c>
      <c r="M142" s="284" t="s">
        <v>307</v>
      </c>
      <c r="N142" s="283" t="s">
        <v>307</v>
      </c>
      <c r="P142" s="258"/>
      <c r="Q142" s="281"/>
      <c r="R142" s="281"/>
    </row>
    <row r="143" spans="2:18">
      <c r="B143" s="92">
        <v>19</v>
      </c>
      <c r="C143" s="137">
        <v>-103</v>
      </c>
      <c r="D143" s="136">
        <v>-102.1</v>
      </c>
      <c r="E143" s="282"/>
      <c r="F143" s="299"/>
      <c r="G143" s="298"/>
      <c r="H143" s="298"/>
      <c r="I143" s="298"/>
      <c r="J143" s="298"/>
      <c r="K143" s="297"/>
      <c r="L143" s="92">
        <v>19</v>
      </c>
      <c r="M143" s="137">
        <v>22.5</v>
      </c>
      <c r="N143" s="136">
        <v>24.3</v>
      </c>
      <c r="P143" s="258"/>
      <c r="Q143" s="281"/>
      <c r="R143" s="281"/>
    </row>
    <row r="144" spans="2:18">
      <c r="B144" s="92">
        <v>20</v>
      </c>
      <c r="C144" s="137">
        <v>-92</v>
      </c>
      <c r="D144" s="136">
        <v>-92.9</v>
      </c>
      <c r="E144" s="282"/>
      <c r="F144" s="258"/>
      <c r="G144" s="281"/>
      <c r="H144" s="281"/>
      <c r="I144" s="281"/>
      <c r="J144" s="281"/>
      <c r="L144" s="92">
        <v>20</v>
      </c>
      <c r="M144" s="137">
        <v>22.4</v>
      </c>
      <c r="N144" s="136">
        <v>24.3</v>
      </c>
      <c r="P144" s="258"/>
      <c r="Q144" s="281"/>
      <c r="R144" s="281"/>
    </row>
    <row r="145" spans="2:18">
      <c r="B145" s="92">
        <v>21</v>
      </c>
      <c r="C145" s="137">
        <v>-95</v>
      </c>
      <c r="D145" s="136">
        <v>-89.8</v>
      </c>
      <c r="E145" s="282"/>
      <c r="F145" s="258"/>
      <c r="G145" s="281"/>
      <c r="H145" s="281"/>
      <c r="I145" s="281"/>
      <c r="J145" s="281"/>
      <c r="L145" s="92">
        <v>21</v>
      </c>
      <c r="M145" s="137">
        <v>22.7</v>
      </c>
      <c r="N145" s="136">
        <v>23</v>
      </c>
      <c r="P145" s="258"/>
      <c r="Q145" s="281"/>
      <c r="R145" s="281"/>
    </row>
    <row r="146" spans="2:18">
      <c r="B146" s="92">
        <v>22</v>
      </c>
      <c r="C146" s="137">
        <v>-98.6</v>
      </c>
      <c r="D146" s="136">
        <v>-86.4</v>
      </c>
      <c r="E146" s="282"/>
      <c r="F146" s="258"/>
      <c r="G146" s="281"/>
      <c r="H146" s="281"/>
      <c r="I146" s="281"/>
      <c r="J146" s="281"/>
      <c r="L146" s="92">
        <v>22</v>
      </c>
      <c r="M146" s="137">
        <v>21.5</v>
      </c>
      <c r="N146" s="136">
        <v>22.6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99"/>
      <c r="G147" s="298"/>
      <c r="H147" s="298"/>
      <c r="I147" s="298"/>
      <c r="J147" s="298"/>
      <c r="K147" s="297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58"/>
      <c r="G148" s="281"/>
      <c r="H148" s="281"/>
      <c r="I148" s="281"/>
      <c r="J148" s="281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58"/>
      <c r="G149" s="281"/>
      <c r="H149" s="281"/>
      <c r="I149" s="281"/>
      <c r="J149" s="281"/>
      <c r="L149" s="92">
        <v>27</v>
      </c>
      <c r="M149" s="284" t="s">
        <v>307</v>
      </c>
      <c r="N149" s="283" t="s">
        <v>307</v>
      </c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99"/>
      <c r="G150" s="298"/>
      <c r="H150" s="298"/>
      <c r="I150" s="298"/>
      <c r="J150" s="298"/>
      <c r="K150" s="297"/>
      <c r="L150" s="92">
        <v>29</v>
      </c>
      <c r="M150" s="304" t="s">
        <v>307</v>
      </c>
      <c r="N150" s="303" t="s">
        <v>307</v>
      </c>
      <c r="O150" s="297"/>
      <c r="P150" s="258"/>
      <c r="Q150" s="281"/>
      <c r="R150" s="281"/>
    </row>
    <row r="151" spans="2:18" ht="13.5" thickBot="1">
      <c r="B151" s="248" t="s">
        <v>0</v>
      </c>
      <c r="C151" s="274">
        <v>4</v>
      </c>
      <c r="D151" s="296">
        <v>4</v>
      </c>
      <c r="E151" s="280"/>
      <c r="L151" s="248" t="s">
        <v>0</v>
      </c>
      <c r="M151" s="274">
        <f>COUNTIF(M132:M150,"&gt;0")</f>
        <v>8</v>
      </c>
      <c r="N151" s="296">
        <f>COUNTIF(N132:N150,"&gt;0")</f>
        <v>8</v>
      </c>
    </row>
    <row r="152" spans="2:18">
      <c r="B152" s="117" t="s">
        <v>1</v>
      </c>
      <c r="C152" s="134">
        <f>AVERAGE(C132:C150)</f>
        <v>-106.0125</v>
      </c>
      <c r="D152" s="146">
        <f>AVERAGE(D132:D150)</f>
        <v>-104.02499999999999</v>
      </c>
      <c r="E152" s="101"/>
      <c r="L152" s="117" t="s">
        <v>1</v>
      </c>
      <c r="M152" s="134">
        <f>AVERAGE(M132:M150)</f>
        <v>21.674999999999997</v>
      </c>
      <c r="N152" s="146">
        <f>AVERAGE(N132:N150)</f>
        <v>23</v>
      </c>
    </row>
    <row r="153" spans="2:18">
      <c r="B153" s="85" t="s">
        <v>2</v>
      </c>
      <c r="C153" s="84">
        <f>STDEV(C132:C150)</f>
        <v>10.427085265924374</v>
      </c>
      <c r="D153" s="136">
        <f>STDEV(D132:D150)</f>
        <v>12.862320386084596</v>
      </c>
      <c r="E153" s="101"/>
      <c r="L153" s="85" t="s">
        <v>2</v>
      </c>
      <c r="M153" s="84">
        <f>STDEV(M132:M150)</f>
        <v>0.85648784496420494</v>
      </c>
      <c r="N153" s="136">
        <f>STDEV(N132:N150)</f>
        <v>1.2047524938461724</v>
      </c>
    </row>
    <row r="154" spans="2:18" ht="13.5" thickBot="1">
      <c r="B154" s="82" t="s">
        <v>3</v>
      </c>
      <c r="C154" s="235">
        <f>CONFIDENCE(0.05,C153,C151)</f>
        <v>10.21835579247001</v>
      </c>
      <c r="D154" s="234">
        <f>CONFIDENCE(0.05,D153,D151)</f>
        <v>12.604842357170563</v>
      </c>
      <c r="E154" s="279"/>
      <c r="L154" s="82" t="s">
        <v>3</v>
      </c>
      <c r="M154" s="254">
        <f>CONFIDENCE(0.05,M153,M151)</f>
        <v>0.59350488992245265</v>
      </c>
      <c r="N154" s="278">
        <f>CONFIDENCE(0.05,N153,N151)</f>
        <v>0.8348355443081108</v>
      </c>
    </row>
    <row r="156" spans="2:18" ht="13.5" thickBot="1">
      <c r="H156" s="293"/>
      <c r="I156" s="252"/>
      <c r="J156" s="252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437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3.5" customHeight="1" thickBot="1">
      <c r="B159" s="347" t="s">
        <v>12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-103.42222222222222</v>
      </c>
      <c r="H159" s="286">
        <f t="shared" si="14"/>
        <v>-104.07777777777778</v>
      </c>
      <c r="I159" s="286"/>
      <c r="J159" s="286"/>
      <c r="L159" s="492" t="s">
        <v>333</v>
      </c>
      <c r="M159" s="494"/>
      <c r="N159" s="288" t="s">
        <v>401</v>
      </c>
      <c r="P159" s="263" t="s">
        <v>1</v>
      </c>
      <c r="Q159" s="286">
        <f t="shared" ref="Q159:R161" si="15">M183</f>
        <v>22.822222222222223</v>
      </c>
      <c r="R159" s="286">
        <f t="shared" si="15"/>
        <v>23.922222222222224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17.136202742861297</v>
      </c>
      <c r="H160" s="286">
        <f t="shared" si="14"/>
        <v>17.123067611980122</v>
      </c>
      <c r="I160" s="286"/>
      <c r="J160" s="286"/>
      <c r="L160" s="483" t="s">
        <v>6</v>
      </c>
      <c r="M160" s="485" t="s">
        <v>293</v>
      </c>
      <c r="N160" s="486"/>
      <c r="P160" s="258" t="s">
        <v>7</v>
      </c>
      <c r="Q160" s="286">
        <f t="shared" si="15"/>
        <v>0.74461026345628945</v>
      </c>
      <c r="R160" s="286">
        <f t="shared" si="15"/>
        <v>0.98840500021218258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11.195446735928208</v>
      </c>
      <c r="H161" s="286">
        <f t="shared" si="14"/>
        <v>11.186865274775101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0.48646976629773603</v>
      </c>
      <c r="R161" s="286">
        <f t="shared" si="15"/>
        <v>0.64574606751839392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-85.9</v>
      </c>
      <c r="H162" s="281">
        <f>MAX(D162:D181)</f>
        <v>-86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</v>
      </c>
      <c r="R162" s="281">
        <f>MAX(N162:N181)</f>
        <v>24.9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-143.30000000000001</v>
      </c>
      <c r="H163" s="281">
        <f>MIN(D162:D181)</f>
        <v>-140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21.8</v>
      </c>
      <c r="R163" s="281">
        <f>MIN(N162:N181)</f>
        <v>22.2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57.400000000000006</v>
      </c>
      <c r="H164" s="285">
        <f>H162-H163</f>
        <v>54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2.1999999999999993</v>
      </c>
      <c r="R164" s="285">
        <f>R162-R163</f>
        <v>2.6999999999999993</v>
      </c>
    </row>
    <row r="165" spans="2:18">
      <c r="B165" s="92">
        <v>5</v>
      </c>
      <c r="C165" s="137">
        <v>-109.6</v>
      </c>
      <c r="D165" s="136">
        <v>-109</v>
      </c>
      <c r="E165" s="282"/>
      <c r="F165" s="258"/>
      <c r="G165" s="281"/>
      <c r="H165" s="281"/>
      <c r="I165" s="281"/>
      <c r="J165" s="281"/>
      <c r="L165" s="92">
        <v>5</v>
      </c>
      <c r="M165" s="137">
        <v>23.4</v>
      </c>
      <c r="N165" s="136">
        <v>24.7</v>
      </c>
      <c r="P165" s="258"/>
      <c r="Q165" s="281"/>
      <c r="R165" s="281"/>
    </row>
    <row r="166" spans="2:18">
      <c r="B166" s="92">
        <v>6</v>
      </c>
      <c r="C166" s="137">
        <v>-108.6</v>
      </c>
      <c r="D166" s="136">
        <v>-120.8</v>
      </c>
      <c r="E166" s="282"/>
      <c r="F166" s="258"/>
      <c r="G166" s="281"/>
      <c r="H166" s="281"/>
      <c r="I166" s="281"/>
      <c r="J166" s="281"/>
      <c r="L166" s="92">
        <v>6</v>
      </c>
      <c r="M166" s="137">
        <v>21.9</v>
      </c>
      <c r="N166" s="136">
        <v>23</v>
      </c>
      <c r="P166" s="258"/>
      <c r="Q166" s="281"/>
      <c r="R166" s="281"/>
    </row>
    <row r="167" spans="2:18">
      <c r="B167" s="92">
        <v>9</v>
      </c>
      <c r="C167" s="137">
        <v>-143.30000000000001</v>
      </c>
      <c r="D167" s="136">
        <v>-140</v>
      </c>
      <c r="E167" s="282"/>
      <c r="F167" s="258"/>
      <c r="G167" s="281"/>
      <c r="H167" s="281"/>
      <c r="I167" s="281"/>
      <c r="J167" s="281"/>
      <c r="L167" s="92">
        <v>9</v>
      </c>
      <c r="M167" s="137">
        <v>22.7</v>
      </c>
      <c r="N167" s="136">
        <v>23.8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-100.4</v>
      </c>
      <c r="D172" s="136">
        <v>-99.7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22.7</v>
      </c>
      <c r="N172" s="136">
        <v>24.8</v>
      </c>
      <c r="P172" s="258"/>
      <c r="Q172" s="281"/>
      <c r="R172" s="281"/>
    </row>
    <row r="173" spans="2:18">
      <c r="B173" s="92">
        <v>19</v>
      </c>
      <c r="C173" s="137">
        <v>-106</v>
      </c>
      <c r="D173" s="136">
        <v>-103.8</v>
      </c>
      <c r="E173" s="282"/>
      <c r="F173" s="299"/>
      <c r="G173" s="298"/>
      <c r="H173" s="298"/>
      <c r="I173" s="298"/>
      <c r="J173" s="298"/>
      <c r="K173" s="297"/>
      <c r="L173" s="92">
        <v>19</v>
      </c>
      <c r="M173" s="137">
        <v>21.8</v>
      </c>
      <c r="N173" s="136">
        <v>22.2</v>
      </c>
      <c r="P173" s="258"/>
      <c r="Q173" s="281"/>
      <c r="R173" s="281"/>
    </row>
    <row r="174" spans="2:18">
      <c r="B174" s="92">
        <v>20</v>
      </c>
      <c r="C174" s="137">
        <v>-91.4</v>
      </c>
      <c r="D174" s="136">
        <v>-93.2</v>
      </c>
      <c r="E174" s="282"/>
      <c r="F174" s="299"/>
      <c r="G174" s="298"/>
      <c r="H174" s="298"/>
      <c r="I174" s="298"/>
      <c r="J174" s="298"/>
      <c r="K174" s="297"/>
      <c r="L174" s="92">
        <v>20</v>
      </c>
      <c r="M174" s="137">
        <v>22.4</v>
      </c>
      <c r="N174" s="136">
        <v>23</v>
      </c>
      <c r="P174" s="258"/>
      <c r="Q174" s="281"/>
      <c r="R174" s="281"/>
    </row>
    <row r="175" spans="2:18">
      <c r="B175" s="92">
        <v>23</v>
      </c>
      <c r="C175" s="137">
        <v>-92.1</v>
      </c>
      <c r="D175" s="136">
        <v>-92.2</v>
      </c>
      <c r="E175" s="282"/>
      <c r="F175" s="258"/>
      <c r="G175" s="281"/>
      <c r="H175" s="281"/>
      <c r="I175" s="281"/>
      <c r="J175" s="281"/>
      <c r="L175" s="92">
        <v>23</v>
      </c>
      <c r="M175" s="137">
        <v>22.9</v>
      </c>
      <c r="N175" s="136">
        <v>24.8</v>
      </c>
      <c r="P175" s="258"/>
      <c r="Q175" s="281"/>
      <c r="R175" s="281"/>
    </row>
    <row r="176" spans="2:18">
      <c r="B176" s="92">
        <v>24</v>
      </c>
      <c r="C176" s="137">
        <v>-93.5</v>
      </c>
      <c r="D176" s="136">
        <v>-92</v>
      </c>
      <c r="E176" s="282"/>
      <c r="F176" s="258"/>
      <c r="G176" s="281"/>
      <c r="H176" s="281"/>
      <c r="I176" s="281"/>
      <c r="J176" s="281"/>
      <c r="L176" s="92">
        <v>24</v>
      </c>
      <c r="M176" s="137">
        <v>23.6</v>
      </c>
      <c r="N176" s="136">
        <v>24.1</v>
      </c>
      <c r="P176" s="258"/>
      <c r="Q176" s="281"/>
      <c r="R176" s="281"/>
    </row>
    <row r="177" spans="2:18">
      <c r="B177" s="92">
        <v>25</v>
      </c>
      <c r="C177" s="137">
        <v>-85.9</v>
      </c>
      <c r="D177" s="136">
        <v>-86</v>
      </c>
      <c r="E177" s="282"/>
      <c r="F177" s="258"/>
      <c r="G177" s="281"/>
      <c r="H177" s="281"/>
      <c r="I177" s="281"/>
      <c r="J177" s="281"/>
      <c r="L177" s="92">
        <v>25</v>
      </c>
      <c r="M177" s="137">
        <v>24</v>
      </c>
      <c r="N177" s="136">
        <v>24.9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99"/>
      <c r="G178" s="298"/>
      <c r="H178" s="298"/>
      <c r="I178" s="298"/>
      <c r="J178" s="298"/>
      <c r="K178" s="297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58"/>
      <c r="G179" s="281"/>
      <c r="H179" s="281"/>
      <c r="I179" s="281"/>
      <c r="J179" s="281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58"/>
      <c r="G180" s="281"/>
      <c r="H180" s="281"/>
      <c r="I180" s="281"/>
      <c r="J180" s="281"/>
      <c r="L180" s="92">
        <v>30</v>
      </c>
      <c r="M180" s="284" t="s">
        <v>307</v>
      </c>
      <c r="N180" s="283" t="s">
        <v>307</v>
      </c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99"/>
      <c r="G181" s="298"/>
      <c r="H181" s="298"/>
      <c r="I181" s="298"/>
      <c r="J181" s="298"/>
      <c r="K181" s="297"/>
      <c r="L181" s="92">
        <v>31</v>
      </c>
      <c r="M181" s="304" t="s">
        <v>307</v>
      </c>
      <c r="N181" s="303" t="s">
        <v>307</v>
      </c>
      <c r="O181" s="297"/>
      <c r="P181" s="258"/>
      <c r="Q181" s="281"/>
      <c r="R181" s="281"/>
    </row>
    <row r="182" spans="2:18" ht="13.5" thickBot="1">
      <c r="B182" s="248" t="s">
        <v>0</v>
      </c>
      <c r="C182" s="274">
        <v>9</v>
      </c>
      <c r="D182" s="296">
        <v>9</v>
      </c>
      <c r="E182" s="280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-103.42222222222222</v>
      </c>
      <c r="D183" s="146">
        <f>AVERAGE(D162:D181)</f>
        <v>-104.07777777777778</v>
      </c>
      <c r="E183" s="101"/>
      <c r="L183" s="117" t="s">
        <v>1</v>
      </c>
      <c r="M183" s="134">
        <f>AVERAGE(M162:M181)</f>
        <v>22.822222222222223</v>
      </c>
      <c r="N183" s="146">
        <f>AVERAGE(N162:N181)</f>
        <v>23.922222222222224</v>
      </c>
    </row>
    <row r="184" spans="2:18">
      <c r="B184" s="85" t="s">
        <v>2</v>
      </c>
      <c r="C184" s="84">
        <f>STDEV(C162:C181)</f>
        <v>17.136202742861297</v>
      </c>
      <c r="D184" s="136">
        <f>STDEV(D162:D181)</f>
        <v>17.123067611980122</v>
      </c>
      <c r="E184" s="101"/>
      <c r="L184" s="85" t="s">
        <v>2</v>
      </c>
      <c r="M184" s="84">
        <f>STDEV(M162:M181)</f>
        <v>0.74461026345628945</v>
      </c>
      <c r="N184" s="136">
        <f>STDEV(N162:N181)</f>
        <v>0.98840500021218258</v>
      </c>
    </row>
    <row r="185" spans="2:18" ht="13.5" thickBot="1">
      <c r="B185" s="82" t="s">
        <v>3</v>
      </c>
      <c r="C185" s="235">
        <f>CONFIDENCE(0.05,C184,C182)</f>
        <v>11.195446735928208</v>
      </c>
      <c r="D185" s="234">
        <f>CONFIDENCE(0.05,D184,D182)</f>
        <v>11.186865274775101</v>
      </c>
      <c r="E185" s="279"/>
      <c r="L185" s="82" t="s">
        <v>3</v>
      </c>
      <c r="M185" s="254">
        <f>CONFIDENCE(0.05,M184,M182)</f>
        <v>0.48646976629773603</v>
      </c>
      <c r="N185" s="278">
        <f>CONFIDENCE(0.05,N184,N182)</f>
        <v>0.64574606751839392</v>
      </c>
    </row>
    <row r="187" spans="2:18" ht="13.5" thickBot="1">
      <c r="H187" s="293"/>
      <c r="I187" s="252"/>
      <c r="J187" s="252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436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3.5" customHeight="1" thickBot="1">
      <c r="B190" s="347" t="s">
        <v>12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-83.528571428571439</v>
      </c>
      <c r="H190" s="286">
        <f t="shared" si="16"/>
        <v>-82.028571428571425</v>
      </c>
      <c r="I190" s="286"/>
      <c r="J190" s="286"/>
      <c r="L190" s="492" t="s">
        <v>333</v>
      </c>
      <c r="M190" s="494"/>
      <c r="N190" s="288" t="s">
        <v>400</v>
      </c>
      <c r="P190" s="263" t="s">
        <v>1</v>
      </c>
      <c r="Q190" s="286">
        <f t="shared" ref="Q190:R192" si="17">M216</f>
        <v>23.842857142857145</v>
      </c>
      <c r="R190" s="286">
        <f t="shared" si="17"/>
        <v>25.099999999999998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13.415999687650789</v>
      </c>
      <c r="H191" s="286">
        <f t="shared" si="16"/>
        <v>11.638973936121538</v>
      </c>
      <c r="I191" s="286"/>
      <c r="J191" s="286"/>
      <c r="L191" s="483" t="s">
        <v>6</v>
      </c>
      <c r="M191" s="485" t="s">
        <v>293</v>
      </c>
      <c r="N191" s="486"/>
      <c r="P191" s="258" t="s">
        <v>7</v>
      </c>
      <c r="Q191" s="286">
        <f t="shared" si="17"/>
        <v>1.2094863136295271</v>
      </c>
      <c r="R191" s="286">
        <f t="shared" si="17"/>
        <v>1.8699376103674326</v>
      </c>
    </row>
    <row r="192" spans="2:18" ht="13.5" thickBot="1">
      <c r="B192" s="484"/>
      <c r="C192" s="107">
        <v>1</v>
      </c>
      <c r="D192" s="106">
        <v>2</v>
      </c>
      <c r="E192" s="280"/>
      <c r="F192" s="258" t="s">
        <v>3</v>
      </c>
      <c r="G192" s="286">
        <f t="shared" si="16"/>
        <v>9.9385290274374611</v>
      </c>
      <c r="H192" s="286">
        <f t="shared" si="16"/>
        <v>8.6221141179817007</v>
      </c>
      <c r="I192" s="286"/>
      <c r="J192" s="286"/>
      <c r="L192" s="484"/>
      <c r="M192" s="107">
        <v>1</v>
      </c>
      <c r="N192" s="106">
        <v>2</v>
      </c>
      <c r="P192" s="258" t="s">
        <v>3</v>
      </c>
      <c r="Q192" s="286">
        <f t="shared" si="17"/>
        <v>0.89598353578973877</v>
      </c>
      <c r="R192" s="286">
        <f t="shared" si="17"/>
        <v>1.3852437129407835</v>
      </c>
    </row>
    <row r="193" spans="2:18">
      <c r="B193" s="92">
        <v>1</v>
      </c>
      <c r="C193" s="307" t="s">
        <v>307</v>
      </c>
      <c r="D193" s="306" t="s">
        <v>307</v>
      </c>
      <c r="E193" s="282"/>
      <c r="F193" s="258" t="s">
        <v>8</v>
      </c>
      <c r="G193" s="281">
        <f>MAX(C193:C213)</f>
        <v>-66.7</v>
      </c>
      <c r="H193" s="281">
        <f>MAX(D193:D213)</f>
        <v>-69</v>
      </c>
      <c r="I193" s="281"/>
      <c r="J193" s="281"/>
      <c r="L193" s="92">
        <v>1</v>
      </c>
      <c r="M193" s="307" t="s">
        <v>307</v>
      </c>
      <c r="N193" s="306" t="s">
        <v>307</v>
      </c>
      <c r="P193" s="258" t="s">
        <v>8</v>
      </c>
      <c r="Q193" s="281">
        <f>MAX(M193:M213)</f>
        <v>26.2</v>
      </c>
      <c r="R193" s="281">
        <f>MAX(N193:N213)</f>
        <v>28.7</v>
      </c>
    </row>
    <row r="194" spans="2:18">
      <c r="B194" s="92">
        <v>2</v>
      </c>
      <c r="C194" s="284" t="s">
        <v>307</v>
      </c>
      <c r="D194" s="283" t="s">
        <v>307</v>
      </c>
      <c r="E194" s="282"/>
      <c r="F194" s="258" t="s">
        <v>9</v>
      </c>
      <c r="G194" s="281">
        <f>MIN(C193:C213)</f>
        <v>-100.5</v>
      </c>
      <c r="H194" s="281">
        <f>MIN(D193:D213)</f>
        <v>-97.9</v>
      </c>
      <c r="I194" s="281"/>
      <c r="J194" s="281"/>
      <c r="L194" s="92">
        <v>2</v>
      </c>
      <c r="M194" s="284" t="s">
        <v>307</v>
      </c>
      <c r="N194" s="283" t="s">
        <v>307</v>
      </c>
      <c r="P194" s="258" t="s">
        <v>9</v>
      </c>
      <c r="Q194" s="281">
        <f>MIN(M193:M213)</f>
        <v>22.5</v>
      </c>
      <c r="R194" s="281">
        <f>MIN(N193:N213)</f>
        <v>23.1</v>
      </c>
    </row>
    <row r="195" spans="2:18" ht="13.5" thickBot="1">
      <c r="B195" s="92">
        <v>3</v>
      </c>
      <c r="C195" s="284" t="s">
        <v>307</v>
      </c>
      <c r="D195" s="283" t="s">
        <v>307</v>
      </c>
      <c r="E195" s="282"/>
      <c r="F195" s="262" t="s">
        <v>10</v>
      </c>
      <c r="G195" s="285">
        <f>G193-G194</f>
        <v>33.799999999999997</v>
      </c>
      <c r="H195" s="285">
        <f>H193-H194</f>
        <v>28.900000000000006</v>
      </c>
      <c r="I195" s="281"/>
      <c r="J195" s="281"/>
      <c r="L195" s="92">
        <v>3</v>
      </c>
      <c r="M195" s="284" t="s">
        <v>307</v>
      </c>
      <c r="N195" s="283" t="s">
        <v>307</v>
      </c>
      <c r="P195" s="262" t="s">
        <v>10</v>
      </c>
      <c r="Q195" s="285">
        <f>Q193-Q194</f>
        <v>3.6999999999999993</v>
      </c>
      <c r="R195" s="285">
        <f>R193-R194</f>
        <v>5.5999999999999979</v>
      </c>
    </row>
    <row r="196" spans="2:18">
      <c r="B196" s="92">
        <v>6</v>
      </c>
      <c r="C196" s="137">
        <v>-93</v>
      </c>
      <c r="D196" s="136">
        <v>-82.8</v>
      </c>
      <c r="E196" s="282"/>
      <c r="F196" s="258"/>
      <c r="G196" s="281"/>
      <c r="H196" s="281"/>
      <c r="I196" s="281"/>
      <c r="J196" s="281"/>
      <c r="L196" s="92">
        <v>6</v>
      </c>
      <c r="M196" s="137">
        <v>22.5</v>
      </c>
      <c r="N196" s="136">
        <v>23.1</v>
      </c>
      <c r="P196" s="258"/>
      <c r="Q196" s="281"/>
      <c r="R196" s="281"/>
    </row>
    <row r="197" spans="2:18">
      <c r="B197" s="92">
        <v>7</v>
      </c>
      <c r="C197" s="137">
        <v>-100.5</v>
      </c>
      <c r="D197" s="136">
        <v>-97.9</v>
      </c>
      <c r="E197" s="282"/>
      <c r="F197" s="258"/>
      <c r="G197" s="281"/>
      <c r="H197" s="281"/>
      <c r="I197" s="281"/>
      <c r="J197" s="281"/>
      <c r="L197" s="92">
        <v>7</v>
      </c>
      <c r="M197" s="137">
        <v>22.9</v>
      </c>
      <c r="N197" s="136">
        <v>24.5</v>
      </c>
      <c r="P197" s="258"/>
      <c r="Q197" s="281"/>
      <c r="R197" s="281"/>
    </row>
    <row r="198" spans="2:18">
      <c r="B198" s="92">
        <v>8</v>
      </c>
      <c r="C198" s="137">
        <v>-96.2</v>
      </c>
      <c r="D198" s="136">
        <v>-97.3</v>
      </c>
      <c r="E198" s="282"/>
      <c r="F198" s="258"/>
      <c r="G198" s="281"/>
      <c r="H198" s="281"/>
      <c r="I198" s="281"/>
      <c r="J198" s="281"/>
      <c r="L198" s="92">
        <v>8</v>
      </c>
      <c r="M198" s="137">
        <v>23.2</v>
      </c>
      <c r="N198" s="136">
        <v>25</v>
      </c>
      <c r="P198" s="258"/>
      <c r="Q198" s="281"/>
      <c r="R198" s="281"/>
    </row>
    <row r="199" spans="2:18">
      <c r="B199" s="92">
        <v>9</v>
      </c>
      <c r="C199" s="284" t="s">
        <v>307</v>
      </c>
      <c r="D199" s="283" t="s">
        <v>307</v>
      </c>
      <c r="E199" s="282"/>
      <c r="F199" s="258"/>
      <c r="G199" s="281"/>
      <c r="H199" s="281"/>
      <c r="I199" s="281"/>
      <c r="J199" s="281"/>
      <c r="L199" s="92">
        <v>9</v>
      </c>
      <c r="M199" s="284" t="s">
        <v>307</v>
      </c>
      <c r="N199" s="283" t="s">
        <v>307</v>
      </c>
      <c r="P199" s="258"/>
      <c r="Q199" s="281"/>
      <c r="R199" s="281"/>
    </row>
    <row r="200" spans="2:18">
      <c r="B200" s="92">
        <v>10</v>
      </c>
      <c r="C200" s="284" t="s">
        <v>307</v>
      </c>
      <c r="D200" s="283" t="s">
        <v>307</v>
      </c>
      <c r="E200" s="282"/>
      <c r="F200" s="258"/>
      <c r="G200" s="281"/>
      <c r="H200" s="281"/>
      <c r="I200" s="281"/>
      <c r="J200" s="281"/>
      <c r="L200" s="92">
        <v>10</v>
      </c>
      <c r="M200" s="284" t="s">
        <v>307</v>
      </c>
      <c r="N200" s="283" t="s">
        <v>307</v>
      </c>
      <c r="P200" s="258"/>
      <c r="Q200" s="281"/>
      <c r="R200" s="281"/>
    </row>
    <row r="201" spans="2:18">
      <c r="B201" s="92">
        <v>13</v>
      </c>
      <c r="C201" s="284" t="s">
        <v>307</v>
      </c>
      <c r="D201" s="283" t="s">
        <v>307</v>
      </c>
      <c r="E201" s="282"/>
      <c r="F201" s="258"/>
      <c r="G201" s="281"/>
      <c r="H201" s="281"/>
      <c r="I201" s="281"/>
      <c r="J201" s="281"/>
      <c r="L201" s="92">
        <v>13</v>
      </c>
      <c r="M201" s="284" t="s">
        <v>307</v>
      </c>
      <c r="N201" s="283" t="s">
        <v>307</v>
      </c>
      <c r="P201" s="258"/>
      <c r="Q201" s="281"/>
      <c r="R201" s="281"/>
    </row>
    <row r="202" spans="2:18">
      <c r="B202" s="92">
        <v>14</v>
      </c>
      <c r="C202" s="284" t="s">
        <v>307</v>
      </c>
      <c r="D202" s="283" t="s">
        <v>307</v>
      </c>
      <c r="E202" s="282"/>
      <c r="F202" s="258"/>
      <c r="G202" s="281"/>
      <c r="H202" s="281"/>
      <c r="I202" s="281"/>
      <c r="J202" s="281"/>
      <c r="L202" s="92">
        <v>14</v>
      </c>
      <c r="M202" s="284" t="s">
        <v>307</v>
      </c>
      <c r="N202" s="283" t="s">
        <v>307</v>
      </c>
      <c r="P202" s="258"/>
      <c r="Q202" s="281"/>
      <c r="R202" s="281"/>
    </row>
    <row r="203" spans="2:18">
      <c r="B203" s="92">
        <v>16</v>
      </c>
      <c r="C203" s="284" t="s">
        <v>307</v>
      </c>
      <c r="D203" s="283" t="s">
        <v>307</v>
      </c>
      <c r="E203" s="282"/>
      <c r="F203" s="258"/>
      <c r="G203" s="281"/>
      <c r="H203" s="281"/>
      <c r="I203" s="281"/>
      <c r="J203" s="281"/>
      <c r="L203" s="92">
        <v>16</v>
      </c>
      <c r="M203" s="284" t="s">
        <v>307</v>
      </c>
      <c r="N203" s="283" t="s">
        <v>307</v>
      </c>
      <c r="P203" s="258"/>
      <c r="Q203" s="281"/>
      <c r="R203" s="281"/>
    </row>
    <row r="204" spans="2:18">
      <c r="B204" s="92">
        <v>17</v>
      </c>
      <c r="C204" s="137">
        <v>-80.900000000000006</v>
      </c>
      <c r="D204" s="136">
        <v>-80.400000000000006</v>
      </c>
      <c r="E204" s="282"/>
      <c r="F204" s="258"/>
      <c r="G204" s="281"/>
      <c r="H204" s="281"/>
      <c r="I204" s="281"/>
      <c r="J204" s="281"/>
      <c r="L204" s="92">
        <v>17</v>
      </c>
      <c r="M204" s="137">
        <v>26.2</v>
      </c>
      <c r="N204" s="136">
        <v>28.7</v>
      </c>
      <c r="P204" s="258"/>
      <c r="Q204" s="281"/>
      <c r="R204" s="281"/>
    </row>
    <row r="205" spans="2:18">
      <c r="B205" s="92">
        <v>20</v>
      </c>
      <c r="C205" s="137">
        <v>-66.7</v>
      </c>
      <c r="D205" s="136">
        <v>-69</v>
      </c>
      <c r="E205" s="282"/>
      <c r="F205" s="299"/>
      <c r="G205" s="298"/>
      <c r="H205" s="298"/>
      <c r="I205" s="298"/>
      <c r="J205" s="298"/>
      <c r="K205" s="297"/>
      <c r="L205" s="92">
        <v>20</v>
      </c>
      <c r="M205" s="137">
        <v>24</v>
      </c>
      <c r="N205" s="136">
        <v>26.3</v>
      </c>
      <c r="P205" s="258"/>
      <c r="Q205" s="281"/>
      <c r="R205" s="281"/>
    </row>
    <row r="206" spans="2:18">
      <c r="B206" s="92">
        <v>21</v>
      </c>
      <c r="C206" s="137">
        <v>-68.3</v>
      </c>
      <c r="D206" s="136">
        <v>-71.7</v>
      </c>
      <c r="E206" s="282"/>
      <c r="F206" s="299"/>
      <c r="G206" s="298"/>
      <c r="H206" s="298"/>
      <c r="I206" s="298"/>
      <c r="J206" s="298"/>
      <c r="K206" s="297"/>
      <c r="L206" s="92">
        <v>21</v>
      </c>
      <c r="M206" s="137">
        <v>24.1</v>
      </c>
      <c r="N206" s="136">
        <v>24.1</v>
      </c>
      <c r="P206" s="258"/>
      <c r="Q206" s="281"/>
      <c r="R206" s="281"/>
    </row>
    <row r="207" spans="2:18">
      <c r="B207" s="92">
        <v>22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22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23</v>
      </c>
      <c r="C208" s="137">
        <v>-79.099999999999994</v>
      </c>
      <c r="D208" s="136">
        <v>-75.099999999999994</v>
      </c>
      <c r="E208" s="282"/>
      <c r="F208" s="258"/>
      <c r="G208" s="281"/>
      <c r="H208" s="281"/>
      <c r="I208" s="281"/>
      <c r="J208" s="281"/>
      <c r="L208" s="92">
        <v>23</v>
      </c>
      <c r="M208" s="137">
        <v>24</v>
      </c>
      <c r="N208" s="136">
        <v>24</v>
      </c>
      <c r="P208" s="258"/>
      <c r="Q208" s="281"/>
      <c r="R208" s="281"/>
    </row>
    <row r="209" spans="2:18">
      <c r="B209" s="92">
        <v>24</v>
      </c>
      <c r="C209" s="284" t="s">
        <v>307</v>
      </c>
      <c r="D209" s="283" t="s">
        <v>307</v>
      </c>
      <c r="E209" s="282"/>
      <c r="F209" s="258"/>
      <c r="G209" s="281"/>
      <c r="H209" s="281"/>
      <c r="I209" s="281"/>
      <c r="J209" s="281"/>
      <c r="L209" s="92">
        <v>24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27</v>
      </c>
      <c r="C210" s="284" t="s">
        <v>307</v>
      </c>
      <c r="D210" s="283" t="s">
        <v>307</v>
      </c>
      <c r="E210" s="282"/>
      <c r="F210" s="299"/>
      <c r="G210" s="298"/>
      <c r="H210" s="298"/>
      <c r="I210" s="298"/>
      <c r="J210" s="298"/>
      <c r="K210" s="297"/>
      <c r="L210" s="92">
        <v>27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28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28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29</v>
      </c>
      <c r="C212" s="284" t="s">
        <v>307</v>
      </c>
      <c r="D212" s="283" t="s">
        <v>307</v>
      </c>
      <c r="E212" s="282"/>
      <c r="F212" s="258"/>
      <c r="G212" s="281"/>
      <c r="H212" s="281"/>
      <c r="I212" s="281"/>
      <c r="J212" s="281"/>
      <c r="L212" s="92">
        <v>29</v>
      </c>
      <c r="M212" s="284" t="s">
        <v>307</v>
      </c>
      <c r="N212" s="283" t="s">
        <v>307</v>
      </c>
      <c r="P212" s="258"/>
      <c r="Q212" s="281"/>
      <c r="R212" s="281"/>
    </row>
    <row r="213" spans="2:18">
      <c r="B213" s="319">
        <v>30</v>
      </c>
      <c r="C213" s="284" t="s">
        <v>307</v>
      </c>
      <c r="D213" s="283" t="s">
        <v>307</v>
      </c>
      <c r="E213" s="282"/>
      <c r="F213" s="299"/>
      <c r="G213" s="298"/>
      <c r="H213" s="298"/>
      <c r="I213" s="298"/>
      <c r="J213" s="298"/>
      <c r="K213" s="297"/>
      <c r="L213" s="319">
        <v>30</v>
      </c>
      <c r="M213" s="284" t="s">
        <v>307</v>
      </c>
      <c r="N213" s="283" t="s">
        <v>307</v>
      </c>
      <c r="O213" s="297"/>
      <c r="P213" s="258"/>
      <c r="Q213" s="281"/>
      <c r="R213" s="281"/>
    </row>
    <row r="214" spans="2:18" ht="13.5" thickBot="1">
      <c r="B214" s="319">
        <v>31</v>
      </c>
      <c r="C214" s="304" t="s">
        <v>307</v>
      </c>
      <c r="D214" s="303" t="s">
        <v>307</v>
      </c>
      <c r="E214" s="282"/>
      <c r="F214" s="299"/>
      <c r="G214" s="298"/>
      <c r="H214" s="298"/>
      <c r="I214" s="298"/>
      <c r="J214" s="298"/>
      <c r="K214" s="297"/>
      <c r="L214" s="319">
        <v>31</v>
      </c>
      <c r="M214" s="304" t="s">
        <v>307</v>
      </c>
      <c r="N214" s="303" t="s">
        <v>307</v>
      </c>
      <c r="O214" s="297"/>
      <c r="P214" s="258"/>
      <c r="Q214" s="281"/>
      <c r="R214" s="281"/>
    </row>
    <row r="215" spans="2:18" ht="13.5" thickBot="1">
      <c r="B215" s="248" t="s">
        <v>0</v>
      </c>
      <c r="C215" s="274">
        <v>7</v>
      </c>
      <c r="D215" s="296">
        <v>7</v>
      </c>
      <c r="E215" s="280"/>
      <c r="L215" s="248" t="s">
        <v>0</v>
      </c>
      <c r="M215" s="274">
        <f>COUNTIF(M193:M213,"&gt;0")</f>
        <v>7</v>
      </c>
      <c r="N215" s="296">
        <f>COUNTIF(N193:N213,"&gt;0")</f>
        <v>7</v>
      </c>
    </row>
    <row r="216" spans="2:18">
      <c r="B216" s="117" t="s">
        <v>1</v>
      </c>
      <c r="C216" s="134">
        <f>AVERAGE(C193:C213)</f>
        <v>-83.528571428571439</v>
      </c>
      <c r="D216" s="146">
        <f>AVERAGE(D193:D213)</f>
        <v>-82.028571428571425</v>
      </c>
      <c r="E216" s="101"/>
      <c r="L216" s="117" t="s">
        <v>1</v>
      </c>
      <c r="M216" s="134">
        <f>AVERAGE(M193:M213)</f>
        <v>23.842857142857145</v>
      </c>
      <c r="N216" s="146">
        <f>AVERAGE(N193:N213)</f>
        <v>25.099999999999998</v>
      </c>
    </row>
    <row r="217" spans="2:18">
      <c r="B217" s="85" t="s">
        <v>2</v>
      </c>
      <c r="C217" s="84">
        <f>STDEV(C193:C213)</f>
        <v>13.415999687650789</v>
      </c>
      <c r="D217" s="136">
        <f>STDEV(D193:D213)</f>
        <v>11.638973936121538</v>
      </c>
      <c r="E217" s="101"/>
      <c r="L217" s="85" t="s">
        <v>2</v>
      </c>
      <c r="M217" s="84">
        <f>STDEV(M193:M213)</f>
        <v>1.2094863136295271</v>
      </c>
      <c r="N217" s="136">
        <f>STDEV(N193:N213)</f>
        <v>1.8699376103674326</v>
      </c>
    </row>
    <row r="218" spans="2:18" ht="13.5" thickBot="1">
      <c r="B218" s="82" t="s">
        <v>3</v>
      </c>
      <c r="C218" s="235">
        <f>CONFIDENCE(0.05,C217,C215)</f>
        <v>9.9385290274374611</v>
      </c>
      <c r="D218" s="234">
        <f>CONFIDENCE(0.05,D217,D215)</f>
        <v>8.6221141179817007</v>
      </c>
      <c r="E218" s="279"/>
      <c r="L218" s="82" t="s">
        <v>3</v>
      </c>
      <c r="M218" s="254">
        <f>CONFIDENCE(0.05,M217,M215)</f>
        <v>0.89598353578973877</v>
      </c>
      <c r="N218" s="278">
        <f>CONFIDENCE(0.05,N217,N215)</f>
        <v>1.3852437129407835</v>
      </c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435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3.5" customHeight="1" thickBot="1">
      <c r="B223" s="347" t="s">
        <v>12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-79.628571428571419</v>
      </c>
      <c r="H223" s="286">
        <f t="shared" si="18"/>
        <v>-75.857142857142847</v>
      </c>
      <c r="I223" s="286"/>
      <c r="J223" s="286"/>
      <c r="L223" s="492" t="s">
        <v>333</v>
      </c>
      <c r="M223" s="494"/>
      <c r="N223" s="288" t="s">
        <v>399</v>
      </c>
      <c r="P223" s="263" t="s">
        <v>1</v>
      </c>
      <c r="Q223" s="286">
        <f t="shared" ref="Q223:R225" si="19">M238</f>
        <v>23.285714285714281</v>
      </c>
      <c r="R223" s="286">
        <f t="shared" si="19"/>
        <v>23.657142857142851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15.838951384241986</v>
      </c>
      <c r="H224" s="286">
        <f t="shared" si="18"/>
        <v>17.39423823596557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19"/>
        <v>0.32366943748507521</v>
      </c>
      <c r="R224" s="286">
        <f t="shared" si="19"/>
        <v>1.0179344164485629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18"/>
        <v>11.733443780664254</v>
      </c>
      <c r="H225" s="286">
        <f t="shared" si="18"/>
        <v>12.885595232790095</v>
      </c>
      <c r="I225" s="286"/>
      <c r="J225" s="286"/>
      <c r="L225" s="484"/>
      <c r="M225" s="107">
        <v>1</v>
      </c>
      <c r="N225" s="106">
        <v>2</v>
      </c>
      <c r="P225" s="258" t="s">
        <v>3</v>
      </c>
      <c r="Q225" s="286">
        <f t="shared" si="19"/>
        <v>0.23977326883070704</v>
      </c>
      <c r="R225" s="286">
        <f t="shared" si="19"/>
        <v>0.75408251203329846</v>
      </c>
    </row>
    <row r="226" spans="2:18">
      <c r="B226" s="92">
        <v>3</v>
      </c>
      <c r="C226" s="295">
        <v>-102.1</v>
      </c>
      <c r="D226" s="294">
        <v>-99.3</v>
      </c>
      <c r="E226" s="282"/>
      <c r="F226" s="258" t="s">
        <v>8</v>
      </c>
      <c r="G226" s="281">
        <f>MAX(C226:C236)</f>
        <v>-57.5</v>
      </c>
      <c r="H226" s="281">
        <f>MAX(D226:D236)</f>
        <v>-52.9</v>
      </c>
      <c r="I226" s="281"/>
      <c r="J226" s="281"/>
      <c r="L226" s="92">
        <v>3</v>
      </c>
      <c r="M226" s="295">
        <v>23.3</v>
      </c>
      <c r="N226" s="294">
        <v>23.2</v>
      </c>
      <c r="P226" s="258" t="s">
        <v>8</v>
      </c>
      <c r="Q226" s="281">
        <f>MAX(M226:M236)</f>
        <v>23.7</v>
      </c>
      <c r="R226" s="281">
        <f>MAX(N226:N236)</f>
        <v>24.7</v>
      </c>
    </row>
    <row r="227" spans="2:18">
      <c r="B227" s="92">
        <v>4</v>
      </c>
      <c r="C227" s="137">
        <v>-99.2</v>
      </c>
      <c r="D227" s="136">
        <v>-97.5</v>
      </c>
      <c r="E227" s="282"/>
      <c r="F227" s="258" t="s">
        <v>9</v>
      </c>
      <c r="G227" s="281">
        <f>MIN(C226:C236)</f>
        <v>-102.1</v>
      </c>
      <c r="H227" s="281">
        <f>MIN(D226:D236)</f>
        <v>-99.3</v>
      </c>
      <c r="I227" s="281"/>
      <c r="J227" s="281"/>
      <c r="L227" s="92">
        <v>4</v>
      </c>
      <c r="M227" s="137">
        <v>23</v>
      </c>
      <c r="N227" s="136">
        <v>21.7</v>
      </c>
      <c r="P227" s="258" t="s">
        <v>9</v>
      </c>
      <c r="Q227" s="281">
        <f>MIN(M226:M236)</f>
        <v>22.9</v>
      </c>
      <c r="R227" s="281">
        <f>MIN(N226:N236)</f>
        <v>21.7</v>
      </c>
    </row>
    <row r="228" spans="2:18" ht="13.5" thickBot="1">
      <c r="B228" s="92">
        <v>14</v>
      </c>
      <c r="C228" s="137">
        <v>-78.3</v>
      </c>
      <c r="D228" s="136">
        <v>-77.7</v>
      </c>
      <c r="E228" s="282"/>
      <c r="F228" s="262" t="s">
        <v>10</v>
      </c>
      <c r="G228" s="285">
        <f>G226-G227</f>
        <v>44.599999999999994</v>
      </c>
      <c r="H228" s="285">
        <f>H226-H227</f>
        <v>46.4</v>
      </c>
      <c r="I228" s="281"/>
      <c r="J228" s="281"/>
      <c r="L228" s="92">
        <v>14</v>
      </c>
      <c r="M228" s="137">
        <v>23</v>
      </c>
      <c r="N228" s="136">
        <v>23.4</v>
      </c>
      <c r="P228" s="262" t="s">
        <v>10</v>
      </c>
      <c r="Q228" s="285">
        <f>Q226-Q227</f>
        <v>0.80000000000000071</v>
      </c>
      <c r="R228" s="285">
        <f>R226-R227</f>
        <v>3</v>
      </c>
    </row>
    <row r="229" spans="2:18">
      <c r="B229" s="92">
        <v>17</v>
      </c>
      <c r="C229" s="137">
        <v>-74.400000000000006</v>
      </c>
      <c r="D229" s="136">
        <v>-71.900000000000006</v>
      </c>
      <c r="E229" s="282"/>
      <c r="F229" s="258"/>
      <c r="G229" s="281"/>
      <c r="H229" s="281"/>
      <c r="I229" s="281"/>
      <c r="J229" s="281"/>
      <c r="L229" s="92">
        <v>17</v>
      </c>
      <c r="M229" s="137">
        <v>22.9</v>
      </c>
      <c r="N229" s="136">
        <v>23.9</v>
      </c>
      <c r="P229" s="258"/>
      <c r="Q229" s="281"/>
      <c r="R229" s="281"/>
    </row>
    <row r="230" spans="2:18">
      <c r="B230" s="92">
        <v>18</v>
      </c>
      <c r="C230" s="137">
        <v>-75.099999999999994</v>
      </c>
      <c r="D230" s="136">
        <v>-70.900000000000006</v>
      </c>
      <c r="E230" s="282"/>
      <c r="F230" s="258"/>
      <c r="G230" s="281"/>
      <c r="H230" s="281"/>
      <c r="I230" s="281"/>
      <c r="J230" s="281"/>
      <c r="L230" s="92">
        <v>18</v>
      </c>
      <c r="M230" s="137">
        <v>23.7</v>
      </c>
      <c r="N230" s="136">
        <v>24.3</v>
      </c>
      <c r="P230" s="258"/>
      <c r="Q230" s="281"/>
      <c r="R230" s="281"/>
    </row>
    <row r="231" spans="2:18">
      <c r="B231" s="92">
        <v>19</v>
      </c>
      <c r="C231" s="137">
        <v>-57.5</v>
      </c>
      <c r="D231" s="136">
        <v>-52.9</v>
      </c>
      <c r="E231" s="282"/>
      <c r="F231" s="258"/>
      <c r="G231" s="281"/>
      <c r="H231" s="281"/>
      <c r="I231" s="281"/>
      <c r="J231" s="281"/>
      <c r="L231" s="92">
        <v>19</v>
      </c>
      <c r="M231" s="137">
        <v>23.5</v>
      </c>
      <c r="N231" s="136">
        <v>24.4</v>
      </c>
      <c r="P231" s="258"/>
      <c r="Q231" s="281"/>
      <c r="R231" s="281"/>
    </row>
    <row r="232" spans="2:18">
      <c r="B232" s="92">
        <v>20</v>
      </c>
      <c r="C232" s="137">
        <v>-70.8</v>
      </c>
      <c r="D232" s="136">
        <v>-60.8</v>
      </c>
      <c r="E232" s="282"/>
      <c r="F232" s="258"/>
      <c r="G232" s="281"/>
      <c r="H232" s="281"/>
      <c r="I232" s="281"/>
      <c r="J232" s="281"/>
      <c r="L232" s="92">
        <v>20</v>
      </c>
      <c r="M232" s="137">
        <v>23.6</v>
      </c>
      <c r="N232" s="136">
        <v>24.7</v>
      </c>
      <c r="P232" s="258"/>
      <c r="Q232" s="281"/>
      <c r="R232" s="281"/>
    </row>
    <row r="233" spans="2:18">
      <c r="B233" s="92">
        <v>24</v>
      </c>
      <c r="C233" s="284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92">
        <v>24</v>
      </c>
      <c r="M233" s="284" t="s">
        <v>307</v>
      </c>
      <c r="N233" s="283" t="s">
        <v>307</v>
      </c>
      <c r="P233" s="258"/>
      <c r="Q233" s="281"/>
      <c r="R233" s="281"/>
    </row>
    <row r="234" spans="2:18">
      <c r="B234" s="92">
        <v>25</v>
      </c>
      <c r="C234" s="284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92">
        <v>25</v>
      </c>
      <c r="M234" s="284" t="s">
        <v>307</v>
      </c>
      <c r="N234" s="283" t="s">
        <v>307</v>
      </c>
      <c r="P234" s="258"/>
      <c r="Q234" s="281"/>
      <c r="R234" s="281"/>
    </row>
    <row r="235" spans="2:18">
      <c r="B235" s="92">
        <v>27</v>
      </c>
      <c r="C235" s="284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92">
        <v>27</v>
      </c>
      <c r="M235" s="284" t="s">
        <v>307</v>
      </c>
      <c r="N235" s="283" t="s">
        <v>307</v>
      </c>
      <c r="P235" s="258"/>
      <c r="Q235" s="281"/>
      <c r="R235" s="281"/>
    </row>
    <row r="236" spans="2:18" ht="13.5" thickBot="1">
      <c r="B236" s="92">
        <v>28</v>
      </c>
      <c r="C236" s="304" t="s">
        <v>307</v>
      </c>
      <c r="D236" s="303" t="s">
        <v>307</v>
      </c>
      <c r="E236" s="282"/>
      <c r="F236" s="258"/>
      <c r="G236" s="281"/>
      <c r="H236" s="281"/>
      <c r="I236" s="281"/>
      <c r="J236" s="281"/>
      <c r="L236" s="92">
        <v>28</v>
      </c>
      <c r="M236" s="304" t="s">
        <v>307</v>
      </c>
      <c r="N236" s="303" t="s">
        <v>307</v>
      </c>
      <c r="P236" s="258"/>
      <c r="Q236" s="281"/>
      <c r="R236" s="281"/>
    </row>
    <row r="237" spans="2:18" ht="13.5" thickBot="1">
      <c r="B237" s="248" t="s">
        <v>0</v>
      </c>
      <c r="C237" s="256">
        <v>7</v>
      </c>
      <c r="D237" s="255">
        <v>7</v>
      </c>
      <c r="E237" s="280"/>
      <c r="L237" s="248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-79.628571428571419</v>
      </c>
      <c r="D238" s="146">
        <f>AVERAGE(D226:D236)</f>
        <v>-75.857142857142847</v>
      </c>
      <c r="E238" s="101"/>
      <c r="L238" s="117" t="s">
        <v>1</v>
      </c>
      <c r="M238" s="134">
        <f>AVERAGE(M226:M236)</f>
        <v>23.285714285714281</v>
      </c>
      <c r="N238" s="146">
        <f>AVERAGE(N226:N236)</f>
        <v>23.657142857142851</v>
      </c>
    </row>
    <row r="239" spans="2:18">
      <c r="B239" s="85" t="s">
        <v>2</v>
      </c>
      <c r="C239" s="84">
        <f>STDEV(C226:C236)</f>
        <v>15.838951384241986</v>
      </c>
      <c r="D239" s="136">
        <f>STDEV(D226:D236)</f>
        <v>17.39423823596557</v>
      </c>
      <c r="E239" s="101"/>
      <c r="L239" s="85" t="s">
        <v>2</v>
      </c>
      <c r="M239" s="84">
        <f>STDEV(M226:M236)</f>
        <v>0.32366943748507521</v>
      </c>
      <c r="N239" s="136">
        <f>STDEV(N226:N236)</f>
        <v>1.0179344164485629</v>
      </c>
    </row>
    <row r="240" spans="2:18" ht="13.5" thickBot="1">
      <c r="B240" s="82" t="s">
        <v>3</v>
      </c>
      <c r="C240" s="235">
        <f>CONFIDENCE(0.05,C239,C237)</f>
        <v>11.733443780664254</v>
      </c>
      <c r="D240" s="234">
        <f>CONFIDENCE(0.05,D239,D237)</f>
        <v>12.885595232790095</v>
      </c>
      <c r="E240" s="279"/>
      <c r="L240" s="82" t="s">
        <v>3</v>
      </c>
      <c r="M240" s="254">
        <f>CONFIDENCE(0.05,M239,M237)</f>
        <v>0.23977326883070704</v>
      </c>
      <c r="N240" s="278">
        <f>CONFIDENCE(0.05,N239,N237)</f>
        <v>0.75408251203329846</v>
      </c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B159:C159"/>
    <mergeCell ref="L159:M159"/>
    <mergeCell ref="B160:B161"/>
    <mergeCell ref="C160:D160"/>
    <mergeCell ref="L160:L161"/>
    <mergeCell ref="M160:N160"/>
    <mergeCell ref="Q188:R188"/>
    <mergeCell ref="B188:C189"/>
    <mergeCell ref="D188:D189"/>
    <mergeCell ref="G188:H188"/>
    <mergeCell ref="N188:N189"/>
    <mergeCell ref="B130:B131"/>
    <mergeCell ref="C130:D130"/>
    <mergeCell ref="L130:L131"/>
    <mergeCell ref="M130:N130"/>
    <mergeCell ref="B157:C158"/>
    <mergeCell ref="D157:D158"/>
    <mergeCell ref="G157:H157"/>
    <mergeCell ref="L157:M158"/>
    <mergeCell ref="N157:N158"/>
    <mergeCell ref="C100:D100"/>
    <mergeCell ref="B129:C129"/>
    <mergeCell ref="L129:M129"/>
    <mergeCell ref="G127:H127"/>
    <mergeCell ref="L127:M128"/>
    <mergeCell ref="N73:N74"/>
    <mergeCell ref="B127:C128"/>
    <mergeCell ref="D127:D128"/>
    <mergeCell ref="B75:C75"/>
    <mergeCell ref="L75:M75"/>
    <mergeCell ref="B76:B77"/>
    <mergeCell ref="C76:D76"/>
    <mergeCell ref="L76:L77"/>
    <mergeCell ref="M76:N76"/>
    <mergeCell ref="Q73:R73"/>
    <mergeCell ref="G97:H97"/>
    <mergeCell ref="L97:M98"/>
    <mergeCell ref="G73:H73"/>
    <mergeCell ref="L73:M74"/>
    <mergeCell ref="N54:N55"/>
    <mergeCell ref="Q54:R54"/>
    <mergeCell ref="L57:L58"/>
    <mergeCell ref="M57:N57"/>
    <mergeCell ref="Q35:R35"/>
    <mergeCell ref="N2:N3"/>
    <mergeCell ref="Q2:R2"/>
    <mergeCell ref="Q19:R19"/>
    <mergeCell ref="N19:N20"/>
    <mergeCell ref="B4:C4"/>
    <mergeCell ref="L35:M36"/>
    <mergeCell ref="B21:C21"/>
    <mergeCell ref="L21:M21"/>
    <mergeCell ref="B22:B23"/>
    <mergeCell ref="B2:C3"/>
    <mergeCell ref="D2:D3"/>
    <mergeCell ref="G2:H2"/>
    <mergeCell ref="L2:M3"/>
    <mergeCell ref="B19:C20"/>
    <mergeCell ref="D35:D36"/>
    <mergeCell ref="G35:H35"/>
    <mergeCell ref="L4:M4"/>
    <mergeCell ref="B5:B6"/>
    <mergeCell ref="C5:D5"/>
    <mergeCell ref="L5:L6"/>
    <mergeCell ref="M5:N5"/>
    <mergeCell ref="C38:D38"/>
    <mergeCell ref="D19:D20"/>
    <mergeCell ref="G19:H19"/>
    <mergeCell ref="L19:M20"/>
    <mergeCell ref="B35:C36"/>
    <mergeCell ref="B38:B39"/>
    <mergeCell ref="L38:L39"/>
    <mergeCell ref="M38:N38"/>
    <mergeCell ref="L37:M37"/>
    <mergeCell ref="B190:C190"/>
    <mergeCell ref="L190:M190"/>
    <mergeCell ref="B100:B101"/>
    <mergeCell ref="B191:B192"/>
    <mergeCell ref="C191:D191"/>
    <mergeCell ref="C22:D22"/>
    <mergeCell ref="L22:L23"/>
    <mergeCell ref="M22:N22"/>
    <mergeCell ref="N35:N36"/>
    <mergeCell ref="B37:C37"/>
    <mergeCell ref="B99:C99"/>
    <mergeCell ref="L99:M99"/>
    <mergeCell ref="B97:C98"/>
    <mergeCell ref="D97:D98"/>
    <mergeCell ref="B54:C55"/>
    <mergeCell ref="D54:D55"/>
    <mergeCell ref="G54:H54"/>
    <mergeCell ref="L54:M55"/>
    <mergeCell ref="B73:C74"/>
    <mergeCell ref="D73:D74"/>
    <mergeCell ref="B56:C56"/>
    <mergeCell ref="L56:M56"/>
    <mergeCell ref="B57:B58"/>
    <mergeCell ref="C57:D57"/>
    <mergeCell ref="L191:L192"/>
    <mergeCell ref="L188:M189"/>
    <mergeCell ref="L100:L101"/>
    <mergeCell ref="M100:N100"/>
    <mergeCell ref="Q157:R157"/>
    <mergeCell ref="N97:N98"/>
    <mergeCell ref="Q97:R97"/>
    <mergeCell ref="N127:N128"/>
    <mergeCell ref="M191:N191"/>
    <mergeCell ref="Q127:R127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0"/>
  <sheetViews>
    <sheetView topLeftCell="A222" zoomScale="93" zoomScaleNormal="93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71093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thickBot="1">
      <c r="B2" s="347"/>
      <c r="C2" s="348"/>
      <c r="D2" s="405" t="s">
        <v>15</v>
      </c>
      <c r="E2" s="291"/>
      <c r="F2" s="268"/>
      <c r="G2" s="490" t="s">
        <v>347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thickBot="1">
      <c r="B4" s="347" t="s">
        <v>16</v>
      </c>
      <c r="C4" s="348"/>
      <c r="D4" s="288" t="s">
        <v>281</v>
      </c>
      <c r="E4" s="289"/>
      <c r="F4" s="263" t="s">
        <v>1</v>
      </c>
      <c r="G4" s="286">
        <f t="shared" ref="G4:H6" si="0">C14</f>
        <v>43.199999999999996</v>
      </c>
      <c r="H4" s="286">
        <f t="shared" si="0"/>
        <v>37.625</v>
      </c>
      <c r="I4" s="286"/>
      <c r="J4" s="286"/>
      <c r="L4" s="492" t="s">
        <v>346</v>
      </c>
      <c r="M4" s="494"/>
      <c r="N4" s="288" t="s">
        <v>281</v>
      </c>
      <c r="P4" s="263" t="s">
        <v>1</v>
      </c>
      <c r="Q4" s="286">
        <f t="shared" ref="Q4:R6" si="1">M14</f>
        <v>18.533333333333335</v>
      </c>
      <c r="R4" s="286">
        <f t="shared" si="1"/>
        <v>18.524999999999999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>
        <f t="shared" si="0"/>
        <v>0.36055512754640012</v>
      </c>
      <c r="H5" s="286">
        <f t="shared" si="0"/>
        <v>0.99791449199484905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0.80829037686547522</v>
      </c>
      <c r="R5" s="286">
        <f t="shared" si="1"/>
        <v>1.3937359864766343</v>
      </c>
    </row>
    <row r="6" spans="2:18" ht="13.5" thickBot="1">
      <c r="B6" s="484"/>
      <c r="C6" s="107">
        <v>1</v>
      </c>
      <c r="D6" s="106">
        <v>2</v>
      </c>
      <c r="E6" s="280"/>
      <c r="F6" s="258" t="s">
        <v>3</v>
      </c>
      <c r="G6" s="286">
        <f t="shared" si="0"/>
        <v>0.40799903867952081</v>
      </c>
      <c r="H6" s="286">
        <f t="shared" si="0"/>
        <v>0.97793823198024388</v>
      </c>
      <c r="I6" s="286"/>
      <c r="J6" s="286"/>
      <c r="L6" s="484"/>
      <c r="M6" s="129">
        <v>1</v>
      </c>
      <c r="N6" s="128">
        <v>2</v>
      </c>
      <c r="P6" s="258" t="s">
        <v>3</v>
      </c>
      <c r="Q6" s="286">
        <f t="shared" si="1"/>
        <v>0.91464985945202415</v>
      </c>
      <c r="R6" s="286">
        <f t="shared" si="1"/>
        <v>1.3658361687258032</v>
      </c>
    </row>
    <row r="7" spans="2:18">
      <c r="B7" s="92">
        <v>4</v>
      </c>
      <c r="C7" s="284" t="s">
        <v>307</v>
      </c>
      <c r="D7" s="283" t="s">
        <v>307</v>
      </c>
      <c r="E7" s="282"/>
      <c r="F7" s="258" t="s">
        <v>8</v>
      </c>
      <c r="G7" s="281">
        <f>MAX(C7:C12)</f>
        <v>43.6</v>
      </c>
      <c r="H7" s="281">
        <f>MAX(D7:D12)</f>
        <v>38.700000000000003</v>
      </c>
      <c r="I7" s="281"/>
      <c r="J7" s="281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</v>
      </c>
      <c r="R7" s="281">
        <f>MAX(N7:N12)</f>
        <v>19.899999999999999</v>
      </c>
    </row>
    <row r="8" spans="2:18">
      <c r="B8" s="92">
        <v>5</v>
      </c>
      <c r="C8" s="137">
        <v>43.1</v>
      </c>
      <c r="D8" s="136">
        <v>38.700000000000003</v>
      </c>
      <c r="E8" s="282"/>
      <c r="F8" s="258" t="s">
        <v>9</v>
      </c>
      <c r="G8" s="281">
        <f>MIN(C7:C12)</f>
        <v>42.9</v>
      </c>
      <c r="H8" s="281">
        <f>MIN(D7:D12)</f>
        <v>36.4</v>
      </c>
      <c r="I8" s="281"/>
      <c r="J8" s="281"/>
      <c r="L8" s="92">
        <v>5</v>
      </c>
      <c r="M8" s="137">
        <v>19</v>
      </c>
      <c r="N8" s="136">
        <v>19.899999999999999</v>
      </c>
      <c r="P8" s="258" t="s">
        <v>9</v>
      </c>
      <c r="Q8" s="281">
        <f>MIN(M7:M12)</f>
        <v>17.600000000000001</v>
      </c>
      <c r="R8" s="281">
        <f>MIN(N7:N12)</f>
        <v>16.600000000000001</v>
      </c>
    </row>
    <row r="9" spans="2:18" ht="13.5" thickBot="1">
      <c r="B9" s="92">
        <v>7</v>
      </c>
      <c r="C9" s="284" t="s">
        <v>307</v>
      </c>
      <c r="D9" s="136">
        <v>37.299999999999997</v>
      </c>
      <c r="E9" s="282"/>
      <c r="F9" s="262" t="s">
        <v>10</v>
      </c>
      <c r="G9" s="285">
        <f>G7-G8</f>
        <v>0.70000000000000284</v>
      </c>
      <c r="H9" s="285">
        <f>H7-H8</f>
        <v>2.3000000000000043</v>
      </c>
      <c r="I9" s="281"/>
      <c r="J9" s="281"/>
      <c r="L9" s="92">
        <v>7</v>
      </c>
      <c r="M9" s="284" t="s">
        <v>307</v>
      </c>
      <c r="N9" s="136">
        <v>18.600000000000001</v>
      </c>
      <c r="P9" s="262" t="s">
        <v>10</v>
      </c>
      <c r="Q9" s="285">
        <f>Q7-Q8</f>
        <v>1.3999999999999986</v>
      </c>
      <c r="R9" s="285">
        <f>R7-R8</f>
        <v>3.2999999999999972</v>
      </c>
    </row>
    <row r="10" spans="2:18">
      <c r="B10" s="92">
        <v>14</v>
      </c>
      <c r="C10" s="137">
        <v>43.6</v>
      </c>
      <c r="D10" s="136">
        <v>38.1</v>
      </c>
      <c r="E10" s="282"/>
      <c r="F10" s="258"/>
      <c r="G10" s="281"/>
      <c r="H10" s="281"/>
      <c r="I10" s="281"/>
      <c r="J10" s="281"/>
      <c r="L10" s="92">
        <v>14</v>
      </c>
      <c r="M10" s="137">
        <v>19</v>
      </c>
      <c r="N10" s="136">
        <v>19</v>
      </c>
      <c r="P10" s="258"/>
      <c r="Q10" s="281"/>
      <c r="R10" s="281"/>
    </row>
    <row r="11" spans="2:18">
      <c r="B11" s="92">
        <v>15</v>
      </c>
      <c r="C11" s="284" t="s">
        <v>307</v>
      </c>
      <c r="D11" s="283" t="s">
        <v>307</v>
      </c>
      <c r="E11" s="282"/>
      <c r="F11" s="258"/>
      <c r="G11" s="281"/>
      <c r="H11" s="281"/>
      <c r="I11" s="281"/>
      <c r="J11" s="281"/>
      <c r="L11" s="92">
        <v>15</v>
      </c>
      <c r="M11" s="284" t="s">
        <v>307</v>
      </c>
      <c r="N11" s="283" t="s">
        <v>307</v>
      </c>
      <c r="P11" s="258"/>
      <c r="Q11" s="281"/>
      <c r="R11" s="281"/>
    </row>
    <row r="12" spans="2:18" ht="13.5" thickBot="1">
      <c r="B12" s="92">
        <v>29</v>
      </c>
      <c r="C12" s="137">
        <v>42.9</v>
      </c>
      <c r="D12" s="136">
        <v>36.4</v>
      </c>
      <c r="E12" s="282"/>
      <c r="F12" s="258"/>
      <c r="G12" s="281"/>
      <c r="H12" s="281"/>
      <c r="I12" s="281"/>
      <c r="J12" s="281"/>
      <c r="L12" s="92">
        <v>29</v>
      </c>
      <c r="M12" s="137">
        <v>17.600000000000001</v>
      </c>
      <c r="N12" s="136">
        <v>16.600000000000001</v>
      </c>
      <c r="P12" s="258"/>
      <c r="Q12" s="281"/>
      <c r="R12" s="281"/>
    </row>
    <row r="13" spans="2:18" ht="13.5" thickBot="1">
      <c r="B13" s="248" t="s">
        <v>0</v>
      </c>
      <c r="C13" s="256">
        <f>COUNTIF(C7:C12,"&gt;0")</f>
        <v>3</v>
      </c>
      <c r="D13" s="255">
        <f>COUNTIF(D7:D12,"&gt;0")</f>
        <v>4</v>
      </c>
      <c r="E13" s="280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2:18">
      <c r="B14" s="117" t="s">
        <v>1</v>
      </c>
      <c r="C14" s="134">
        <f>AVERAGE(C7:C12)</f>
        <v>43.199999999999996</v>
      </c>
      <c r="D14" s="146">
        <f>AVERAGE(D7:D12)</f>
        <v>37.625</v>
      </c>
      <c r="E14" s="101"/>
      <c r="L14" s="117" t="s">
        <v>1</v>
      </c>
      <c r="M14" s="134">
        <f>AVERAGE(M7:M12)</f>
        <v>18.533333333333335</v>
      </c>
      <c r="N14" s="146">
        <f>AVERAGE(N7:N12)</f>
        <v>18.524999999999999</v>
      </c>
    </row>
    <row r="15" spans="2:18">
      <c r="B15" s="85" t="s">
        <v>2</v>
      </c>
      <c r="C15" s="84">
        <f>STDEV(C7:C12)</f>
        <v>0.36055512754640012</v>
      </c>
      <c r="D15" s="136">
        <f>STDEV(D7:D12)</f>
        <v>0.99791449199484905</v>
      </c>
      <c r="E15" s="101"/>
      <c r="L15" s="85" t="s">
        <v>2</v>
      </c>
      <c r="M15" s="84">
        <f>STDEV(M7:M12)</f>
        <v>0.80829037686547522</v>
      </c>
      <c r="N15" s="136">
        <f>STDEV(N7:N12)</f>
        <v>1.3937359864766343</v>
      </c>
    </row>
    <row r="16" spans="2:18" ht="13.5" thickBot="1">
      <c r="B16" s="82" t="s">
        <v>3</v>
      </c>
      <c r="C16" s="235">
        <f>CONFIDENCE(0.05,C15,C13)</f>
        <v>0.40799903867952081</v>
      </c>
      <c r="D16" s="234">
        <f>CONFIDENCE(0.05,D15,D13)</f>
        <v>0.97793823198024388</v>
      </c>
      <c r="E16" s="279"/>
      <c r="L16" s="82" t="s">
        <v>3</v>
      </c>
      <c r="M16" s="254">
        <f>CONFIDENCE(0.05,M15,M13)</f>
        <v>0.91464985945202415</v>
      </c>
      <c r="N16" s="278">
        <f>CONFIDENCE(0.05,N15,N13)</f>
        <v>1.3658361687258032</v>
      </c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454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3.5" thickBot="1">
      <c r="B21" s="347" t="s">
        <v>16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41.633333333333333</v>
      </c>
      <c r="H21" s="286">
        <f t="shared" si="2"/>
        <v>36.966666666666669</v>
      </c>
      <c r="I21" s="286"/>
      <c r="J21" s="286"/>
      <c r="L21" s="492" t="s">
        <v>346</v>
      </c>
      <c r="M21" s="494"/>
      <c r="N21" s="288" t="s">
        <v>407</v>
      </c>
      <c r="P21" s="263" t="s">
        <v>1</v>
      </c>
      <c r="Q21" s="286">
        <f t="shared" ref="Q21:R23" si="3">M30</f>
        <v>16.133333333333336</v>
      </c>
      <c r="R21" s="286">
        <f t="shared" si="3"/>
        <v>15.733333333333333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0.6027713773341723</v>
      </c>
      <c r="H22" s="286">
        <f t="shared" si="2"/>
        <v>1.3051181300301269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1.0214368964029712</v>
      </c>
      <c r="R22" s="286">
        <f t="shared" si="3"/>
        <v>1.6041612554021283</v>
      </c>
    </row>
    <row r="23" spans="2:18" ht="13.5" thickBot="1">
      <c r="B23" s="484"/>
      <c r="C23" s="107">
        <v>1</v>
      </c>
      <c r="D23" s="106">
        <v>2</v>
      </c>
      <c r="E23" s="280"/>
      <c r="F23" s="258" t="s">
        <v>3</v>
      </c>
      <c r="G23" s="286">
        <f t="shared" si="2"/>
        <v>0.6820874915007944</v>
      </c>
      <c r="H23" s="286">
        <f t="shared" si="2"/>
        <v>1.4768530572262613</v>
      </c>
      <c r="I23" s="286"/>
      <c r="J23" s="286"/>
      <c r="L23" s="484"/>
      <c r="M23" s="129">
        <v>1</v>
      </c>
      <c r="N23" s="128">
        <v>2</v>
      </c>
      <c r="P23" s="258" t="s">
        <v>3</v>
      </c>
      <c r="Q23" s="286">
        <f t="shared" si="3"/>
        <v>1.1558434202286425</v>
      </c>
      <c r="R23" s="286">
        <f t="shared" si="3"/>
        <v>1.8152459917707702</v>
      </c>
    </row>
    <row r="24" spans="2:18">
      <c r="B24" s="92">
        <v>5</v>
      </c>
      <c r="C24" s="284" t="s">
        <v>307</v>
      </c>
      <c r="D24" s="283" t="s">
        <v>307</v>
      </c>
      <c r="E24" s="282"/>
      <c r="F24" s="258" t="s">
        <v>8</v>
      </c>
      <c r="G24" s="281">
        <f>MAX(C24:C28)</f>
        <v>42.2</v>
      </c>
      <c r="H24" s="281">
        <f>MAX(D24:D28)</f>
        <v>38.200000000000003</v>
      </c>
      <c r="I24" s="281"/>
      <c r="J24" s="281"/>
      <c r="L24" s="92">
        <v>5</v>
      </c>
      <c r="M24" s="284" t="s">
        <v>307</v>
      </c>
      <c r="N24" s="283" t="s">
        <v>307</v>
      </c>
      <c r="P24" s="258" t="s">
        <v>8</v>
      </c>
      <c r="Q24" s="281">
        <f>MAX(M24:M28)</f>
        <v>17.3</v>
      </c>
      <c r="R24" s="281">
        <f>MAX(N24:N28)</f>
        <v>17.399999999999999</v>
      </c>
    </row>
    <row r="25" spans="2:18">
      <c r="B25" s="92">
        <v>8</v>
      </c>
      <c r="C25" s="137">
        <v>41.7</v>
      </c>
      <c r="D25" s="136">
        <v>37.1</v>
      </c>
      <c r="E25" s="282"/>
      <c r="F25" s="258" t="s">
        <v>9</v>
      </c>
      <c r="G25" s="281">
        <f>MIN(C24:C28)</f>
        <v>41</v>
      </c>
      <c r="H25" s="281">
        <f>MIN(D24:D28)</f>
        <v>35.6</v>
      </c>
      <c r="I25" s="281"/>
      <c r="J25" s="281"/>
      <c r="L25" s="92">
        <v>8</v>
      </c>
      <c r="M25" s="137">
        <v>17.3</v>
      </c>
      <c r="N25" s="136">
        <v>17.399999999999999</v>
      </c>
      <c r="P25" s="258" t="s">
        <v>9</v>
      </c>
      <c r="Q25" s="281">
        <f>MIN(M24:M28)</f>
        <v>15.4</v>
      </c>
      <c r="R25" s="281">
        <f>MIN(N24:N28)</f>
        <v>14.2</v>
      </c>
    </row>
    <row r="26" spans="2:18" ht="13.5" thickBot="1">
      <c r="B26" s="92">
        <v>12</v>
      </c>
      <c r="C26" s="137">
        <v>41</v>
      </c>
      <c r="D26" s="136">
        <v>35.6</v>
      </c>
      <c r="E26" s="282"/>
      <c r="F26" s="262" t="s">
        <v>10</v>
      </c>
      <c r="G26" s="285">
        <f>G24-G25</f>
        <v>1.2000000000000028</v>
      </c>
      <c r="H26" s="285">
        <f>H24-H25</f>
        <v>2.6000000000000014</v>
      </c>
      <c r="I26" s="281"/>
      <c r="J26" s="281"/>
      <c r="L26" s="92">
        <v>12</v>
      </c>
      <c r="M26" s="137">
        <v>15.4</v>
      </c>
      <c r="N26" s="136">
        <v>14.2</v>
      </c>
      <c r="P26" s="262" t="s">
        <v>10</v>
      </c>
      <c r="Q26" s="285">
        <f>Q24-Q25</f>
        <v>1.9000000000000004</v>
      </c>
      <c r="R26" s="285">
        <f>R24-R25</f>
        <v>3.1999999999999993</v>
      </c>
    </row>
    <row r="27" spans="2:18">
      <c r="B27" s="92">
        <v>15</v>
      </c>
      <c r="C27" s="284" t="s">
        <v>307</v>
      </c>
      <c r="D27" s="283" t="s">
        <v>307</v>
      </c>
      <c r="E27" s="282"/>
      <c r="F27" s="258"/>
      <c r="G27" s="281"/>
      <c r="H27" s="281"/>
      <c r="I27" s="281"/>
      <c r="J27" s="281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2:18" ht="13.5" thickBot="1">
      <c r="B28" s="92">
        <v>24</v>
      </c>
      <c r="C28" s="137">
        <v>42.2</v>
      </c>
      <c r="D28" s="136">
        <v>38.200000000000003</v>
      </c>
      <c r="E28" s="282"/>
      <c r="F28" s="258"/>
      <c r="G28" s="281"/>
      <c r="H28" s="281"/>
      <c r="I28" s="281"/>
      <c r="J28" s="281"/>
      <c r="L28" s="92">
        <v>24</v>
      </c>
      <c r="M28" s="137">
        <v>15.7</v>
      </c>
      <c r="N28" s="136">
        <v>15.6</v>
      </c>
      <c r="P28" s="258"/>
      <c r="Q28" s="281"/>
      <c r="R28" s="281"/>
    </row>
    <row r="29" spans="2:18" ht="13.5" thickBot="1">
      <c r="B29" s="248" t="s">
        <v>0</v>
      </c>
      <c r="C29" s="256">
        <f>COUNTIF(C24:C28,"&gt;0")</f>
        <v>3</v>
      </c>
      <c r="D29" s="255">
        <f>COUNTIF(D24:D28,"&gt;0")</f>
        <v>3</v>
      </c>
      <c r="E29" s="280"/>
      <c r="L29" s="248" t="s">
        <v>0</v>
      </c>
      <c r="M29" s="256">
        <f>COUNTIF(M24:M28,"&gt;0")</f>
        <v>3</v>
      </c>
      <c r="N29" s="255">
        <f>COUNTIF(N24:N28,"&gt;0")</f>
        <v>3</v>
      </c>
    </row>
    <row r="30" spans="2:18">
      <c r="B30" s="117" t="s">
        <v>1</v>
      </c>
      <c r="C30" s="134">
        <f>AVERAGE(C24:C28)</f>
        <v>41.633333333333333</v>
      </c>
      <c r="D30" s="146">
        <f>AVERAGE(D24:D28)</f>
        <v>36.966666666666669</v>
      </c>
      <c r="E30" s="101"/>
      <c r="L30" s="117" t="s">
        <v>1</v>
      </c>
      <c r="M30" s="134">
        <f>AVERAGE(M24:M28)</f>
        <v>16.133333333333336</v>
      </c>
      <c r="N30" s="146">
        <f>AVERAGE(N24:N28)</f>
        <v>15.733333333333333</v>
      </c>
    </row>
    <row r="31" spans="2:18">
      <c r="B31" s="85" t="s">
        <v>2</v>
      </c>
      <c r="C31" s="84">
        <f>STDEV(C24:C28)</f>
        <v>0.6027713773341723</v>
      </c>
      <c r="D31" s="136">
        <f>STDEV(D24:D28)</f>
        <v>1.3051181300301269</v>
      </c>
      <c r="E31" s="101"/>
      <c r="L31" s="85" t="s">
        <v>2</v>
      </c>
      <c r="M31" s="84">
        <f>STDEV(M24:M28)</f>
        <v>1.0214368964029712</v>
      </c>
      <c r="N31" s="136">
        <f>STDEV(N24:N28)</f>
        <v>1.6041612554021283</v>
      </c>
    </row>
    <row r="32" spans="2:18" ht="13.5" thickBot="1">
      <c r="B32" s="82" t="s">
        <v>3</v>
      </c>
      <c r="C32" s="235">
        <f>CONFIDENCE(0.05,C31,C29)</f>
        <v>0.6820874915007944</v>
      </c>
      <c r="D32" s="234">
        <f>CONFIDENCE(0.05,D31,D29)</f>
        <v>1.4768530572262613</v>
      </c>
      <c r="E32" s="279"/>
      <c r="L32" s="82" t="s">
        <v>3</v>
      </c>
      <c r="M32" s="254">
        <f>CONFIDENCE(0.05,M31,M29)</f>
        <v>1.1558434202286425</v>
      </c>
      <c r="N32" s="278">
        <f>CONFIDENCE(0.05,N31,N29)</f>
        <v>1.8152459917707702</v>
      </c>
    </row>
    <row r="34" spans="2:18" ht="13.5" thickBot="1">
      <c r="H34" s="293"/>
      <c r="I34" s="252"/>
      <c r="J34" s="252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453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3.5" thickBot="1">
      <c r="B37" s="347" t="s">
        <v>16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41.8</v>
      </c>
      <c r="H37" s="286">
        <f t="shared" si="4"/>
        <v>35.65</v>
      </c>
      <c r="I37" s="286"/>
      <c r="J37" s="286"/>
      <c r="L37" s="492" t="s">
        <v>346</v>
      </c>
      <c r="M37" s="494"/>
      <c r="N37" s="288" t="s">
        <v>406</v>
      </c>
      <c r="P37" s="263" t="s">
        <v>1</v>
      </c>
      <c r="Q37" s="286">
        <f t="shared" ref="Q37:R39" si="5">M49</f>
        <v>15.824999999999999</v>
      </c>
      <c r="R37" s="286">
        <f t="shared" si="5"/>
        <v>16.774999999999999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0.37416573867739311</v>
      </c>
      <c r="H38" s="286">
        <f t="shared" si="4"/>
        <v>1.7136705245369286</v>
      </c>
      <c r="I38" s="286"/>
      <c r="J38" s="286"/>
      <c r="L38" s="483" t="s">
        <v>6</v>
      </c>
      <c r="M38" s="485" t="s">
        <v>293</v>
      </c>
      <c r="N38" s="486"/>
      <c r="P38" s="258" t="s">
        <v>7</v>
      </c>
      <c r="Q38" s="286">
        <f t="shared" si="5"/>
        <v>1.711480840286173</v>
      </c>
      <c r="R38" s="286">
        <f t="shared" si="5"/>
        <v>2.2321514285550048</v>
      </c>
    </row>
    <row r="39" spans="2:18" ht="13.5" thickBot="1">
      <c r="B39" s="484"/>
      <c r="C39" s="107">
        <v>1</v>
      </c>
      <c r="D39" s="106">
        <v>2</v>
      </c>
      <c r="E39" s="280"/>
      <c r="F39" s="258" t="s">
        <v>3</v>
      </c>
      <c r="G39" s="286">
        <f t="shared" si="4"/>
        <v>0.36667568602825795</v>
      </c>
      <c r="H39" s="286">
        <f t="shared" si="4"/>
        <v>1.6793662547301211</v>
      </c>
      <c r="I39" s="286"/>
      <c r="J39" s="286"/>
      <c r="L39" s="484"/>
      <c r="M39" s="129">
        <v>1</v>
      </c>
      <c r="N39" s="128">
        <v>2</v>
      </c>
      <c r="P39" s="258" t="s">
        <v>3</v>
      </c>
      <c r="Q39" s="286">
        <f t="shared" si="5"/>
        <v>1.6772204035956233</v>
      </c>
      <c r="R39" s="286">
        <f t="shared" si="5"/>
        <v>2.1874682040037201</v>
      </c>
    </row>
    <row r="40" spans="2:18">
      <c r="B40" s="92">
        <v>8</v>
      </c>
      <c r="C40" s="137">
        <v>41.8</v>
      </c>
      <c r="D40" s="136">
        <v>38.200000000000003</v>
      </c>
      <c r="E40" s="282"/>
      <c r="F40" s="258" t="s">
        <v>8</v>
      </c>
      <c r="G40" s="281">
        <f>MAX(C40:C47)</f>
        <v>42.3</v>
      </c>
      <c r="H40" s="281">
        <f>MAX(D40:D47)</f>
        <v>38.200000000000003</v>
      </c>
      <c r="I40" s="281"/>
      <c r="J40" s="281"/>
      <c r="L40" s="92">
        <v>8</v>
      </c>
      <c r="M40" s="137">
        <v>14.1</v>
      </c>
      <c r="N40" s="136">
        <v>15.3</v>
      </c>
      <c r="P40" s="258" t="s">
        <v>8</v>
      </c>
      <c r="Q40" s="281">
        <f>MAX(M40:M47)</f>
        <v>17.899999999999999</v>
      </c>
      <c r="R40" s="281">
        <f>MAX(N40:N47)</f>
        <v>19.8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58" t="s">
        <v>9</v>
      </c>
      <c r="G41" s="281">
        <f>MIN(C40:C47)</f>
        <v>41.4</v>
      </c>
      <c r="H41" s="281">
        <f>MIN(D40:D47)</f>
        <v>34.5</v>
      </c>
      <c r="I41" s="281"/>
      <c r="J41" s="281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14.1</v>
      </c>
      <c r="R41" s="281">
        <f>MIN(N40:N47)</f>
        <v>14.9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262" t="s">
        <v>10</v>
      </c>
      <c r="G42" s="285">
        <f>G40-G41</f>
        <v>0.89999999999999858</v>
      </c>
      <c r="H42" s="285">
        <f>H40-H41</f>
        <v>3.7000000000000028</v>
      </c>
      <c r="I42" s="281"/>
      <c r="J42" s="281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3.7999999999999989</v>
      </c>
      <c r="R42" s="285">
        <f>R40-R41</f>
        <v>4.9000000000000004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58"/>
      <c r="G43" s="281"/>
      <c r="H43" s="281"/>
      <c r="I43" s="281"/>
      <c r="J43" s="281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58"/>
      <c r="G44" s="281"/>
      <c r="H44" s="281"/>
      <c r="I44" s="281"/>
      <c r="J44" s="281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41.4</v>
      </c>
      <c r="D45" s="136">
        <v>35</v>
      </c>
      <c r="E45" s="282"/>
      <c r="F45" s="258"/>
      <c r="G45" s="281"/>
      <c r="H45" s="281"/>
      <c r="I45" s="281"/>
      <c r="J45" s="281"/>
      <c r="L45" s="92">
        <v>22</v>
      </c>
      <c r="M45" s="137">
        <v>17.899999999999999</v>
      </c>
      <c r="N45" s="136">
        <v>19.8</v>
      </c>
      <c r="P45" s="258"/>
      <c r="Q45" s="281"/>
      <c r="R45" s="281"/>
    </row>
    <row r="46" spans="2:18">
      <c r="B46" s="92">
        <v>26</v>
      </c>
      <c r="C46" s="137">
        <v>41.7</v>
      </c>
      <c r="D46" s="136">
        <v>34.5</v>
      </c>
      <c r="E46" s="282"/>
      <c r="F46" s="258"/>
      <c r="G46" s="281"/>
      <c r="H46" s="281"/>
      <c r="I46" s="281"/>
      <c r="J46" s="281"/>
      <c r="L46" s="92">
        <v>26</v>
      </c>
      <c r="M46" s="137">
        <v>14.8</v>
      </c>
      <c r="N46" s="136">
        <v>14.9</v>
      </c>
      <c r="P46" s="258"/>
      <c r="Q46" s="281"/>
      <c r="R46" s="281"/>
    </row>
    <row r="47" spans="2:18" ht="13.5" thickBot="1">
      <c r="B47" s="92">
        <v>28</v>
      </c>
      <c r="C47" s="137">
        <v>42.3</v>
      </c>
      <c r="D47" s="136">
        <v>34.9</v>
      </c>
      <c r="E47" s="282"/>
      <c r="F47" s="258"/>
      <c r="G47" s="281"/>
      <c r="H47" s="281"/>
      <c r="I47" s="281"/>
      <c r="J47" s="281"/>
      <c r="L47" s="92">
        <v>28</v>
      </c>
      <c r="M47" s="137">
        <v>16.5</v>
      </c>
      <c r="N47" s="136">
        <v>17.100000000000001</v>
      </c>
      <c r="P47" s="258"/>
      <c r="Q47" s="281"/>
      <c r="R47" s="281"/>
    </row>
    <row r="48" spans="2:18" ht="13.5" thickBot="1">
      <c r="B48" s="248" t="s">
        <v>0</v>
      </c>
      <c r="C48" s="256">
        <f>COUNTIF(C40:C47,"&gt;0")</f>
        <v>4</v>
      </c>
      <c r="D48" s="255">
        <f>COUNTIF(D40:D47,"&gt;0")</f>
        <v>4</v>
      </c>
      <c r="E48" s="280"/>
      <c r="L48" s="248" t="s">
        <v>0</v>
      </c>
      <c r="M48" s="256">
        <f>COUNTIF(M40:M47,"&gt;0")</f>
        <v>4</v>
      </c>
      <c r="N48" s="255">
        <f>COUNTIF(N40:N47,"&gt;0")</f>
        <v>4</v>
      </c>
    </row>
    <row r="49" spans="2:18">
      <c r="B49" s="117" t="s">
        <v>1</v>
      </c>
      <c r="C49" s="134">
        <f>AVERAGE(C40:C47)</f>
        <v>41.8</v>
      </c>
      <c r="D49" s="146">
        <f>AVERAGE(D40:D47)</f>
        <v>35.65</v>
      </c>
      <c r="E49" s="101"/>
      <c r="L49" s="117" t="s">
        <v>1</v>
      </c>
      <c r="M49" s="134">
        <f>AVERAGE(M40:M47)</f>
        <v>15.824999999999999</v>
      </c>
      <c r="N49" s="146">
        <f>AVERAGE(N40:N47)</f>
        <v>16.774999999999999</v>
      </c>
    </row>
    <row r="50" spans="2:18">
      <c r="B50" s="85" t="s">
        <v>2</v>
      </c>
      <c r="C50" s="84">
        <f>STDEV(C40:C47)</f>
        <v>0.37416573867739311</v>
      </c>
      <c r="D50" s="136">
        <f>STDEV(D40:D47)</f>
        <v>1.7136705245369286</v>
      </c>
      <c r="E50" s="101"/>
      <c r="L50" s="85" t="s">
        <v>2</v>
      </c>
      <c r="M50" s="84">
        <f>STDEV(M40:M47)</f>
        <v>1.711480840286173</v>
      </c>
      <c r="N50" s="136">
        <f>STDEV(N40:N47)</f>
        <v>2.2321514285550048</v>
      </c>
    </row>
    <row r="51" spans="2:18" ht="13.5" thickBot="1">
      <c r="B51" s="82" t="s">
        <v>3</v>
      </c>
      <c r="C51" s="235">
        <f>CONFIDENCE(0.05,C50,C48)</f>
        <v>0.36667568602825795</v>
      </c>
      <c r="D51" s="234">
        <f>CONFIDENCE(0.05,D50,D48)</f>
        <v>1.6793662547301211</v>
      </c>
      <c r="E51" s="279"/>
      <c r="L51" s="82" t="s">
        <v>3</v>
      </c>
      <c r="M51" s="254">
        <f>CONFIDENCE(0.05,M50,M48)</f>
        <v>1.6772204035956233</v>
      </c>
      <c r="N51" s="278">
        <f>CONFIDENCE(0.05,N50,N48)</f>
        <v>2.1874682040037201</v>
      </c>
    </row>
    <row r="53" spans="2:18" ht="13.5" thickBot="1">
      <c r="H53" s="293"/>
      <c r="I53" s="252"/>
      <c r="J53" s="252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452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3.5" thickBot="1">
      <c r="B56" s="347" t="s">
        <v>16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41.975000000000001</v>
      </c>
      <c r="H56" s="286">
        <f t="shared" si="6"/>
        <v>34.674999999999997</v>
      </c>
      <c r="I56" s="286"/>
      <c r="J56" s="286"/>
      <c r="L56" s="492" t="s">
        <v>346</v>
      </c>
      <c r="M56" s="494"/>
      <c r="N56" s="288" t="s">
        <v>405</v>
      </c>
      <c r="P56" s="263" t="s">
        <v>1</v>
      </c>
      <c r="Q56" s="286">
        <f t="shared" ref="Q56:R58" si="7">M68</f>
        <v>18.350000000000001</v>
      </c>
      <c r="R56" s="286">
        <f t="shared" si="7"/>
        <v>20.774999999999999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>
        <f t="shared" si="6"/>
        <v>1.1412712210513332</v>
      </c>
      <c r="H57" s="286">
        <f t="shared" si="6"/>
        <v>3.4548275403170767</v>
      </c>
      <c r="I57" s="286"/>
      <c r="J57" s="286"/>
      <c r="L57" s="483" t="s">
        <v>6</v>
      </c>
      <c r="M57" s="485" t="s">
        <v>293</v>
      </c>
      <c r="N57" s="486"/>
      <c r="P57" s="258" t="s">
        <v>7</v>
      </c>
      <c r="Q57" s="286">
        <f t="shared" si="7"/>
        <v>1.8339392937971903</v>
      </c>
      <c r="R57" s="286">
        <f t="shared" si="7"/>
        <v>2.4185050478894725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>
        <f t="shared" si="6"/>
        <v>1.1184252449263317</v>
      </c>
      <c r="H58" s="286">
        <f t="shared" si="6"/>
        <v>3.3856687759092852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1.7972274828376567</v>
      </c>
      <c r="R58" s="286">
        <f t="shared" si="7"/>
        <v>2.3700913951458418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58" t="s">
        <v>8</v>
      </c>
      <c r="G59" s="281">
        <f>MAX(C59:C66)</f>
        <v>43.1</v>
      </c>
      <c r="H59" s="281">
        <f>MAX(D59:D66)</f>
        <v>37.700000000000003</v>
      </c>
      <c r="I59" s="281"/>
      <c r="J59" s="281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21.1</v>
      </c>
      <c r="R59" s="281">
        <f>MAX(N59:N66)</f>
        <v>24.3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58" t="s">
        <v>9</v>
      </c>
      <c r="G60" s="281">
        <f>MIN(C59:C66)</f>
        <v>40.5</v>
      </c>
      <c r="H60" s="281">
        <f>MIN(D59:D66)</f>
        <v>29.7</v>
      </c>
      <c r="I60" s="281"/>
      <c r="J60" s="281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17.399999999999999</v>
      </c>
      <c r="R60" s="281">
        <f>MIN(N59:N66)</f>
        <v>18.899999999999999</v>
      </c>
    </row>
    <row r="61" spans="2:18" ht="13.5" thickBot="1">
      <c r="B61" s="92">
        <v>21</v>
      </c>
      <c r="C61" s="137">
        <v>42.6</v>
      </c>
      <c r="D61" s="136">
        <v>37.700000000000003</v>
      </c>
      <c r="E61" s="282"/>
      <c r="F61" s="262" t="s">
        <v>10</v>
      </c>
      <c r="G61" s="285">
        <f>G59-G60</f>
        <v>2.6000000000000014</v>
      </c>
      <c r="H61" s="285">
        <f>H59-H60</f>
        <v>8.0000000000000036</v>
      </c>
      <c r="I61" s="281"/>
      <c r="J61" s="281"/>
      <c r="L61" s="92">
        <v>21</v>
      </c>
      <c r="M61" s="137">
        <v>17.399999999999999</v>
      </c>
      <c r="N61" s="136">
        <v>19.600000000000001</v>
      </c>
      <c r="P61" s="262" t="s">
        <v>10</v>
      </c>
      <c r="Q61" s="285">
        <f>Q59-Q60</f>
        <v>3.7000000000000028</v>
      </c>
      <c r="R61" s="285">
        <f>R59-R60</f>
        <v>5.4000000000000021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>
        <v>43.1</v>
      </c>
      <c r="D64" s="136">
        <v>35.700000000000003</v>
      </c>
      <c r="E64" s="282"/>
      <c r="F64" s="258"/>
      <c r="G64" s="281"/>
      <c r="H64" s="281"/>
      <c r="I64" s="281"/>
      <c r="J64" s="281"/>
      <c r="L64" s="92">
        <v>26</v>
      </c>
      <c r="M64" s="137">
        <v>17.399999999999999</v>
      </c>
      <c r="N64" s="136">
        <v>20.3</v>
      </c>
      <c r="P64" s="258"/>
      <c r="Q64" s="281"/>
      <c r="R64" s="281"/>
    </row>
    <row r="65" spans="2:18">
      <c r="B65" s="92">
        <v>27</v>
      </c>
      <c r="C65" s="137">
        <v>41.7</v>
      </c>
      <c r="D65" s="136">
        <v>35.6</v>
      </c>
      <c r="E65" s="282"/>
      <c r="F65" s="258"/>
      <c r="G65" s="281"/>
      <c r="H65" s="281"/>
      <c r="I65" s="281"/>
      <c r="J65" s="281"/>
      <c r="L65" s="92">
        <v>27</v>
      </c>
      <c r="M65" s="137">
        <v>21.1</v>
      </c>
      <c r="N65" s="136">
        <v>24.3</v>
      </c>
      <c r="P65" s="258"/>
      <c r="Q65" s="281"/>
      <c r="R65" s="281"/>
    </row>
    <row r="66" spans="2:18" ht="13.5" thickBot="1">
      <c r="B66" s="92">
        <v>28</v>
      </c>
      <c r="C66" s="137">
        <v>40.5</v>
      </c>
      <c r="D66" s="136">
        <v>29.7</v>
      </c>
      <c r="E66" s="282"/>
      <c r="F66" s="258"/>
      <c r="G66" s="281"/>
      <c r="H66" s="281"/>
      <c r="I66" s="281"/>
      <c r="J66" s="281"/>
      <c r="L66" s="92">
        <v>28</v>
      </c>
      <c r="M66" s="137">
        <v>17.5</v>
      </c>
      <c r="N66" s="136">
        <v>18.899999999999999</v>
      </c>
      <c r="P66" s="258"/>
      <c r="Q66" s="281"/>
      <c r="R66" s="281"/>
    </row>
    <row r="67" spans="2:18" ht="13.5" thickBot="1">
      <c r="B67" s="248" t="s">
        <v>0</v>
      </c>
      <c r="C67" s="256">
        <f>COUNTIF(C59:C66,"&gt;0")</f>
        <v>4</v>
      </c>
      <c r="D67" s="255">
        <f>COUNTIF(D59:D66,"&gt;0")</f>
        <v>4</v>
      </c>
      <c r="E67" s="280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41.975000000000001</v>
      </c>
      <c r="D68" s="146">
        <f>AVERAGE(D59:D66)</f>
        <v>34.674999999999997</v>
      </c>
      <c r="E68" s="101"/>
      <c r="L68" s="117" t="s">
        <v>1</v>
      </c>
      <c r="M68" s="134">
        <f>AVERAGE(M59:M66)</f>
        <v>18.350000000000001</v>
      </c>
      <c r="N68" s="146">
        <f>AVERAGE(N59:N66)</f>
        <v>20.774999999999999</v>
      </c>
    </row>
    <row r="69" spans="2:18">
      <c r="B69" s="85" t="s">
        <v>2</v>
      </c>
      <c r="C69" s="84">
        <f>STDEV(C59:C66)</f>
        <v>1.1412712210513332</v>
      </c>
      <c r="D69" s="136">
        <f>STDEV(D59:D66)</f>
        <v>3.4548275403170767</v>
      </c>
      <c r="E69" s="101"/>
      <c r="L69" s="85" t="s">
        <v>2</v>
      </c>
      <c r="M69" s="84">
        <f>STDEV(M59:M66)</f>
        <v>1.8339392937971903</v>
      </c>
      <c r="N69" s="136">
        <f>STDEV(N59:N66)</f>
        <v>2.4185050478894725</v>
      </c>
    </row>
    <row r="70" spans="2:18" ht="13.5" thickBot="1">
      <c r="B70" s="82" t="s">
        <v>3</v>
      </c>
      <c r="C70" s="235">
        <f>CONFIDENCE(0.05,C69,C67)</f>
        <v>1.1184252449263317</v>
      </c>
      <c r="D70" s="234">
        <f>CONFIDENCE(0.05,D69,D67)</f>
        <v>3.3856687759092852</v>
      </c>
      <c r="E70" s="279"/>
      <c r="L70" s="82" t="s">
        <v>3</v>
      </c>
      <c r="M70" s="254">
        <f>CONFIDENCE(0.05,M69,M67)</f>
        <v>1.7972274828376567</v>
      </c>
      <c r="N70" s="278">
        <f>CONFIDENCE(0.05,N69,N67)</f>
        <v>2.3700913951458418</v>
      </c>
    </row>
    <row r="72" spans="2:18" ht="13.5" thickBot="1">
      <c r="H72" s="293"/>
      <c r="I72" s="252"/>
      <c r="J72" s="252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451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3.5" thickBot="1">
      <c r="B75" s="347" t="s">
        <v>16</v>
      </c>
      <c r="C75" s="348"/>
      <c r="D75" s="288" t="s">
        <v>404</v>
      </c>
      <c r="E75" s="289"/>
      <c r="F75" s="263" t="s">
        <v>1</v>
      </c>
      <c r="G75" s="286">
        <f t="shared" ref="G75:H77" si="8">C92</f>
        <v>40.6</v>
      </c>
      <c r="H75" s="286">
        <f t="shared" si="8"/>
        <v>34.799999999999997</v>
      </c>
      <c r="I75" s="286"/>
      <c r="J75" s="286"/>
      <c r="L75" s="492" t="s">
        <v>346</v>
      </c>
      <c r="M75" s="494"/>
      <c r="N75" s="288" t="s">
        <v>404</v>
      </c>
      <c r="P75" s="263" t="s">
        <v>1</v>
      </c>
      <c r="Q75" s="286">
        <f t="shared" ref="Q75:R77" si="9">M92</f>
        <v>17.557142857142857</v>
      </c>
      <c r="R75" s="286">
        <f t="shared" si="9"/>
        <v>19.842857142857138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>
        <f t="shared" si="8"/>
        <v>1.8752777572046939</v>
      </c>
      <c r="H76" s="286">
        <f t="shared" si="8"/>
        <v>1.3699148392023013</v>
      </c>
      <c r="I76" s="286"/>
      <c r="J76" s="286"/>
      <c r="L76" s="483" t="s">
        <v>6</v>
      </c>
      <c r="M76" s="485" t="s">
        <v>293</v>
      </c>
      <c r="N76" s="486"/>
      <c r="P76" s="258" t="s">
        <v>7</v>
      </c>
      <c r="Q76" s="286">
        <f t="shared" si="9"/>
        <v>0.7976154939508614</v>
      </c>
      <c r="R76" s="286">
        <f t="shared" si="9"/>
        <v>1.0721584815333083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>
        <f t="shared" si="8"/>
        <v>1.3891996763865602</v>
      </c>
      <c r="H77" s="286">
        <f t="shared" si="8"/>
        <v>1.014828466868684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>
        <f t="shared" si="9"/>
        <v>0.59087096928462923</v>
      </c>
      <c r="R77" s="286">
        <f t="shared" si="9"/>
        <v>0.79425152346570449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58" t="s">
        <v>8</v>
      </c>
      <c r="G78" s="281">
        <f>MAX(C78:C90)</f>
        <v>43.5</v>
      </c>
      <c r="H78" s="281">
        <f>MAX(D78:D90)</f>
        <v>36.299999999999997</v>
      </c>
      <c r="I78" s="281"/>
      <c r="J78" s="281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18.3</v>
      </c>
      <c r="R78" s="281">
        <f>MAX(N78:N90)</f>
        <v>20.9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58" t="s">
        <v>9</v>
      </c>
      <c r="G79" s="281">
        <f>MIN(C78:C90)</f>
        <v>38.799999999999997</v>
      </c>
      <c r="H79" s="281">
        <f>MIN(D78:D90)</f>
        <v>32.4</v>
      </c>
      <c r="I79" s="281"/>
      <c r="J79" s="281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16</v>
      </c>
      <c r="R79" s="281">
        <f>MIN(N78:N90)</f>
        <v>18.399999999999999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262" t="s">
        <v>10</v>
      </c>
      <c r="G80" s="285">
        <f>G78-G79</f>
        <v>4.7000000000000028</v>
      </c>
      <c r="H80" s="285">
        <f>H78-H79</f>
        <v>3.8999999999999986</v>
      </c>
      <c r="I80" s="281"/>
      <c r="J80" s="281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2.3000000000000007</v>
      </c>
      <c r="R80" s="285">
        <f>R78-R79</f>
        <v>2.5</v>
      </c>
    </row>
    <row r="81" spans="2:18">
      <c r="B81" s="92">
        <v>9</v>
      </c>
      <c r="C81" s="147">
        <v>39.5</v>
      </c>
      <c r="D81" s="146">
        <v>36.299999999999997</v>
      </c>
      <c r="E81" s="282"/>
      <c r="F81" s="258"/>
      <c r="G81" s="281"/>
      <c r="H81" s="281"/>
      <c r="I81" s="281"/>
      <c r="J81" s="281"/>
      <c r="L81" s="92">
        <v>9</v>
      </c>
      <c r="M81" s="147">
        <v>17.5</v>
      </c>
      <c r="N81" s="146">
        <v>19.2</v>
      </c>
      <c r="P81" s="258"/>
      <c r="Q81" s="281"/>
      <c r="R81" s="281"/>
    </row>
    <row r="82" spans="2:18">
      <c r="B82" s="92">
        <v>10</v>
      </c>
      <c r="C82" s="147">
        <v>38.799999999999997</v>
      </c>
      <c r="D82" s="146">
        <v>35.299999999999997</v>
      </c>
      <c r="E82" s="282"/>
      <c r="F82" s="258"/>
      <c r="G82" s="281"/>
      <c r="H82" s="281"/>
      <c r="I82" s="281"/>
      <c r="J82" s="281"/>
      <c r="L82" s="92">
        <v>10</v>
      </c>
      <c r="M82" s="147">
        <v>18.2</v>
      </c>
      <c r="N82" s="146">
        <v>20.6</v>
      </c>
      <c r="P82" s="258"/>
      <c r="Q82" s="281"/>
      <c r="R82" s="281"/>
    </row>
    <row r="83" spans="2:18">
      <c r="B83" s="92">
        <v>11</v>
      </c>
      <c r="C83" s="147">
        <v>40</v>
      </c>
      <c r="D83" s="146">
        <v>35.5</v>
      </c>
      <c r="E83" s="282"/>
      <c r="F83" s="258"/>
      <c r="G83" s="281"/>
      <c r="H83" s="281"/>
      <c r="I83" s="281"/>
      <c r="J83" s="281"/>
      <c r="L83" s="92">
        <v>11</v>
      </c>
      <c r="M83" s="147">
        <v>17.600000000000001</v>
      </c>
      <c r="N83" s="146">
        <v>20.5</v>
      </c>
      <c r="P83" s="258"/>
      <c r="Q83" s="281"/>
      <c r="R83" s="281"/>
    </row>
    <row r="84" spans="2:18">
      <c r="B84" s="92">
        <v>12</v>
      </c>
      <c r="C84" s="147">
        <v>39.200000000000003</v>
      </c>
      <c r="D84" s="146">
        <v>32.4</v>
      </c>
      <c r="E84" s="282"/>
      <c r="F84" s="258"/>
      <c r="G84" s="281"/>
      <c r="H84" s="281"/>
      <c r="I84" s="281"/>
      <c r="J84" s="281"/>
      <c r="L84" s="92">
        <v>12</v>
      </c>
      <c r="M84" s="147">
        <v>16</v>
      </c>
      <c r="N84" s="146">
        <v>18.399999999999999</v>
      </c>
      <c r="P84" s="258"/>
      <c r="Q84" s="281"/>
      <c r="R84" s="281"/>
    </row>
    <row r="85" spans="2:18">
      <c r="B85" s="92">
        <v>13</v>
      </c>
      <c r="C85" s="147">
        <v>40.200000000000003</v>
      </c>
      <c r="D85" s="146">
        <v>33.5</v>
      </c>
      <c r="E85" s="282"/>
      <c r="F85" s="299"/>
      <c r="G85" s="298"/>
      <c r="H85" s="298"/>
      <c r="I85" s="298"/>
      <c r="J85" s="298"/>
      <c r="K85" s="297"/>
      <c r="L85" s="92">
        <v>13</v>
      </c>
      <c r="M85" s="147">
        <v>17.2</v>
      </c>
      <c r="N85" s="146">
        <v>18.600000000000001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58"/>
      <c r="G86" s="281"/>
      <c r="H86" s="281"/>
      <c r="I86" s="281"/>
      <c r="J86" s="281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58"/>
      <c r="G87" s="281"/>
      <c r="H87" s="281"/>
      <c r="I87" s="281"/>
      <c r="J87" s="281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58"/>
      <c r="G88" s="281"/>
      <c r="H88" s="281"/>
      <c r="I88" s="281"/>
      <c r="J88" s="281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47">
        <v>43</v>
      </c>
      <c r="D89" s="146">
        <v>35.700000000000003</v>
      </c>
      <c r="E89" s="282"/>
      <c r="F89" s="258"/>
      <c r="G89" s="281"/>
      <c r="H89" s="281"/>
      <c r="I89" s="281"/>
      <c r="J89" s="281"/>
      <c r="L89" s="92">
        <v>23</v>
      </c>
      <c r="M89" s="147">
        <v>18.3</v>
      </c>
      <c r="N89" s="146">
        <v>20.7</v>
      </c>
      <c r="P89" s="258"/>
      <c r="Q89" s="281"/>
      <c r="R89" s="281"/>
    </row>
    <row r="90" spans="2:18" ht="13.5" thickBot="1">
      <c r="B90" s="92">
        <v>24</v>
      </c>
      <c r="C90" s="147">
        <v>43.5</v>
      </c>
      <c r="D90" s="146">
        <v>34.9</v>
      </c>
      <c r="E90" s="282"/>
      <c r="F90" s="299"/>
      <c r="G90" s="298"/>
      <c r="H90" s="298"/>
      <c r="I90" s="298"/>
      <c r="J90" s="298"/>
      <c r="K90" s="297"/>
      <c r="L90" s="92">
        <v>24</v>
      </c>
      <c r="M90" s="147">
        <v>18.100000000000001</v>
      </c>
      <c r="N90" s="146">
        <v>20.9</v>
      </c>
      <c r="O90" s="297"/>
      <c r="P90" s="299"/>
      <c r="Q90" s="281"/>
      <c r="R90" s="281"/>
    </row>
    <row r="91" spans="2:18" ht="13.5" thickBot="1">
      <c r="B91" s="248" t="s">
        <v>0</v>
      </c>
      <c r="C91" s="256">
        <f>COUNTIF(C78:C90,"&gt;0")</f>
        <v>7</v>
      </c>
      <c r="D91" s="255">
        <f>COUNTIF(D78:D90,"&gt;0")</f>
        <v>7</v>
      </c>
      <c r="E91" s="280"/>
      <c r="L91" s="248" t="s">
        <v>0</v>
      </c>
      <c r="M91" s="256">
        <f>COUNTIF(M78:M90,"&gt;0")</f>
        <v>7</v>
      </c>
      <c r="N91" s="255">
        <f>COUNTIF(N78:N90,"&gt;0")</f>
        <v>7</v>
      </c>
    </row>
    <row r="92" spans="2:18">
      <c r="B92" s="117" t="s">
        <v>1</v>
      </c>
      <c r="C92" s="134">
        <f>AVERAGE(C78:C90)</f>
        <v>40.6</v>
      </c>
      <c r="D92" s="146">
        <f>AVERAGE(D78:D90)</f>
        <v>34.799999999999997</v>
      </c>
      <c r="E92" s="101"/>
      <c r="L92" s="117" t="s">
        <v>1</v>
      </c>
      <c r="M92" s="134">
        <f>AVERAGE(M78:M90)</f>
        <v>17.557142857142857</v>
      </c>
      <c r="N92" s="146">
        <f>AVERAGE(N78:N90)</f>
        <v>19.842857142857138</v>
      </c>
    </row>
    <row r="93" spans="2:18">
      <c r="B93" s="85" t="s">
        <v>2</v>
      </c>
      <c r="C93" s="84">
        <f>STDEV(C78:C90)</f>
        <v>1.8752777572046939</v>
      </c>
      <c r="D93" s="136">
        <f>STDEV(D78:D90)</f>
        <v>1.3699148392023013</v>
      </c>
      <c r="E93" s="101"/>
      <c r="L93" s="85" t="s">
        <v>2</v>
      </c>
      <c r="M93" s="84">
        <f>STDEV(M78:M90)</f>
        <v>0.7976154939508614</v>
      </c>
      <c r="N93" s="136">
        <f>STDEV(N78:N90)</f>
        <v>1.0721584815333083</v>
      </c>
    </row>
    <row r="94" spans="2:18" ht="13.5" thickBot="1">
      <c r="B94" s="82" t="s">
        <v>3</v>
      </c>
      <c r="C94" s="235">
        <f>CONFIDENCE(0.05,C93,C91)</f>
        <v>1.3891996763865602</v>
      </c>
      <c r="D94" s="234">
        <f>CONFIDENCE(0.05,D93,D91)</f>
        <v>1.014828466868684</v>
      </c>
      <c r="E94" s="279"/>
      <c r="L94" s="82" t="s">
        <v>3</v>
      </c>
      <c r="M94" s="254">
        <f>CONFIDENCE(0.05,M93,M91)</f>
        <v>0.59087096928462923</v>
      </c>
      <c r="N94" s="278">
        <f>CONFIDENCE(0.05,N93,N91)</f>
        <v>0.79425152346570449</v>
      </c>
    </row>
    <row r="96" spans="2:18" ht="13.5" thickBot="1">
      <c r="H96" s="293"/>
      <c r="I96" s="252"/>
      <c r="J96" s="252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450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3.5" thickBot="1">
      <c r="B99" s="347" t="s">
        <v>16</v>
      </c>
      <c r="C99" s="348"/>
      <c r="D99" s="288" t="s">
        <v>403</v>
      </c>
      <c r="E99" s="289"/>
      <c r="F99" s="263" t="s">
        <v>1</v>
      </c>
      <c r="G99" s="286">
        <f t="shared" ref="G99:H101" si="10">C122</f>
        <v>41.980000000000004</v>
      </c>
      <c r="H99" s="286">
        <f t="shared" si="10"/>
        <v>36.571428571428577</v>
      </c>
      <c r="I99" s="286"/>
      <c r="J99" s="286"/>
      <c r="L99" s="492" t="s">
        <v>346</v>
      </c>
      <c r="M99" s="494"/>
      <c r="N99" s="288" t="s">
        <v>403</v>
      </c>
      <c r="P99" s="263" t="s">
        <v>1</v>
      </c>
      <c r="Q99" s="286">
        <f t="shared" ref="Q99:R101" si="11">M122</f>
        <v>18.983333333333331</v>
      </c>
      <c r="R99" s="286">
        <f t="shared" si="11"/>
        <v>21.171428571428571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>
        <f t="shared" si="10"/>
        <v>1.5449919093639297</v>
      </c>
      <c r="H100" s="286">
        <f t="shared" si="10"/>
        <v>2.1171634212740762</v>
      </c>
      <c r="I100" s="286"/>
      <c r="J100" s="286"/>
      <c r="L100" s="483" t="s">
        <v>6</v>
      </c>
      <c r="M100" s="485" t="s">
        <v>293</v>
      </c>
      <c r="N100" s="486"/>
      <c r="P100" s="258" t="s">
        <v>7</v>
      </c>
      <c r="Q100" s="286">
        <f t="shared" si="11"/>
        <v>0.69689788826388843</v>
      </c>
      <c r="R100" s="286">
        <f t="shared" si="11"/>
        <v>1.4761597539045761</v>
      </c>
    </row>
    <row r="101" spans="2:18" ht="13.5" thickBot="1">
      <c r="B101" s="484"/>
      <c r="C101" s="107">
        <v>1</v>
      </c>
      <c r="D101" s="106">
        <v>2</v>
      </c>
      <c r="E101" s="280"/>
      <c r="F101" s="258" t="s">
        <v>3</v>
      </c>
      <c r="G101" s="286">
        <f t="shared" si="10"/>
        <v>1.3542202335659348</v>
      </c>
      <c r="H101" s="286">
        <f t="shared" si="10"/>
        <v>1.5683877912973987</v>
      </c>
      <c r="I101" s="286"/>
      <c r="J101" s="286"/>
      <c r="L101" s="484"/>
      <c r="M101" s="107">
        <v>1</v>
      </c>
      <c r="N101" s="106">
        <v>2</v>
      </c>
      <c r="P101" s="258" t="s">
        <v>3</v>
      </c>
      <c r="Q101" s="286">
        <f t="shared" si="11"/>
        <v>0.5576242014989099</v>
      </c>
      <c r="R101" s="286">
        <f t="shared" si="11"/>
        <v>1.0935343548658438</v>
      </c>
    </row>
    <row r="102" spans="2:18">
      <c r="B102" s="92">
        <v>2</v>
      </c>
      <c r="C102" s="307" t="s">
        <v>307</v>
      </c>
      <c r="D102" s="306" t="s">
        <v>307</v>
      </c>
      <c r="E102" s="282"/>
      <c r="F102" s="258" t="s">
        <v>8</v>
      </c>
      <c r="G102" s="281">
        <f>MAX(C102:C120)</f>
        <v>44.2</v>
      </c>
      <c r="H102" s="281">
        <f>MAX(D102:D120)</f>
        <v>39.9</v>
      </c>
      <c r="I102" s="281"/>
      <c r="J102" s="281"/>
      <c r="L102" s="92">
        <v>2</v>
      </c>
      <c r="M102" s="307" t="s">
        <v>307</v>
      </c>
      <c r="N102" s="306" t="s">
        <v>307</v>
      </c>
      <c r="P102" s="258" t="s">
        <v>8</v>
      </c>
      <c r="Q102" s="281">
        <f>MAX(M102:M120)</f>
        <v>19.8</v>
      </c>
      <c r="R102" s="281">
        <f>MAX(N102:N120)</f>
        <v>23.9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58" t="s">
        <v>9</v>
      </c>
      <c r="G103" s="281">
        <f>MIN(C102:C120)</f>
        <v>40.200000000000003</v>
      </c>
      <c r="H103" s="281">
        <f>MIN(D102:D120)</f>
        <v>34.4</v>
      </c>
      <c r="I103" s="281"/>
      <c r="J103" s="281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17.899999999999999</v>
      </c>
      <c r="R103" s="281">
        <f>MIN(N102:N120)</f>
        <v>19.3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262" t="s">
        <v>10</v>
      </c>
      <c r="G104" s="285">
        <f>G102-G103</f>
        <v>4</v>
      </c>
      <c r="H104" s="285">
        <f>H102-H103</f>
        <v>5.5</v>
      </c>
      <c r="I104" s="281"/>
      <c r="J104" s="281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1.9000000000000021</v>
      </c>
      <c r="R104" s="285">
        <f>R102-R103</f>
        <v>4.5999999999999979</v>
      </c>
    </row>
    <row r="105" spans="2:18">
      <c r="B105" s="92">
        <v>7</v>
      </c>
      <c r="C105" s="137">
        <v>42.1</v>
      </c>
      <c r="D105" s="136">
        <v>39.9</v>
      </c>
      <c r="E105" s="282"/>
      <c r="F105" s="258"/>
      <c r="G105" s="281"/>
      <c r="H105" s="281"/>
      <c r="I105" s="281"/>
      <c r="J105" s="281"/>
      <c r="L105" s="92">
        <v>7</v>
      </c>
      <c r="M105" s="137">
        <v>17.899999999999999</v>
      </c>
      <c r="N105" s="136">
        <v>20.399999999999999</v>
      </c>
      <c r="P105" s="258"/>
      <c r="Q105" s="281"/>
      <c r="R105" s="281"/>
    </row>
    <row r="106" spans="2:18">
      <c r="B106" s="92">
        <v>8</v>
      </c>
      <c r="C106" s="137" t="s">
        <v>448</v>
      </c>
      <c r="D106" s="136">
        <v>34.6</v>
      </c>
      <c r="E106" s="282"/>
      <c r="F106" s="258"/>
      <c r="G106" s="281"/>
      <c r="H106" s="281"/>
      <c r="I106" s="281"/>
      <c r="J106" s="281"/>
      <c r="L106" s="92">
        <v>8</v>
      </c>
      <c r="M106" s="137" t="s">
        <v>448</v>
      </c>
      <c r="N106" s="136">
        <v>20.399999999999999</v>
      </c>
      <c r="P106" s="258"/>
      <c r="Q106" s="281"/>
      <c r="R106" s="281"/>
    </row>
    <row r="107" spans="2:18">
      <c r="B107" s="92">
        <v>9</v>
      </c>
      <c r="C107" s="137">
        <v>40.200000000000003</v>
      </c>
      <c r="D107" s="136">
        <v>34.6</v>
      </c>
      <c r="E107" s="282"/>
      <c r="F107" s="258"/>
      <c r="G107" s="281"/>
      <c r="H107" s="281"/>
      <c r="I107" s="281"/>
      <c r="J107" s="281"/>
      <c r="L107" s="92">
        <v>9</v>
      </c>
      <c r="M107" s="137">
        <v>19.399999999999999</v>
      </c>
      <c r="N107" s="136">
        <v>20.9</v>
      </c>
      <c r="P107" s="258"/>
      <c r="Q107" s="281"/>
      <c r="R107" s="281"/>
    </row>
    <row r="108" spans="2:18">
      <c r="B108" s="92">
        <v>10</v>
      </c>
      <c r="C108" s="137" t="s">
        <v>449</v>
      </c>
      <c r="D108" s="136">
        <v>37.200000000000003</v>
      </c>
      <c r="E108" s="282"/>
      <c r="F108" s="258"/>
      <c r="G108" s="281"/>
      <c r="H108" s="281"/>
      <c r="I108" s="281"/>
      <c r="J108" s="281"/>
      <c r="L108" s="92">
        <v>10</v>
      </c>
      <c r="M108" s="137">
        <v>19.399999999999999</v>
      </c>
      <c r="N108" s="136">
        <v>22.1</v>
      </c>
      <c r="P108" s="258"/>
      <c r="Q108" s="281"/>
      <c r="R108" s="281"/>
    </row>
    <row r="109" spans="2:18">
      <c r="B109" s="92">
        <v>11</v>
      </c>
      <c r="C109" s="137">
        <v>40.9</v>
      </c>
      <c r="D109" s="136">
        <v>34.4</v>
      </c>
      <c r="E109" s="282"/>
      <c r="F109" s="258"/>
      <c r="G109" s="281"/>
      <c r="H109" s="281"/>
      <c r="I109" s="281"/>
      <c r="J109" s="281"/>
      <c r="L109" s="92">
        <v>11</v>
      </c>
      <c r="M109" s="137">
        <v>18.899999999999999</v>
      </c>
      <c r="N109" s="136">
        <v>21.2</v>
      </c>
      <c r="P109" s="258"/>
      <c r="Q109" s="281"/>
      <c r="R109" s="281"/>
    </row>
    <row r="110" spans="2:18">
      <c r="B110" s="92">
        <v>14</v>
      </c>
      <c r="C110" s="284" t="s">
        <v>307</v>
      </c>
      <c r="D110" s="283" t="s">
        <v>307</v>
      </c>
      <c r="E110" s="282"/>
      <c r="F110" s="258"/>
      <c r="G110" s="281"/>
      <c r="H110" s="281"/>
      <c r="I110" s="281"/>
      <c r="J110" s="281"/>
      <c r="L110" s="92">
        <v>14</v>
      </c>
      <c r="M110" s="284" t="s">
        <v>307</v>
      </c>
      <c r="N110" s="283" t="s">
        <v>307</v>
      </c>
      <c r="P110" s="258"/>
      <c r="Q110" s="281"/>
      <c r="R110" s="281"/>
    </row>
    <row r="111" spans="2:18">
      <c r="B111" s="92">
        <v>15</v>
      </c>
      <c r="C111" s="284" t="s">
        <v>307</v>
      </c>
      <c r="D111" s="283" t="s">
        <v>307</v>
      </c>
      <c r="E111" s="282"/>
      <c r="F111" s="258"/>
      <c r="G111" s="281"/>
      <c r="H111" s="281"/>
      <c r="I111" s="281"/>
      <c r="J111" s="281"/>
      <c r="L111" s="92">
        <v>15</v>
      </c>
      <c r="M111" s="284" t="s">
        <v>307</v>
      </c>
      <c r="N111" s="283" t="s">
        <v>307</v>
      </c>
      <c r="P111" s="258"/>
      <c r="Q111" s="281"/>
      <c r="R111" s="281"/>
    </row>
    <row r="112" spans="2:18">
      <c r="B112" s="92">
        <v>16</v>
      </c>
      <c r="C112" s="284" t="s">
        <v>307</v>
      </c>
      <c r="D112" s="283" t="s">
        <v>307</v>
      </c>
      <c r="E112" s="282"/>
      <c r="F112" s="258"/>
      <c r="G112" s="281"/>
      <c r="H112" s="281"/>
      <c r="I112" s="281"/>
      <c r="J112" s="281"/>
      <c r="L112" s="92">
        <v>16</v>
      </c>
      <c r="M112" s="284" t="s">
        <v>307</v>
      </c>
      <c r="N112" s="283" t="s">
        <v>307</v>
      </c>
      <c r="P112" s="258"/>
      <c r="Q112" s="281"/>
      <c r="R112" s="281"/>
    </row>
    <row r="113" spans="2:18">
      <c r="B113" s="92">
        <v>18</v>
      </c>
      <c r="C113" s="284" t="s">
        <v>307</v>
      </c>
      <c r="D113" s="283" t="s">
        <v>307</v>
      </c>
      <c r="E113" s="282"/>
      <c r="F113" s="258"/>
      <c r="G113" s="281"/>
      <c r="H113" s="281"/>
      <c r="I113" s="281"/>
      <c r="J113" s="281"/>
      <c r="L113" s="92">
        <v>18</v>
      </c>
      <c r="M113" s="284" t="s">
        <v>307</v>
      </c>
      <c r="N113" s="283" t="s">
        <v>307</v>
      </c>
      <c r="P113" s="258"/>
      <c r="Q113" s="281"/>
      <c r="R113" s="281"/>
    </row>
    <row r="114" spans="2:18">
      <c r="B114" s="92">
        <v>22</v>
      </c>
      <c r="C114" s="137">
        <v>44.2</v>
      </c>
      <c r="D114" s="136">
        <v>38.200000000000003</v>
      </c>
      <c r="E114" s="282"/>
      <c r="F114" s="258"/>
      <c r="G114" s="281"/>
      <c r="H114" s="281"/>
      <c r="I114" s="281"/>
      <c r="J114" s="281"/>
      <c r="L114" s="92">
        <v>22</v>
      </c>
      <c r="M114" s="137">
        <v>18.5</v>
      </c>
      <c r="N114" s="136">
        <v>19.3</v>
      </c>
      <c r="P114" s="258"/>
      <c r="Q114" s="281"/>
      <c r="R114" s="281"/>
    </row>
    <row r="115" spans="2:18">
      <c r="B115" s="92">
        <v>23</v>
      </c>
      <c r="C115" s="137" t="s">
        <v>448</v>
      </c>
      <c r="D115" s="136" t="s">
        <v>448</v>
      </c>
      <c r="E115" s="282"/>
      <c r="F115" s="258"/>
      <c r="G115" s="281"/>
      <c r="H115" s="281"/>
      <c r="I115" s="281"/>
      <c r="J115" s="281"/>
      <c r="L115" s="92">
        <v>23</v>
      </c>
      <c r="M115" s="137" t="s">
        <v>448</v>
      </c>
      <c r="N115" s="136" t="s">
        <v>448</v>
      </c>
      <c r="P115" s="258"/>
      <c r="Q115" s="281"/>
      <c r="R115" s="281"/>
    </row>
    <row r="116" spans="2:18">
      <c r="B116" s="92">
        <v>24</v>
      </c>
      <c r="C116" s="137" t="s">
        <v>448</v>
      </c>
      <c r="D116" s="136" t="s">
        <v>448</v>
      </c>
      <c r="E116" s="282"/>
      <c r="F116" s="258"/>
      <c r="G116" s="281"/>
      <c r="H116" s="281"/>
      <c r="I116" s="281"/>
      <c r="J116" s="281"/>
      <c r="L116" s="92">
        <v>24</v>
      </c>
      <c r="M116" s="137" t="s">
        <v>448</v>
      </c>
      <c r="N116" s="136" t="s">
        <v>448</v>
      </c>
      <c r="P116" s="258"/>
      <c r="Q116" s="281"/>
      <c r="R116" s="281"/>
    </row>
    <row r="117" spans="2:18">
      <c r="B117" s="92">
        <v>25</v>
      </c>
      <c r="C117" s="137">
        <v>42.5</v>
      </c>
      <c r="D117" s="136">
        <v>37.1</v>
      </c>
      <c r="E117" s="282"/>
      <c r="F117" s="299"/>
      <c r="G117" s="298"/>
      <c r="H117" s="298"/>
      <c r="I117" s="298"/>
      <c r="J117" s="298"/>
      <c r="K117" s="297"/>
      <c r="L117" s="92">
        <v>25</v>
      </c>
      <c r="M117" s="137">
        <v>19.8</v>
      </c>
      <c r="N117" s="136">
        <v>23.9</v>
      </c>
      <c r="P117" s="258"/>
      <c r="Q117" s="281"/>
      <c r="R117" s="281"/>
    </row>
    <row r="118" spans="2:18">
      <c r="B118" s="92">
        <v>28</v>
      </c>
      <c r="C118" s="284" t="s">
        <v>307</v>
      </c>
      <c r="D118" s="283" t="s">
        <v>307</v>
      </c>
      <c r="E118" s="282"/>
      <c r="F118" s="258"/>
      <c r="G118" s="281"/>
      <c r="H118" s="281"/>
      <c r="I118" s="281"/>
      <c r="J118" s="281"/>
      <c r="L118" s="92">
        <v>28</v>
      </c>
      <c r="M118" s="284" t="s">
        <v>307</v>
      </c>
      <c r="N118" s="283" t="s">
        <v>307</v>
      </c>
      <c r="P118" s="258"/>
      <c r="Q118" s="281"/>
      <c r="R118" s="281"/>
    </row>
    <row r="119" spans="2:18">
      <c r="B119" s="92">
        <v>29</v>
      </c>
      <c r="C119" s="284" t="s">
        <v>307</v>
      </c>
      <c r="D119" s="283" t="s">
        <v>307</v>
      </c>
      <c r="E119" s="282"/>
      <c r="F119" s="258"/>
      <c r="G119" s="281"/>
      <c r="H119" s="281"/>
      <c r="I119" s="281"/>
      <c r="J119" s="281"/>
      <c r="L119" s="92">
        <v>29</v>
      </c>
      <c r="M119" s="284" t="s">
        <v>307</v>
      </c>
      <c r="N119" s="283" t="s">
        <v>307</v>
      </c>
      <c r="P119" s="258"/>
      <c r="Q119" s="281"/>
      <c r="R119" s="281"/>
    </row>
    <row r="120" spans="2:18" ht="13.5" thickBot="1">
      <c r="B120" s="92">
        <v>30</v>
      </c>
      <c r="C120" s="304" t="s">
        <v>307</v>
      </c>
      <c r="D120" s="303" t="s">
        <v>307</v>
      </c>
      <c r="E120" s="282"/>
      <c r="F120" s="258"/>
      <c r="G120" s="281"/>
      <c r="H120" s="281"/>
      <c r="I120" s="281"/>
      <c r="J120" s="281"/>
      <c r="L120" s="92">
        <v>30</v>
      </c>
      <c r="M120" s="304" t="s">
        <v>307</v>
      </c>
      <c r="N120" s="303" t="s">
        <v>307</v>
      </c>
      <c r="P120" s="258"/>
      <c r="Q120" s="281"/>
      <c r="R120" s="281"/>
    </row>
    <row r="121" spans="2:18" ht="13.5" thickBot="1">
      <c r="B121" s="248" t="s">
        <v>0</v>
      </c>
      <c r="C121" s="274">
        <f>COUNTIF(C102:C120,"&gt;0")</f>
        <v>5</v>
      </c>
      <c r="D121" s="296">
        <f>COUNTIF(D102:D120,"&gt;0")</f>
        <v>7</v>
      </c>
      <c r="E121" s="280"/>
      <c r="L121" s="248" t="s">
        <v>0</v>
      </c>
      <c r="M121" s="274">
        <f>COUNTIF(M102:M120,"&gt;0")</f>
        <v>6</v>
      </c>
      <c r="N121" s="296">
        <f>COUNTIF(N102:N120,"&gt;0")</f>
        <v>7</v>
      </c>
    </row>
    <row r="122" spans="2:18">
      <c r="B122" s="117" t="s">
        <v>1</v>
      </c>
      <c r="C122" s="134">
        <f>AVERAGE(C102:C120)</f>
        <v>41.980000000000004</v>
      </c>
      <c r="D122" s="146">
        <f>AVERAGE(D102:D120)</f>
        <v>36.571428571428577</v>
      </c>
      <c r="E122" s="101"/>
      <c r="L122" s="117" t="s">
        <v>1</v>
      </c>
      <c r="M122" s="134">
        <f>AVERAGE(M102:M120)</f>
        <v>18.983333333333331</v>
      </c>
      <c r="N122" s="146">
        <f>AVERAGE(N102:N120)</f>
        <v>21.171428571428571</v>
      </c>
    </row>
    <row r="123" spans="2:18">
      <c r="B123" s="85" t="s">
        <v>2</v>
      </c>
      <c r="C123" s="84">
        <f>STDEV(C102:C120)</f>
        <v>1.5449919093639297</v>
      </c>
      <c r="D123" s="136">
        <f>STDEV(D102:D120)</f>
        <v>2.1171634212740762</v>
      </c>
      <c r="E123" s="101"/>
      <c r="L123" s="85" t="s">
        <v>2</v>
      </c>
      <c r="M123" s="84">
        <f>STDEV(M102:M120)</f>
        <v>0.69689788826388843</v>
      </c>
      <c r="N123" s="136">
        <f>STDEV(N102:N120)</f>
        <v>1.4761597539045761</v>
      </c>
    </row>
    <row r="124" spans="2:18" ht="13.5" thickBot="1">
      <c r="B124" s="82" t="s">
        <v>3</v>
      </c>
      <c r="C124" s="235">
        <f>CONFIDENCE(0.05,C123,C121)</f>
        <v>1.3542202335659348</v>
      </c>
      <c r="D124" s="234">
        <f>CONFIDENCE(0.05,D123,D121)</f>
        <v>1.5683877912973987</v>
      </c>
      <c r="E124" s="279"/>
      <c r="L124" s="82" t="s">
        <v>3</v>
      </c>
      <c r="M124" s="254">
        <f>CONFIDENCE(0.05,M123,M121)</f>
        <v>0.5576242014989099</v>
      </c>
      <c r="N124" s="278">
        <f>CONFIDENCE(0.05,N123,N121)</f>
        <v>1.0935343548658438</v>
      </c>
    </row>
    <row r="126" spans="2:18" ht="13.5" thickBot="1">
      <c r="H126" s="293"/>
      <c r="I126" s="252"/>
      <c r="J126" s="252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447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3.5" thickBot="1">
      <c r="B129" s="347" t="s">
        <v>16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43.55</v>
      </c>
      <c r="H129" s="286">
        <f t="shared" si="12"/>
        <v>38.900000000000006</v>
      </c>
      <c r="I129" s="286"/>
      <c r="J129" s="286"/>
      <c r="L129" s="492" t="s">
        <v>346</v>
      </c>
      <c r="M129" s="494"/>
      <c r="N129" s="288" t="s">
        <v>402</v>
      </c>
      <c r="P129" s="263" t="s">
        <v>1</v>
      </c>
      <c r="Q129" s="286">
        <f t="shared" ref="Q129:R131" si="13">M152</f>
        <v>21.474999999999998</v>
      </c>
      <c r="R129" s="286">
        <f t="shared" si="13"/>
        <v>22.862499999999997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>
        <f t="shared" si="12"/>
        <v>1.3469542361512206</v>
      </c>
      <c r="H130" s="286">
        <f t="shared" si="12"/>
        <v>3.5112065488335249</v>
      </c>
      <c r="I130" s="286"/>
      <c r="J130" s="286"/>
      <c r="L130" s="483" t="s">
        <v>6</v>
      </c>
      <c r="M130" s="485" t="s">
        <v>293</v>
      </c>
      <c r="N130" s="486"/>
      <c r="P130" s="258" t="s">
        <v>7</v>
      </c>
      <c r="Q130" s="286">
        <f t="shared" si="13"/>
        <v>0.93158850511217905</v>
      </c>
      <c r="R130" s="286">
        <f t="shared" si="13"/>
        <v>1.4161693805070468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>
        <f t="shared" si="12"/>
        <v>0.93337451355298751</v>
      </c>
      <c r="H131" s="286">
        <f t="shared" si="12"/>
        <v>2.4330972920550069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>
        <f t="shared" si="13"/>
        <v>0.64554603597758398</v>
      </c>
      <c r="R131" s="286">
        <f t="shared" si="13"/>
        <v>0.98133728018581468</v>
      </c>
    </row>
    <row r="132" spans="2:18">
      <c r="B132" s="92">
        <v>1</v>
      </c>
      <c r="C132" s="307" t="s">
        <v>307</v>
      </c>
      <c r="D132" s="306" t="s">
        <v>307</v>
      </c>
      <c r="E132" s="282"/>
      <c r="F132" s="258" t="s">
        <v>8</v>
      </c>
      <c r="G132" s="281">
        <f>MAX(C132:C150)</f>
        <v>45.2</v>
      </c>
      <c r="H132" s="281">
        <f>MAX(D132:D150)</f>
        <v>43.1</v>
      </c>
      <c r="I132" s="281"/>
      <c r="J132" s="281"/>
      <c r="L132" s="92">
        <v>1</v>
      </c>
      <c r="M132" s="307" t="s">
        <v>307</v>
      </c>
      <c r="N132" s="306" t="s">
        <v>307</v>
      </c>
      <c r="P132" s="258" t="s">
        <v>8</v>
      </c>
      <c r="Q132" s="281">
        <f>MAX(M132:M150)</f>
        <v>22.6</v>
      </c>
      <c r="R132" s="281">
        <f>MAX(N132:N150)</f>
        <v>24.5</v>
      </c>
    </row>
    <row r="133" spans="2:18">
      <c r="B133" s="92">
        <v>4</v>
      </c>
      <c r="C133" s="314">
        <v>42.1</v>
      </c>
      <c r="D133" s="313">
        <v>40.9</v>
      </c>
      <c r="E133" s="282"/>
      <c r="F133" s="258" t="s">
        <v>9</v>
      </c>
      <c r="G133" s="281">
        <f>MIN(C132:C150)</f>
        <v>41.9</v>
      </c>
      <c r="H133" s="281">
        <f>MIN(D132:D150)</f>
        <v>32.5</v>
      </c>
      <c r="I133" s="281"/>
      <c r="J133" s="281"/>
      <c r="L133" s="92">
        <v>4</v>
      </c>
      <c r="M133" s="314">
        <v>21.4</v>
      </c>
      <c r="N133" s="313">
        <v>23.8</v>
      </c>
      <c r="P133" s="258" t="s">
        <v>9</v>
      </c>
      <c r="Q133" s="281">
        <f>MIN(M132:M150)</f>
        <v>19.899999999999999</v>
      </c>
      <c r="R133" s="281">
        <f>MIN(N132:N150)</f>
        <v>20.8</v>
      </c>
    </row>
    <row r="134" spans="2:18" ht="13.5" thickBot="1">
      <c r="B134" s="92">
        <v>5</v>
      </c>
      <c r="C134" s="314">
        <v>43.9</v>
      </c>
      <c r="D134" s="313">
        <v>40.6</v>
      </c>
      <c r="E134" s="282"/>
      <c r="F134" s="262" t="s">
        <v>10</v>
      </c>
      <c r="G134" s="285">
        <f>G132-G133</f>
        <v>3.3000000000000043</v>
      </c>
      <c r="H134" s="285">
        <f>H132-H133</f>
        <v>10.600000000000001</v>
      </c>
      <c r="I134" s="281"/>
      <c r="J134" s="281"/>
      <c r="L134" s="92">
        <v>5</v>
      </c>
      <c r="M134" s="314">
        <v>20.5</v>
      </c>
      <c r="N134" s="313">
        <v>21.9</v>
      </c>
      <c r="P134" s="262" t="s">
        <v>10</v>
      </c>
      <c r="Q134" s="285">
        <f>Q132-Q133</f>
        <v>2.7000000000000028</v>
      </c>
      <c r="R134" s="285">
        <f>R132-R133</f>
        <v>3.6999999999999993</v>
      </c>
    </row>
    <row r="135" spans="2:18">
      <c r="B135" s="92">
        <v>6</v>
      </c>
      <c r="C135" s="314">
        <v>42.3</v>
      </c>
      <c r="D135" s="313">
        <v>37.700000000000003</v>
      </c>
      <c r="E135" s="282"/>
      <c r="F135" s="258"/>
      <c r="G135" s="281"/>
      <c r="H135" s="281"/>
      <c r="I135" s="281"/>
      <c r="J135" s="281"/>
      <c r="L135" s="92">
        <v>6</v>
      </c>
      <c r="M135" s="314">
        <v>21.4</v>
      </c>
      <c r="N135" s="313">
        <v>23.4</v>
      </c>
      <c r="P135" s="258"/>
      <c r="Q135" s="281"/>
      <c r="R135" s="281"/>
    </row>
    <row r="136" spans="2:18">
      <c r="B136" s="92">
        <v>7</v>
      </c>
      <c r="C136" s="314">
        <v>41.9</v>
      </c>
      <c r="D136" s="313">
        <v>36.1</v>
      </c>
      <c r="E136" s="282"/>
      <c r="F136" s="258"/>
      <c r="G136" s="281"/>
      <c r="H136" s="281"/>
      <c r="I136" s="281"/>
      <c r="J136" s="281"/>
      <c r="L136" s="92">
        <v>7</v>
      </c>
      <c r="M136" s="314">
        <v>19.899999999999999</v>
      </c>
      <c r="N136" s="313">
        <v>20.8</v>
      </c>
      <c r="P136" s="258"/>
      <c r="Q136" s="281"/>
      <c r="R136" s="281"/>
    </row>
    <row r="137" spans="2:18">
      <c r="B137" s="92">
        <v>8</v>
      </c>
      <c r="C137" s="284" t="s">
        <v>307</v>
      </c>
      <c r="D137" s="283" t="s">
        <v>307</v>
      </c>
      <c r="E137" s="282"/>
      <c r="F137" s="258"/>
      <c r="G137" s="281"/>
      <c r="H137" s="281"/>
      <c r="I137" s="281"/>
      <c r="J137" s="281"/>
      <c r="L137" s="92">
        <v>8</v>
      </c>
      <c r="M137" s="284" t="s">
        <v>307</v>
      </c>
      <c r="N137" s="283" t="s">
        <v>307</v>
      </c>
      <c r="P137" s="258"/>
      <c r="Q137" s="281"/>
      <c r="R137" s="281"/>
    </row>
    <row r="138" spans="2:18">
      <c r="B138" s="92">
        <v>11</v>
      </c>
      <c r="C138" s="284" t="s">
        <v>307</v>
      </c>
      <c r="D138" s="283" t="s">
        <v>307</v>
      </c>
      <c r="E138" s="282"/>
      <c r="F138" s="258"/>
      <c r="G138" s="281"/>
      <c r="H138" s="281"/>
      <c r="I138" s="281"/>
      <c r="J138" s="281"/>
      <c r="L138" s="92">
        <v>11</v>
      </c>
      <c r="M138" s="284" t="s">
        <v>307</v>
      </c>
      <c r="N138" s="283" t="s">
        <v>307</v>
      </c>
      <c r="P138" s="258"/>
      <c r="Q138" s="281"/>
      <c r="R138" s="281"/>
    </row>
    <row r="139" spans="2:18">
      <c r="B139" s="92">
        <v>12</v>
      </c>
      <c r="C139" s="284" t="s">
        <v>307</v>
      </c>
      <c r="D139" s="283" t="s">
        <v>307</v>
      </c>
      <c r="E139" s="282"/>
      <c r="F139" s="258"/>
      <c r="G139" s="281"/>
      <c r="H139" s="281"/>
      <c r="I139" s="281"/>
      <c r="J139" s="281"/>
      <c r="L139" s="92">
        <v>12</v>
      </c>
      <c r="M139" s="284" t="s">
        <v>307</v>
      </c>
      <c r="N139" s="283" t="s">
        <v>307</v>
      </c>
      <c r="P139" s="258"/>
      <c r="Q139" s="281"/>
      <c r="R139" s="281"/>
    </row>
    <row r="140" spans="2:18">
      <c r="B140" s="92">
        <v>13</v>
      </c>
      <c r="C140" s="284" t="s">
        <v>307</v>
      </c>
      <c r="D140" s="283" t="s">
        <v>307</v>
      </c>
      <c r="E140" s="282"/>
      <c r="F140" s="258"/>
      <c r="G140" s="281"/>
      <c r="H140" s="281"/>
      <c r="I140" s="281"/>
      <c r="J140" s="281"/>
      <c r="L140" s="92">
        <v>13</v>
      </c>
      <c r="M140" s="284" t="s">
        <v>307</v>
      </c>
      <c r="N140" s="283" t="s">
        <v>307</v>
      </c>
      <c r="P140" s="258"/>
      <c r="Q140" s="281"/>
      <c r="R140" s="281"/>
    </row>
    <row r="141" spans="2:18">
      <c r="B141" s="92">
        <v>14</v>
      </c>
      <c r="C141" s="284" t="s">
        <v>307</v>
      </c>
      <c r="D141" s="283" t="s">
        <v>307</v>
      </c>
      <c r="E141" s="282"/>
      <c r="F141" s="258"/>
      <c r="G141" s="281"/>
      <c r="H141" s="281"/>
      <c r="I141" s="281"/>
      <c r="J141" s="281"/>
      <c r="L141" s="92">
        <v>14</v>
      </c>
      <c r="M141" s="284" t="s">
        <v>307</v>
      </c>
      <c r="N141" s="283" t="s">
        <v>307</v>
      </c>
      <c r="P141" s="258"/>
      <c r="Q141" s="281"/>
      <c r="R141" s="281"/>
    </row>
    <row r="142" spans="2:18">
      <c r="B142" s="92">
        <v>18</v>
      </c>
      <c r="C142" s="284" t="s">
        <v>307</v>
      </c>
      <c r="D142" s="283" t="s">
        <v>307</v>
      </c>
      <c r="E142" s="282"/>
      <c r="F142" s="299"/>
      <c r="G142" s="298"/>
      <c r="H142" s="298"/>
      <c r="I142" s="298"/>
      <c r="J142" s="298"/>
      <c r="K142" s="297"/>
      <c r="L142" s="92">
        <v>18</v>
      </c>
      <c r="M142" s="284" t="s">
        <v>307</v>
      </c>
      <c r="N142" s="283" t="s">
        <v>307</v>
      </c>
      <c r="P142" s="258"/>
      <c r="Q142" s="281"/>
      <c r="R142" s="281"/>
    </row>
    <row r="143" spans="2:18">
      <c r="B143" s="92">
        <v>19</v>
      </c>
      <c r="C143" s="137">
        <v>43.4</v>
      </c>
      <c r="D143" s="136">
        <v>43.1</v>
      </c>
      <c r="E143" s="282"/>
      <c r="F143" s="299"/>
      <c r="G143" s="298"/>
      <c r="H143" s="298"/>
      <c r="I143" s="298"/>
      <c r="J143" s="298"/>
      <c r="K143" s="297"/>
      <c r="L143" s="92">
        <v>19</v>
      </c>
      <c r="M143" s="137">
        <v>22.3</v>
      </c>
      <c r="N143" s="136">
        <v>24.2</v>
      </c>
      <c r="P143" s="258"/>
      <c r="Q143" s="281"/>
      <c r="R143" s="281"/>
    </row>
    <row r="144" spans="2:18">
      <c r="B144" s="92">
        <v>20</v>
      </c>
      <c r="C144" s="137">
        <v>45.2</v>
      </c>
      <c r="D144" s="136">
        <v>42.2</v>
      </c>
      <c r="E144" s="282"/>
      <c r="F144" s="299"/>
      <c r="G144" s="298"/>
      <c r="H144" s="298"/>
      <c r="I144" s="298"/>
      <c r="J144" s="298"/>
      <c r="K144" s="297"/>
      <c r="L144" s="92">
        <v>20</v>
      </c>
      <c r="M144" s="137">
        <v>22.3</v>
      </c>
      <c r="N144" s="136">
        <v>24.5</v>
      </c>
      <c r="P144" s="258"/>
      <c r="Q144" s="281"/>
      <c r="R144" s="281"/>
    </row>
    <row r="145" spans="2:18">
      <c r="B145" s="92">
        <v>21</v>
      </c>
      <c r="C145" s="137">
        <v>44.4</v>
      </c>
      <c r="D145" s="136">
        <v>38.1</v>
      </c>
      <c r="E145" s="282"/>
      <c r="F145" s="299"/>
      <c r="G145" s="298"/>
      <c r="H145" s="298"/>
      <c r="I145" s="298"/>
      <c r="J145" s="298"/>
      <c r="K145" s="297"/>
      <c r="L145" s="92">
        <v>21</v>
      </c>
      <c r="M145" s="137">
        <v>22.6</v>
      </c>
      <c r="N145" s="136">
        <v>23.2</v>
      </c>
      <c r="P145" s="258"/>
      <c r="Q145" s="281"/>
      <c r="R145" s="281"/>
    </row>
    <row r="146" spans="2:18">
      <c r="B146" s="92">
        <v>22</v>
      </c>
      <c r="C146" s="137">
        <v>45.2</v>
      </c>
      <c r="D146" s="136">
        <v>32.5</v>
      </c>
      <c r="E146" s="282"/>
      <c r="F146" s="299"/>
      <c r="G146" s="298"/>
      <c r="H146" s="298"/>
      <c r="I146" s="298"/>
      <c r="J146" s="298"/>
      <c r="K146" s="297"/>
      <c r="L146" s="92">
        <v>22</v>
      </c>
      <c r="M146" s="137">
        <v>21.4</v>
      </c>
      <c r="N146" s="136">
        <v>21.1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99"/>
      <c r="G147" s="298"/>
      <c r="H147" s="298"/>
      <c r="I147" s="298"/>
      <c r="J147" s="298"/>
      <c r="K147" s="297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99"/>
      <c r="G148" s="298"/>
      <c r="H148" s="298"/>
      <c r="I148" s="298"/>
      <c r="J148" s="298"/>
      <c r="K148" s="297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99"/>
      <c r="G149" s="298"/>
      <c r="H149" s="298"/>
      <c r="I149" s="298"/>
      <c r="J149" s="298"/>
      <c r="K149" s="297"/>
      <c r="L149" s="92">
        <v>27</v>
      </c>
      <c r="M149" s="284" t="s">
        <v>307</v>
      </c>
      <c r="N149" s="283" t="s">
        <v>307</v>
      </c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99"/>
      <c r="G150" s="298"/>
      <c r="H150" s="298"/>
      <c r="I150" s="298"/>
      <c r="J150" s="298"/>
      <c r="K150" s="297"/>
      <c r="L150" s="92">
        <v>29</v>
      </c>
      <c r="M150" s="304" t="s">
        <v>307</v>
      </c>
      <c r="N150" s="303" t="s">
        <v>307</v>
      </c>
      <c r="P150" s="258"/>
      <c r="Q150" s="281"/>
      <c r="R150" s="281"/>
    </row>
    <row r="151" spans="2:18" ht="13.5" thickBot="1">
      <c r="B151" s="248" t="s">
        <v>0</v>
      </c>
      <c r="C151" s="274">
        <f>COUNTIF(C132:C150,"&gt;0")</f>
        <v>8</v>
      </c>
      <c r="D151" s="296">
        <f>COUNTIF(D132:D150,"&gt;0")</f>
        <v>8</v>
      </c>
      <c r="E151" s="280"/>
      <c r="L151" s="248" t="s">
        <v>0</v>
      </c>
      <c r="M151" s="274">
        <f>COUNTIF(M132:M150,"&gt;0")</f>
        <v>8</v>
      </c>
      <c r="N151" s="296">
        <f>COUNTIF(N132:N150,"&gt;0")</f>
        <v>8</v>
      </c>
    </row>
    <row r="152" spans="2:18">
      <c r="B152" s="117" t="s">
        <v>1</v>
      </c>
      <c r="C152" s="134">
        <f>AVERAGE(C132:C150)</f>
        <v>43.55</v>
      </c>
      <c r="D152" s="146">
        <f>AVERAGE(D132:D150)</f>
        <v>38.900000000000006</v>
      </c>
      <c r="E152" s="101"/>
      <c r="L152" s="117" t="s">
        <v>1</v>
      </c>
      <c r="M152" s="134">
        <f>AVERAGE(M132:M150)</f>
        <v>21.474999999999998</v>
      </c>
      <c r="N152" s="146">
        <f>AVERAGE(N132:N150)</f>
        <v>22.862499999999997</v>
      </c>
    </row>
    <row r="153" spans="2:18">
      <c r="B153" s="85" t="s">
        <v>2</v>
      </c>
      <c r="C153" s="84">
        <f>STDEV(C132:C150)</f>
        <v>1.3469542361512206</v>
      </c>
      <c r="D153" s="136">
        <f>STDEV(D132:D150)</f>
        <v>3.5112065488335249</v>
      </c>
      <c r="E153" s="101"/>
      <c r="L153" s="85" t="s">
        <v>2</v>
      </c>
      <c r="M153" s="84">
        <f>STDEV(M132:M150)</f>
        <v>0.93158850511217905</v>
      </c>
      <c r="N153" s="136">
        <f>STDEV(N132:N150)</f>
        <v>1.4161693805070468</v>
      </c>
    </row>
    <row r="154" spans="2:18" ht="13.5" thickBot="1">
      <c r="B154" s="82" t="s">
        <v>3</v>
      </c>
      <c r="C154" s="235">
        <f>CONFIDENCE(0.05,C153,C151)</f>
        <v>0.93337451355298751</v>
      </c>
      <c r="D154" s="234">
        <f>CONFIDENCE(0.05,D153,D151)</f>
        <v>2.4330972920550069</v>
      </c>
      <c r="E154" s="279"/>
      <c r="L154" s="82" t="s">
        <v>3</v>
      </c>
      <c r="M154" s="254">
        <f>CONFIDENCE(0.05,M153,M151)</f>
        <v>0.64554603597758398</v>
      </c>
      <c r="N154" s="278">
        <f>CONFIDENCE(0.05,N153,N151)</f>
        <v>0.98133728018581468</v>
      </c>
    </row>
    <row r="156" spans="2:18" ht="13.5" thickBot="1">
      <c r="H156" s="293"/>
      <c r="I156" s="252"/>
      <c r="J156" s="252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446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3.5" thickBot="1">
      <c r="B159" s="347" t="s">
        <v>16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43.711111111111101</v>
      </c>
      <c r="H159" s="286">
        <f t="shared" si="14"/>
        <v>38.222222222222221</v>
      </c>
      <c r="I159" s="286"/>
      <c r="J159" s="286"/>
      <c r="L159" s="492" t="s">
        <v>346</v>
      </c>
      <c r="M159" s="494"/>
      <c r="N159" s="288" t="s">
        <v>401</v>
      </c>
      <c r="P159" s="263" t="s">
        <v>1</v>
      </c>
      <c r="Q159" s="286">
        <f t="shared" ref="Q159:R161" si="15">M183</f>
        <v>22.755555555555553</v>
      </c>
      <c r="R159" s="286">
        <f t="shared" si="15"/>
        <v>23.811111111111114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1.4658141461696668</v>
      </c>
      <c r="H160" s="286">
        <f t="shared" si="14"/>
        <v>2.261513750664462</v>
      </c>
      <c r="I160" s="286"/>
      <c r="J160" s="286"/>
      <c r="L160" s="483" t="s">
        <v>6</v>
      </c>
      <c r="M160" s="485" t="s">
        <v>293</v>
      </c>
      <c r="N160" s="486"/>
      <c r="P160" s="258" t="s">
        <v>7</v>
      </c>
      <c r="Q160" s="286">
        <f t="shared" si="15"/>
        <v>0.83980817915627493</v>
      </c>
      <c r="R160" s="286">
        <f t="shared" si="15"/>
        <v>1.3166666666666669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0.95764764484062559</v>
      </c>
      <c r="H161" s="286">
        <f t="shared" si="14"/>
        <v>1.4774951672814802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0.54866459502281995</v>
      </c>
      <c r="R161" s="286">
        <f t="shared" si="15"/>
        <v>0.86020641543702359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45.8</v>
      </c>
      <c r="H162" s="281">
        <f>MAX(D162:D181)</f>
        <v>41.1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</v>
      </c>
      <c r="R162" s="281">
        <f>MAX(N162:N181)</f>
        <v>25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41.7</v>
      </c>
      <c r="H163" s="281">
        <f>MIN(D162:D181)</f>
        <v>35.700000000000003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21.5</v>
      </c>
      <c r="R163" s="281">
        <f>MIN(N162:N181)</f>
        <v>21.1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4.0999999999999943</v>
      </c>
      <c r="H164" s="285">
        <f>H162-H163</f>
        <v>5.3999999999999986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2.5</v>
      </c>
      <c r="R164" s="285">
        <f>R162-R163</f>
        <v>3.8999999999999986</v>
      </c>
    </row>
    <row r="165" spans="2:18">
      <c r="B165" s="92">
        <v>5</v>
      </c>
      <c r="C165" s="137">
        <v>41.8</v>
      </c>
      <c r="D165" s="136">
        <v>41.1</v>
      </c>
      <c r="E165" s="282"/>
      <c r="F165" s="258"/>
      <c r="G165" s="281"/>
      <c r="H165" s="281"/>
      <c r="I165" s="281"/>
      <c r="J165" s="281"/>
      <c r="L165" s="92">
        <v>5</v>
      </c>
      <c r="M165" s="137">
        <v>23.1</v>
      </c>
      <c r="N165" s="136">
        <v>24.6</v>
      </c>
      <c r="P165" s="258"/>
      <c r="Q165" s="281"/>
      <c r="R165" s="281"/>
    </row>
    <row r="166" spans="2:18">
      <c r="B166" s="92">
        <v>6</v>
      </c>
      <c r="C166" s="137">
        <v>44.3</v>
      </c>
      <c r="D166" s="136">
        <v>37.5</v>
      </c>
      <c r="E166" s="282"/>
      <c r="F166" s="258"/>
      <c r="G166" s="281"/>
      <c r="H166" s="281"/>
      <c r="I166" s="281"/>
      <c r="J166" s="281"/>
      <c r="L166" s="92">
        <v>6</v>
      </c>
      <c r="M166" s="137">
        <v>21.5</v>
      </c>
      <c r="N166" s="136">
        <v>22.7</v>
      </c>
      <c r="P166" s="258"/>
      <c r="Q166" s="281"/>
      <c r="R166" s="281"/>
    </row>
    <row r="167" spans="2:18">
      <c r="B167" s="92">
        <v>9</v>
      </c>
      <c r="C167" s="137">
        <v>44.6</v>
      </c>
      <c r="D167" s="136">
        <v>36</v>
      </c>
      <c r="E167" s="282"/>
      <c r="F167" s="258"/>
      <c r="G167" s="281"/>
      <c r="H167" s="281"/>
      <c r="I167" s="281"/>
      <c r="J167" s="281"/>
      <c r="L167" s="92">
        <v>9</v>
      </c>
      <c r="M167" s="137">
        <v>22.5</v>
      </c>
      <c r="N167" s="136">
        <v>23.7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44.1</v>
      </c>
      <c r="D172" s="136">
        <v>40.9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22.7</v>
      </c>
      <c r="N172" s="136">
        <v>24.6</v>
      </c>
      <c r="P172" s="258"/>
      <c r="Q172" s="281"/>
      <c r="R172" s="281"/>
    </row>
    <row r="173" spans="2:18">
      <c r="B173" s="92">
        <v>19</v>
      </c>
      <c r="C173" s="137">
        <v>45.3</v>
      </c>
      <c r="D173" s="136">
        <v>40.5</v>
      </c>
      <c r="E173" s="282"/>
      <c r="F173" s="299"/>
      <c r="G173" s="298"/>
      <c r="H173" s="298"/>
      <c r="I173" s="298"/>
      <c r="J173" s="298"/>
      <c r="K173" s="297"/>
      <c r="L173" s="92">
        <v>19</v>
      </c>
      <c r="M173" s="137">
        <v>21.7</v>
      </c>
      <c r="N173" s="136">
        <v>21.1</v>
      </c>
      <c r="P173" s="258"/>
      <c r="Q173" s="281"/>
      <c r="R173" s="281"/>
    </row>
    <row r="174" spans="2:18">
      <c r="B174" s="92">
        <v>20</v>
      </c>
      <c r="C174" s="137">
        <v>45.8</v>
      </c>
      <c r="D174" s="136">
        <v>39.5</v>
      </c>
      <c r="E174" s="282"/>
      <c r="F174" s="299"/>
      <c r="G174" s="298"/>
      <c r="H174" s="298"/>
      <c r="I174" s="298"/>
      <c r="J174" s="298"/>
      <c r="K174" s="297"/>
      <c r="L174" s="92">
        <v>20</v>
      </c>
      <c r="M174" s="137">
        <v>22.4</v>
      </c>
      <c r="N174" s="136">
        <v>23</v>
      </c>
      <c r="P174" s="258"/>
      <c r="Q174" s="281"/>
      <c r="R174" s="281"/>
    </row>
    <row r="175" spans="2:18">
      <c r="B175" s="92">
        <v>23</v>
      </c>
      <c r="C175" s="137">
        <v>42.9</v>
      </c>
      <c r="D175" s="136">
        <v>36.700000000000003</v>
      </c>
      <c r="E175" s="282"/>
      <c r="F175" s="299"/>
      <c r="G175" s="298"/>
      <c r="H175" s="298"/>
      <c r="I175" s="298"/>
      <c r="J175" s="298"/>
      <c r="K175" s="297"/>
      <c r="L175" s="92">
        <v>23</v>
      </c>
      <c r="M175" s="137">
        <v>23.2</v>
      </c>
      <c r="N175" s="136">
        <v>25</v>
      </c>
      <c r="P175" s="258"/>
      <c r="Q175" s="281"/>
      <c r="R175" s="281"/>
    </row>
    <row r="176" spans="2:18">
      <c r="B176" s="92">
        <v>24</v>
      </c>
      <c r="C176" s="137">
        <v>42.9</v>
      </c>
      <c r="D176" s="136">
        <v>35.700000000000003</v>
      </c>
      <c r="E176" s="282"/>
      <c r="F176" s="299"/>
      <c r="G176" s="298"/>
      <c r="H176" s="298"/>
      <c r="I176" s="298"/>
      <c r="J176" s="298"/>
      <c r="K176" s="297"/>
      <c r="L176" s="92">
        <v>24</v>
      </c>
      <c r="M176" s="137">
        <v>23.7</v>
      </c>
      <c r="N176" s="136">
        <v>24.8</v>
      </c>
      <c r="P176" s="258"/>
      <c r="Q176" s="281"/>
      <c r="R176" s="281"/>
    </row>
    <row r="177" spans="2:18">
      <c r="B177" s="92">
        <v>25</v>
      </c>
      <c r="C177" s="137">
        <v>41.7</v>
      </c>
      <c r="D177" s="136">
        <v>36.1</v>
      </c>
      <c r="E177" s="282"/>
      <c r="F177" s="299"/>
      <c r="G177" s="298"/>
      <c r="H177" s="298"/>
      <c r="I177" s="298"/>
      <c r="J177" s="298"/>
      <c r="K177" s="297"/>
      <c r="L177" s="92">
        <v>25</v>
      </c>
      <c r="M177" s="137">
        <v>24</v>
      </c>
      <c r="N177" s="136">
        <v>24.8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99"/>
      <c r="G178" s="298"/>
      <c r="H178" s="298"/>
      <c r="I178" s="298"/>
      <c r="J178" s="298"/>
      <c r="K178" s="297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99"/>
      <c r="G179" s="298"/>
      <c r="H179" s="298"/>
      <c r="I179" s="298"/>
      <c r="J179" s="298"/>
      <c r="K179" s="297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99"/>
      <c r="G180" s="298"/>
      <c r="H180" s="298"/>
      <c r="I180" s="298"/>
      <c r="J180" s="298"/>
      <c r="K180" s="297"/>
      <c r="L180" s="92">
        <v>30</v>
      </c>
      <c r="M180" s="284" t="s">
        <v>307</v>
      </c>
      <c r="N180" s="283" t="s">
        <v>307</v>
      </c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99"/>
      <c r="G181" s="298"/>
      <c r="H181" s="298"/>
      <c r="I181" s="298"/>
      <c r="J181" s="298"/>
      <c r="K181" s="297"/>
      <c r="L181" s="92">
        <v>31</v>
      </c>
      <c r="M181" s="304" t="s">
        <v>307</v>
      </c>
      <c r="N181" s="303" t="s">
        <v>307</v>
      </c>
      <c r="P181" s="258"/>
      <c r="Q181" s="281"/>
      <c r="R181" s="281"/>
    </row>
    <row r="182" spans="2:18" ht="13.5" thickBot="1">
      <c r="B182" s="248" t="s">
        <v>0</v>
      </c>
      <c r="C182" s="274">
        <f>COUNTIF(C162:C181,"&gt;0")</f>
        <v>9</v>
      </c>
      <c r="D182" s="296">
        <f>COUNTIF(D162:D181,"&gt;0")</f>
        <v>9</v>
      </c>
      <c r="E182" s="280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43.711111111111101</v>
      </c>
      <c r="D183" s="146">
        <f>AVERAGE(D162:D181)</f>
        <v>38.222222222222221</v>
      </c>
      <c r="E183" s="101"/>
      <c r="L183" s="117" t="s">
        <v>1</v>
      </c>
      <c r="M183" s="134">
        <f>AVERAGE(M162:M181)</f>
        <v>22.755555555555553</v>
      </c>
      <c r="N183" s="146">
        <f>AVERAGE(N162:N181)</f>
        <v>23.811111111111114</v>
      </c>
    </row>
    <row r="184" spans="2:18">
      <c r="B184" s="85" t="s">
        <v>2</v>
      </c>
      <c r="C184" s="84">
        <f>STDEV(C162:C181)</f>
        <v>1.4658141461696668</v>
      </c>
      <c r="D184" s="136">
        <f>STDEV(D162:D181)</f>
        <v>2.261513750664462</v>
      </c>
      <c r="E184" s="101"/>
      <c r="L184" s="85" t="s">
        <v>2</v>
      </c>
      <c r="M184" s="84">
        <f>STDEV(M162:M181)</f>
        <v>0.83980817915627493</v>
      </c>
      <c r="N184" s="136">
        <f>STDEV(N162:N181)</f>
        <v>1.3166666666666669</v>
      </c>
    </row>
    <row r="185" spans="2:18" ht="13.5" thickBot="1">
      <c r="B185" s="82" t="s">
        <v>3</v>
      </c>
      <c r="C185" s="235">
        <f>CONFIDENCE(0.05,C184,C182)</f>
        <v>0.95764764484062559</v>
      </c>
      <c r="D185" s="234">
        <f>CONFIDENCE(0.05,D184,D182)</f>
        <v>1.4774951672814802</v>
      </c>
      <c r="E185" s="279"/>
      <c r="L185" s="82" t="s">
        <v>3</v>
      </c>
      <c r="M185" s="254">
        <f>CONFIDENCE(0.05,M184,M182)</f>
        <v>0.54866459502281995</v>
      </c>
      <c r="N185" s="278">
        <f>CONFIDENCE(0.05,N184,N182)</f>
        <v>0.86020641543702359</v>
      </c>
    </row>
    <row r="187" spans="2:18" ht="13.5" thickBot="1">
      <c r="H187" s="293"/>
      <c r="I187" s="252"/>
      <c r="J187" s="252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445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3.5" thickBot="1">
      <c r="B190" s="347" t="s">
        <v>16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45.085714285714282</v>
      </c>
      <c r="H190" s="286">
        <f t="shared" si="16"/>
        <v>37.18571428571429</v>
      </c>
      <c r="I190" s="286"/>
      <c r="J190" s="286"/>
      <c r="L190" s="492" t="s">
        <v>346</v>
      </c>
      <c r="M190" s="494"/>
      <c r="N190" s="288" t="s">
        <v>400</v>
      </c>
      <c r="P190" s="263" t="s">
        <v>1</v>
      </c>
      <c r="Q190" s="286">
        <f t="shared" ref="Q190:R192" si="17">M216</f>
        <v>23.757142857142856</v>
      </c>
      <c r="R190" s="286">
        <f t="shared" si="17"/>
        <v>24.728571428571424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1.0221359521912463</v>
      </c>
      <c r="H191" s="286">
        <f t="shared" si="16"/>
        <v>2.3975185584464698</v>
      </c>
      <c r="I191" s="286"/>
      <c r="J191" s="286"/>
      <c r="L191" s="483" t="s">
        <v>6</v>
      </c>
      <c r="M191" s="485" t="s">
        <v>293</v>
      </c>
      <c r="N191" s="486"/>
      <c r="P191" s="258" t="s">
        <v>7</v>
      </c>
      <c r="Q191" s="286">
        <f t="shared" si="17"/>
        <v>1.4069555108544876</v>
      </c>
      <c r="R191" s="286">
        <f t="shared" si="17"/>
        <v>2.1422062503521038</v>
      </c>
    </row>
    <row r="192" spans="2:18" ht="13.5" thickBot="1">
      <c r="B192" s="495"/>
      <c r="C192" s="107">
        <v>1</v>
      </c>
      <c r="D192" s="106">
        <v>2</v>
      </c>
      <c r="E192" s="280"/>
      <c r="F192" s="258" t="s">
        <v>3</v>
      </c>
      <c r="G192" s="286">
        <f t="shared" si="16"/>
        <v>0.75719499607553598</v>
      </c>
      <c r="H192" s="286">
        <f t="shared" si="16"/>
        <v>1.7760739670315713</v>
      </c>
      <c r="I192" s="286"/>
      <c r="J192" s="286"/>
      <c r="L192" s="495"/>
      <c r="M192" s="107">
        <v>1</v>
      </c>
      <c r="N192" s="106">
        <v>2</v>
      </c>
      <c r="P192" s="258" t="s">
        <v>3</v>
      </c>
      <c r="Q192" s="286">
        <f t="shared" si="17"/>
        <v>1.0422680762143739</v>
      </c>
      <c r="R192" s="286">
        <f t="shared" si="17"/>
        <v>1.586939437802745</v>
      </c>
    </row>
    <row r="193" spans="2:18">
      <c r="B193" s="228">
        <v>1</v>
      </c>
      <c r="C193" s="327" t="s">
        <v>307</v>
      </c>
      <c r="D193" s="306" t="s">
        <v>307</v>
      </c>
      <c r="E193" s="282"/>
      <c r="F193" s="258" t="s">
        <v>8</v>
      </c>
      <c r="G193" s="281">
        <f>MAX(C193:C213)</f>
        <v>46.4</v>
      </c>
      <c r="H193" s="281">
        <f>MAX(D193:D213)</f>
        <v>40.799999999999997</v>
      </c>
      <c r="I193" s="281"/>
      <c r="J193" s="281"/>
      <c r="L193" s="228">
        <v>1</v>
      </c>
      <c r="M193" s="327" t="s">
        <v>307</v>
      </c>
      <c r="N193" s="306" t="s">
        <v>307</v>
      </c>
      <c r="P193" s="258" t="s">
        <v>8</v>
      </c>
      <c r="Q193" s="281">
        <f>MAX(M193:M213)</f>
        <v>26.6</v>
      </c>
      <c r="R193" s="281">
        <f>MAX(N193:N213)</f>
        <v>28.8</v>
      </c>
    </row>
    <row r="194" spans="2:18">
      <c r="B194" s="125">
        <v>2</v>
      </c>
      <c r="C194" s="323" t="s">
        <v>307</v>
      </c>
      <c r="D194" s="283" t="s">
        <v>307</v>
      </c>
      <c r="E194" s="282"/>
      <c r="F194" s="258" t="s">
        <v>9</v>
      </c>
      <c r="G194" s="281">
        <f>MIN(C193:C213)</f>
        <v>43.5</v>
      </c>
      <c r="H194" s="281">
        <f>MIN(D193:D213)</f>
        <v>33.799999999999997</v>
      </c>
      <c r="I194" s="281"/>
      <c r="J194" s="281"/>
      <c r="L194" s="125">
        <v>2</v>
      </c>
      <c r="M194" s="323" t="s">
        <v>307</v>
      </c>
      <c r="N194" s="283" t="s">
        <v>307</v>
      </c>
      <c r="P194" s="258" t="s">
        <v>9</v>
      </c>
      <c r="Q194" s="281">
        <f>MIN(M193:M213)</f>
        <v>22.4</v>
      </c>
      <c r="R194" s="281">
        <f>MIN(N193:N213)</f>
        <v>22</v>
      </c>
    </row>
    <row r="195" spans="2:18" ht="13.5" thickBot="1">
      <c r="B195" s="125">
        <v>3</v>
      </c>
      <c r="C195" s="323" t="s">
        <v>307</v>
      </c>
      <c r="D195" s="283" t="s">
        <v>307</v>
      </c>
      <c r="E195" s="282"/>
      <c r="F195" s="262" t="s">
        <v>10</v>
      </c>
      <c r="G195" s="285">
        <f>G193-G194</f>
        <v>2.8999999999999986</v>
      </c>
      <c r="H195" s="285">
        <f>H193-H194</f>
        <v>7</v>
      </c>
      <c r="I195" s="281"/>
      <c r="J195" s="281"/>
      <c r="L195" s="125">
        <v>3</v>
      </c>
      <c r="M195" s="323" t="s">
        <v>307</v>
      </c>
      <c r="N195" s="283" t="s">
        <v>307</v>
      </c>
      <c r="P195" s="262" t="s">
        <v>10</v>
      </c>
      <c r="Q195" s="285">
        <f>Q193-Q194</f>
        <v>4.2000000000000028</v>
      </c>
      <c r="R195" s="285">
        <f>R193-R194</f>
        <v>6.8000000000000007</v>
      </c>
    </row>
    <row r="196" spans="2:18">
      <c r="B196" s="125">
        <v>6</v>
      </c>
      <c r="C196" s="324">
        <v>44.3</v>
      </c>
      <c r="D196" s="136">
        <v>35.799999999999997</v>
      </c>
      <c r="E196" s="282"/>
      <c r="F196" s="258"/>
      <c r="G196" s="281"/>
      <c r="H196" s="281"/>
      <c r="I196" s="281"/>
      <c r="J196" s="281"/>
      <c r="L196" s="125">
        <v>6</v>
      </c>
      <c r="M196" s="324">
        <v>22.4</v>
      </c>
      <c r="N196" s="136">
        <v>22</v>
      </c>
      <c r="P196" s="258"/>
      <c r="Q196" s="281"/>
      <c r="R196" s="281"/>
    </row>
    <row r="197" spans="2:18">
      <c r="B197" s="125">
        <v>7</v>
      </c>
      <c r="C197" s="324">
        <v>44.9</v>
      </c>
      <c r="D197" s="136">
        <v>39</v>
      </c>
      <c r="E197" s="282"/>
      <c r="F197" s="258"/>
      <c r="G197" s="281"/>
      <c r="H197" s="281"/>
      <c r="I197" s="281"/>
      <c r="J197" s="281"/>
      <c r="L197" s="125">
        <v>7</v>
      </c>
      <c r="M197" s="324">
        <v>22.5</v>
      </c>
      <c r="N197" s="136">
        <v>24.7</v>
      </c>
      <c r="P197" s="258"/>
      <c r="Q197" s="281"/>
      <c r="R197" s="281"/>
    </row>
    <row r="198" spans="2:18">
      <c r="B198" s="125">
        <v>8</v>
      </c>
      <c r="C198" s="324">
        <v>45.6</v>
      </c>
      <c r="D198" s="136">
        <v>36.700000000000003</v>
      </c>
      <c r="E198" s="282"/>
      <c r="F198" s="258"/>
      <c r="G198" s="281"/>
      <c r="H198" s="281"/>
      <c r="I198" s="281"/>
      <c r="J198" s="281"/>
      <c r="L198" s="125">
        <v>8</v>
      </c>
      <c r="M198" s="324">
        <v>23.2</v>
      </c>
      <c r="N198" s="136">
        <v>23.9</v>
      </c>
      <c r="P198" s="258"/>
      <c r="Q198" s="281"/>
      <c r="R198" s="281"/>
    </row>
    <row r="199" spans="2:18">
      <c r="B199" s="125">
        <v>9</v>
      </c>
      <c r="C199" s="323" t="s">
        <v>307</v>
      </c>
      <c r="D199" s="283" t="s">
        <v>307</v>
      </c>
      <c r="E199" s="282"/>
      <c r="F199" s="258"/>
      <c r="G199" s="281"/>
      <c r="H199" s="281"/>
      <c r="I199" s="281"/>
      <c r="J199" s="281"/>
      <c r="L199" s="125">
        <v>9</v>
      </c>
      <c r="M199" s="323" t="s">
        <v>307</v>
      </c>
      <c r="N199" s="283" t="s">
        <v>307</v>
      </c>
      <c r="P199" s="258"/>
      <c r="Q199" s="281"/>
      <c r="R199" s="281"/>
    </row>
    <row r="200" spans="2:18">
      <c r="B200" s="125">
        <v>10</v>
      </c>
      <c r="C200" s="323" t="s">
        <v>307</v>
      </c>
      <c r="D200" s="283" t="s">
        <v>307</v>
      </c>
      <c r="E200" s="282"/>
      <c r="F200" s="258"/>
      <c r="G200" s="281"/>
      <c r="H200" s="281"/>
      <c r="I200" s="281"/>
      <c r="J200" s="281"/>
      <c r="L200" s="125">
        <v>10</v>
      </c>
      <c r="M200" s="323" t="s">
        <v>307</v>
      </c>
      <c r="N200" s="283" t="s">
        <v>307</v>
      </c>
      <c r="P200" s="258"/>
      <c r="Q200" s="281"/>
      <c r="R200" s="281"/>
    </row>
    <row r="201" spans="2:18">
      <c r="B201" s="125">
        <v>13</v>
      </c>
      <c r="C201" s="323" t="s">
        <v>307</v>
      </c>
      <c r="D201" s="283" t="s">
        <v>307</v>
      </c>
      <c r="E201" s="282"/>
      <c r="F201" s="258"/>
      <c r="G201" s="281"/>
      <c r="H201" s="281"/>
      <c r="I201" s="281"/>
      <c r="J201" s="281"/>
      <c r="L201" s="125">
        <v>13</v>
      </c>
      <c r="M201" s="323" t="s">
        <v>307</v>
      </c>
      <c r="N201" s="283" t="s">
        <v>307</v>
      </c>
      <c r="P201" s="258"/>
      <c r="Q201" s="281"/>
      <c r="R201" s="281"/>
    </row>
    <row r="202" spans="2:18">
      <c r="B202" s="125">
        <v>14</v>
      </c>
      <c r="C202" s="323" t="s">
        <v>307</v>
      </c>
      <c r="D202" s="283" t="s">
        <v>307</v>
      </c>
      <c r="E202" s="282"/>
      <c r="F202" s="258"/>
      <c r="G202" s="281"/>
      <c r="H202" s="281"/>
      <c r="I202" s="281"/>
      <c r="J202" s="281"/>
      <c r="L202" s="125">
        <v>14</v>
      </c>
      <c r="M202" s="323" t="s">
        <v>307</v>
      </c>
      <c r="N202" s="283" t="s">
        <v>307</v>
      </c>
      <c r="P202" s="258"/>
      <c r="Q202" s="281"/>
      <c r="R202" s="281"/>
    </row>
    <row r="203" spans="2:18">
      <c r="B203" s="125">
        <v>16</v>
      </c>
      <c r="C203" s="323" t="s">
        <v>307</v>
      </c>
      <c r="D203" s="283" t="s">
        <v>307</v>
      </c>
      <c r="E203" s="282"/>
      <c r="F203" s="258"/>
      <c r="G203" s="281"/>
      <c r="H203" s="281"/>
      <c r="I203" s="281"/>
      <c r="J203" s="281"/>
      <c r="L203" s="125">
        <v>16</v>
      </c>
      <c r="M203" s="323" t="s">
        <v>307</v>
      </c>
      <c r="N203" s="283" t="s">
        <v>307</v>
      </c>
      <c r="P203" s="258"/>
      <c r="Q203" s="281"/>
      <c r="R203" s="281"/>
    </row>
    <row r="204" spans="2:18">
      <c r="B204" s="125">
        <v>17</v>
      </c>
      <c r="C204" s="324">
        <v>44.8</v>
      </c>
      <c r="D204" s="136">
        <v>40.799999999999997</v>
      </c>
      <c r="E204" s="282"/>
      <c r="F204" s="258"/>
      <c r="G204" s="281"/>
      <c r="H204" s="281"/>
      <c r="I204" s="281"/>
      <c r="J204" s="281"/>
      <c r="L204" s="125">
        <v>17</v>
      </c>
      <c r="M204" s="324">
        <v>26.6</v>
      </c>
      <c r="N204" s="136">
        <v>28.8</v>
      </c>
      <c r="P204" s="258"/>
      <c r="Q204" s="281"/>
      <c r="R204" s="281"/>
    </row>
    <row r="205" spans="2:18">
      <c r="B205" s="125">
        <v>20</v>
      </c>
      <c r="C205" s="324">
        <v>46.1</v>
      </c>
      <c r="D205" s="136">
        <v>38.6</v>
      </c>
      <c r="E205" s="282"/>
      <c r="F205" s="299"/>
      <c r="G205" s="298"/>
      <c r="H205" s="298"/>
      <c r="I205" s="298"/>
      <c r="J205" s="298"/>
      <c r="K205" s="297"/>
      <c r="L205" s="125">
        <v>20</v>
      </c>
      <c r="M205" s="324">
        <v>23.8</v>
      </c>
      <c r="N205" s="136">
        <v>25.9</v>
      </c>
      <c r="P205" s="258"/>
      <c r="Q205" s="281"/>
      <c r="R205" s="281"/>
    </row>
    <row r="206" spans="2:18">
      <c r="B206" s="125">
        <v>21</v>
      </c>
      <c r="C206" s="324">
        <v>46.4</v>
      </c>
      <c r="D206" s="136">
        <v>35.6</v>
      </c>
      <c r="E206" s="282"/>
      <c r="F206" s="299"/>
      <c r="G206" s="298"/>
      <c r="H206" s="298"/>
      <c r="I206" s="298"/>
      <c r="J206" s="298"/>
      <c r="K206" s="297"/>
      <c r="L206" s="125">
        <v>21</v>
      </c>
      <c r="M206" s="324">
        <v>23.8</v>
      </c>
      <c r="N206" s="136">
        <v>23.7</v>
      </c>
      <c r="P206" s="258"/>
      <c r="Q206" s="281"/>
      <c r="R206" s="281"/>
    </row>
    <row r="207" spans="2:18">
      <c r="B207" s="125">
        <v>22</v>
      </c>
      <c r="C207" s="323" t="s">
        <v>307</v>
      </c>
      <c r="D207" s="283" t="s">
        <v>307</v>
      </c>
      <c r="E207" s="282"/>
      <c r="F207" s="299"/>
      <c r="G207" s="298"/>
      <c r="H207" s="298"/>
      <c r="I207" s="298"/>
      <c r="J207" s="298"/>
      <c r="K207" s="297"/>
      <c r="L207" s="125">
        <v>22</v>
      </c>
      <c r="M207" s="323" t="s">
        <v>307</v>
      </c>
      <c r="N207" s="283" t="s">
        <v>307</v>
      </c>
      <c r="P207" s="258"/>
      <c r="Q207" s="281"/>
      <c r="R207" s="281"/>
    </row>
    <row r="208" spans="2:18">
      <c r="B208" s="125">
        <v>23</v>
      </c>
      <c r="C208" s="324">
        <v>43.5</v>
      </c>
      <c r="D208" s="136">
        <v>33.799999999999997</v>
      </c>
      <c r="E208" s="282"/>
      <c r="F208" s="299"/>
      <c r="G208" s="298"/>
      <c r="H208" s="298"/>
      <c r="I208" s="298"/>
      <c r="J208" s="298"/>
      <c r="K208" s="297"/>
      <c r="L208" s="125">
        <v>23</v>
      </c>
      <c r="M208" s="324">
        <v>24</v>
      </c>
      <c r="N208" s="136">
        <v>24.1</v>
      </c>
      <c r="P208" s="258"/>
      <c r="Q208" s="281"/>
      <c r="R208" s="281"/>
    </row>
    <row r="209" spans="2:18">
      <c r="B209" s="125">
        <v>24</v>
      </c>
      <c r="C209" s="323" t="s">
        <v>307</v>
      </c>
      <c r="D209" s="283" t="s">
        <v>307</v>
      </c>
      <c r="E209" s="282"/>
      <c r="F209" s="299"/>
      <c r="G209" s="298"/>
      <c r="H209" s="298"/>
      <c r="I209" s="298"/>
      <c r="J209" s="298"/>
      <c r="K209" s="297"/>
      <c r="L209" s="125">
        <v>24</v>
      </c>
      <c r="M209" s="323" t="s">
        <v>307</v>
      </c>
      <c r="N209" s="283" t="s">
        <v>307</v>
      </c>
      <c r="P209" s="258"/>
      <c r="Q209" s="281"/>
      <c r="R209" s="281"/>
    </row>
    <row r="210" spans="2:18">
      <c r="B210" s="125">
        <v>27</v>
      </c>
      <c r="C210" s="323" t="s">
        <v>307</v>
      </c>
      <c r="D210" s="283" t="s">
        <v>307</v>
      </c>
      <c r="E210" s="282"/>
      <c r="F210" s="299"/>
      <c r="G210" s="298"/>
      <c r="H210" s="298"/>
      <c r="I210" s="298"/>
      <c r="J210" s="298"/>
      <c r="K210" s="297"/>
      <c r="L210" s="125">
        <v>27</v>
      </c>
      <c r="M210" s="323" t="s">
        <v>307</v>
      </c>
      <c r="N210" s="283" t="s">
        <v>307</v>
      </c>
      <c r="P210" s="258"/>
      <c r="Q210" s="281"/>
      <c r="R210" s="281"/>
    </row>
    <row r="211" spans="2:18">
      <c r="B211" s="125">
        <v>28</v>
      </c>
      <c r="C211" s="323" t="s">
        <v>307</v>
      </c>
      <c r="D211" s="283" t="s">
        <v>307</v>
      </c>
      <c r="E211" s="282"/>
      <c r="F211" s="299"/>
      <c r="G211" s="298"/>
      <c r="H211" s="298"/>
      <c r="I211" s="298"/>
      <c r="J211" s="298"/>
      <c r="K211" s="297"/>
      <c r="L211" s="125">
        <v>28</v>
      </c>
      <c r="M211" s="323" t="s">
        <v>307</v>
      </c>
      <c r="N211" s="283" t="s">
        <v>307</v>
      </c>
      <c r="P211" s="258"/>
      <c r="Q211" s="281"/>
      <c r="R211" s="281"/>
    </row>
    <row r="212" spans="2:18">
      <c r="B212" s="125">
        <v>29</v>
      </c>
      <c r="C212" s="323" t="s">
        <v>307</v>
      </c>
      <c r="D212" s="283" t="s">
        <v>307</v>
      </c>
      <c r="E212" s="282"/>
      <c r="F212" s="299"/>
      <c r="G212" s="298"/>
      <c r="H212" s="298"/>
      <c r="I212" s="298"/>
      <c r="J212" s="298"/>
      <c r="K212" s="297"/>
      <c r="L212" s="125">
        <v>29</v>
      </c>
      <c r="M212" s="323" t="s">
        <v>307</v>
      </c>
      <c r="N212" s="283" t="s">
        <v>307</v>
      </c>
      <c r="P212" s="258"/>
      <c r="Q212" s="281"/>
      <c r="R212" s="281"/>
    </row>
    <row r="213" spans="2:18">
      <c r="B213" s="125">
        <v>30</v>
      </c>
      <c r="C213" s="323" t="s">
        <v>307</v>
      </c>
      <c r="D213" s="283" t="s">
        <v>307</v>
      </c>
      <c r="E213" s="282"/>
      <c r="F213" s="299"/>
      <c r="G213" s="298"/>
      <c r="H213" s="298"/>
      <c r="I213" s="298"/>
      <c r="J213" s="298"/>
      <c r="K213" s="297"/>
      <c r="L213" s="125">
        <v>30</v>
      </c>
      <c r="M213" s="323" t="s">
        <v>307</v>
      </c>
      <c r="N213" s="283" t="s">
        <v>307</v>
      </c>
      <c r="P213" s="258"/>
      <c r="Q213" s="281"/>
      <c r="R213" s="281"/>
    </row>
    <row r="214" spans="2:18" ht="13.5" thickBot="1">
      <c r="B214" s="182">
        <v>31</v>
      </c>
      <c r="C214" s="326" t="s">
        <v>307</v>
      </c>
      <c r="D214" s="303" t="s">
        <v>307</v>
      </c>
      <c r="E214" s="282"/>
      <c r="F214" s="299"/>
      <c r="G214" s="298"/>
      <c r="H214" s="298"/>
      <c r="I214" s="298"/>
      <c r="J214" s="298"/>
      <c r="K214" s="297"/>
      <c r="L214" s="182">
        <v>31</v>
      </c>
      <c r="M214" s="326" t="s">
        <v>307</v>
      </c>
      <c r="N214" s="303" t="s">
        <v>307</v>
      </c>
      <c r="P214" s="258"/>
      <c r="Q214" s="281"/>
      <c r="R214" s="281"/>
    </row>
    <row r="215" spans="2:18" ht="13.5" thickBot="1">
      <c r="B215" s="322" t="s">
        <v>0</v>
      </c>
      <c r="C215" s="274">
        <f>COUNTIF(C193:C214,"&gt;0")</f>
        <v>7</v>
      </c>
      <c r="D215" s="296">
        <f>COUNTIF(D193:D214,"&gt;0")</f>
        <v>7</v>
      </c>
      <c r="E215" s="280"/>
      <c r="L215" s="322" t="s">
        <v>0</v>
      </c>
      <c r="M215" s="274">
        <f>COUNTIF(M193:M214,"&gt;0")</f>
        <v>7</v>
      </c>
      <c r="N215" s="296">
        <f>COUNTIF(N193:N214,"&gt;0")</f>
        <v>7</v>
      </c>
    </row>
    <row r="216" spans="2:18">
      <c r="B216" s="117" t="s">
        <v>1</v>
      </c>
      <c r="C216" s="134">
        <f>AVERAGE(C193:C213)</f>
        <v>45.085714285714282</v>
      </c>
      <c r="D216" s="146">
        <f>AVERAGE(D193:D213)</f>
        <v>37.18571428571429</v>
      </c>
      <c r="E216" s="101"/>
      <c r="L216" s="117" t="s">
        <v>1</v>
      </c>
      <c r="M216" s="134">
        <f>AVERAGE(M193:M213)</f>
        <v>23.757142857142856</v>
      </c>
      <c r="N216" s="146">
        <f>AVERAGE(N193:N213)</f>
        <v>24.728571428571424</v>
      </c>
    </row>
    <row r="217" spans="2:18">
      <c r="B217" s="85" t="s">
        <v>2</v>
      </c>
      <c r="C217" s="84">
        <f>STDEV(C193:C213)</f>
        <v>1.0221359521912463</v>
      </c>
      <c r="D217" s="136">
        <f>STDEV(D193:D213)</f>
        <v>2.3975185584464698</v>
      </c>
      <c r="E217" s="101"/>
      <c r="L217" s="85" t="s">
        <v>2</v>
      </c>
      <c r="M217" s="84">
        <f>STDEV(M193:M213)</f>
        <v>1.4069555108544876</v>
      </c>
      <c r="N217" s="136">
        <f>STDEV(N193:N213)</f>
        <v>2.1422062503521038</v>
      </c>
    </row>
    <row r="218" spans="2:18" ht="13.5" thickBot="1">
      <c r="B218" s="82" t="s">
        <v>3</v>
      </c>
      <c r="C218" s="235">
        <f>CONFIDENCE(0.05,C217,C215)</f>
        <v>0.75719499607553598</v>
      </c>
      <c r="D218" s="234">
        <f>CONFIDENCE(0.05,D217,D215)</f>
        <v>1.7760739670315713</v>
      </c>
      <c r="E218" s="279"/>
      <c r="L218" s="82" t="s">
        <v>3</v>
      </c>
      <c r="M218" s="254">
        <f>CONFIDENCE(0.05,M217,M215)</f>
        <v>1.0422680762143739</v>
      </c>
      <c r="N218" s="278">
        <f>CONFIDENCE(0.05,N217,N215)</f>
        <v>1.586939437802745</v>
      </c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444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3.5" thickBot="1">
      <c r="B223" s="347" t="s">
        <v>16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45.942857142857136</v>
      </c>
      <c r="H223" s="286">
        <f t="shared" si="18"/>
        <v>41.571428571428569</v>
      </c>
      <c r="I223" s="286"/>
      <c r="J223" s="286"/>
      <c r="L223" s="492" t="s">
        <v>346</v>
      </c>
      <c r="M223" s="494"/>
      <c r="N223" s="288" t="s">
        <v>399</v>
      </c>
      <c r="P223" s="263" t="s">
        <v>1</v>
      </c>
      <c r="Q223" s="286">
        <f t="shared" ref="Q223:R225" si="19">M238</f>
        <v>23.199999999999996</v>
      </c>
      <c r="R223" s="286">
        <f t="shared" si="19"/>
        <v>23.728571428571428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0.75907211527658891</v>
      </c>
      <c r="H224" s="286">
        <f t="shared" si="18"/>
        <v>2.0564648353540145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19"/>
        <v>0.26457513110645969</v>
      </c>
      <c r="R224" s="286">
        <f t="shared" si="19"/>
        <v>1.0858395917664909</v>
      </c>
    </row>
    <row r="225" spans="2:18" ht="13.5" thickBot="1">
      <c r="B225" s="495"/>
      <c r="C225" s="107">
        <v>1</v>
      </c>
      <c r="D225" s="106">
        <v>2</v>
      </c>
      <c r="E225" s="280"/>
      <c r="F225" s="258" t="s">
        <v>3</v>
      </c>
      <c r="G225" s="286">
        <f t="shared" si="18"/>
        <v>0.56231815945396302</v>
      </c>
      <c r="H225" s="286">
        <f t="shared" si="18"/>
        <v>1.5234224758430293</v>
      </c>
      <c r="I225" s="286"/>
      <c r="J225" s="286"/>
      <c r="L225" s="495"/>
      <c r="M225" s="107">
        <v>1</v>
      </c>
      <c r="N225" s="106">
        <v>2</v>
      </c>
      <c r="P225" s="258" t="s">
        <v>3</v>
      </c>
      <c r="Q225" s="286">
        <f t="shared" si="19"/>
        <v>0.19599639845400582</v>
      </c>
      <c r="R225" s="286">
        <f t="shared" si="19"/>
        <v>0.80438644552486471</v>
      </c>
    </row>
    <row r="226" spans="2:18">
      <c r="B226" s="228">
        <v>3</v>
      </c>
      <c r="C226" s="325">
        <v>45.9</v>
      </c>
      <c r="D226" s="294">
        <v>39.4</v>
      </c>
      <c r="E226" s="282"/>
      <c r="F226" s="258" t="s">
        <v>8</v>
      </c>
      <c r="G226" s="281">
        <f>MAX(C226:C236)</f>
        <v>47.3</v>
      </c>
      <c r="H226" s="281">
        <f>MAX(D226:D236)</f>
        <v>45.3</v>
      </c>
      <c r="I226" s="281"/>
      <c r="J226" s="281"/>
      <c r="L226" s="228">
        <v>3</v>
      </c>
      <c r="M226" s="325">
        <v>23.2</v>
      </c>
      <c r="N226" s="294">
        <v>23.2</v>
      </c>
      <c r="P226" s="258" t="s">
        <v>8</v>
      </c>
      <c r="Q226" s="281">
        <f>MAX(M226:M236)</f>
        <v>23.6</v>
      </c>
      <c r="R226" s="281">
        <f>MAX(N226:N236)</f>
        <v>24.6</v>
      </c>
    </row>
    <row r="227" spans="2:18">
      <c r="B227" s="125">
        <v>4</v>
      </c>
      <c r="C227" s="324">
        <v>47.3</v>
      </c>
      <c r="D227" s="136">
        <v>39.200000000000003</v>
      </c>
      <c r="E227" s="282"/>
      <c r="F227" s="258" t="s">
        <v>9</v>
      </c>
      <c r="G227" s="281">
        <f>MIN(C226:C236)</f>
        <v>44.9</v>
      </c>
      <c r="H227" s="281">
        <f>MIN(D226:D236)</f>
        <v>39.200000000000003</v>
      </c>
      <c r="I227" s="281"/>
      <c r="J227" s="281"/>
      <c r="L227" s="125">
        <v>4</v>
      </c>
      <c r="M227" s="324">
        <v>22.9</v>
      </c>
      <c r="N227" s="136">
        <v>21.5</v>
      </c>
      <c r="P227" s="258" t="s">
        <v>9</v>
      </c>
      <c r="Q227" s="281">
        <f>MIN(M226:M236)</f>
        <v>22.9</v>
      </c>
      <c r="R227" s="281">
        <f>MIN(N226:N236)</f>
        <v>21.5</v>
      </c>
    </row>
    <row r="228" spans="2:18" ht="13.5" thickBot="1">
      <c r="B228" s="125">
        <v>14</v>
      </c>
      <c r="C228" s="324">
        <v>45.5</v>
      </c>
      <c r="D228" s="136">
        <v>45.3</v>
      </c>
      <c r="E228" s="282"/>
      <c r="F228" s="262" t="s">
        <v>10</v>
      </c>
      <c r="G228" s="285">
        <f>G226-G227</f>
        <v>2.3999999999999986</v>
      </c>
      <c r="H228" s="285">
        <f>H226-H227</f>
        <v>6.0999999999999943</v>
      </c>
      <c r="I228" s="281"/>
      <c r="J228" s="281"/>
      <c r="L228" s="125">
        <v>14</v>
      </c>
      <c r="M228" s="324">
        <v>23</v>
      </c>
      <c r="N228" s="136">
        <v>24</v>
      </c>
      <c r="P228" s="262" t="s">
        <v>10</v>
      </c>
      <c r="Q228" s="285">
        <f>Q226-Q227</f>
        <v>0.70000000000000284</v>
      </c>
      <c r="R228" s="285">
        <f>R226-R227</f>
        <v>3.1000000000000014</v>
      </c>
    </row>
    <row r="229" spans="2:18">
      <c r="B229" s="125">
        <v>17</v>
      </c>
      <c r="C229" s="324">
        <v>45.6</v>
      </c>
      <c r="D229" s="136">
        <v>42.6</v>
      </c>
      <c r="E229" s="282"/>
      <c r="F229" s="258"/>
      <c r="G229" s="281"/>
      <c r="H229" s="281"/>
      <c r="I229" s="281"/>
      <c r="J229" s="281"/>
      <c r="L229" s="125">
        <v>17</v>
      </c>
      <c r="M229" s="324">
        <v>23</v>
      </c>
      <c r="N229" s="136">
        <v>24</v>
      </c>
      <c r="P229" s="258"/>
      <c r="Q229" s="281"/>
      <c r="R229" s="281"/>
    </row>
    <row r="230" spans="2:18">
      <c r="B230" s="125">
        <v>18</v>
      </c>
      <c r="C230" s="324">
        <v>46.4</v>
      </c>
      <c r="D230" s="136">
        <v>41.3</v>
      </c>
      <c r="E230" s="282"/>
      <c r="F230" s="258"/>
      <c r="G230" s="281"/>
      <c r="H230" s="281"/>
      <c r="I230" s="281"/>
      <c r="J230" s="281"/>
      <c r="L230" s="125">
        <v>18</v>
      </c>
      <c r="M230" s="324">
        <v>23.5</v>
      </c>
      <c r="N230" s="136">
        <v>24.3</v>
      </c>
      <c r="P230" s="258"/>
      <c r="Q230" s="281"/>
      <c r="R230" s="281"/>
    </row>
    <row r="231" spans="2:18">
      <c r="B231" s="125">
        <v>19</v>
      </c>
      <c r="C231" s="324">
        <v>44.9</v>
      </c>
      <c r="D231" s="136">
        <v>41.6</v>
      </c>
      <c r="E231" s="282"/>
      <c r="F231" s="258"/>
      <c r="G231" s="281"/>
      <c r="H231" s="281"/>
      <c r="I231" s="281"/>
      <c r="J231" s="281"/>
      <c r="L231" s="125">
        <v>19</v>
      </c>
      <c r="M231" s="324">
        <v>23.2</v>
      </c>
      <c r="N231" s="136">
        <v>24.6</v>
      </c>
      <c r="P231" s="258"/>
      <c r="Q231" s="281"/>
      <c r="R231" s="281"/>
    </row>
    <row r="232" spans="2:18">
      <c r="B232" s="125">
        <v>20</v>
      </c>
      <c r="C232" s="324">
        <v>46</v>
      </c>
      <c r="D232" s="136">
        <v>41.6</v>
      </c>
      <c r="E232" s="282"/>
      <c r="F232" s="258"/>
      <c r="G232" s="281"/>
      <c r="H232" s="281"/>
      <c r="I232" s="281"/>
      <c r="J232" s="281"/>
      <c r="L232" s="125">
        <v>20</v>
      </c>
      <c r="M232" s="324">
        <v>23.6</v>
      </c>
      <c r="N232" s="136">
        <v>24.5</v>
      </c>
      <c r="P232" s="258"/>
      <c r="Q232" s="281"/>
      <c r="R232" s="281"/>
    </row>
    <row r="233" spans="2:18">
      <c r="B233" s="125">
        <v>24</v>
      </c>
      <c r="C233" s="323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125">
        <v>24</v>
      </c>
      <c r="M233" s="323" t="s">
        <v>307</v>
      </c>
      <c r="N233" s="283" t="s">
        <v>307</v>
      </c>
      <c r="P233" s="258"/>
      <c r="Q233" s="281"/>
      <c r="R233" s="281"/>
    </row>
    <row r="234" spans="2:18">
      <c r="B234" s="125">
        <v>25</v>
      </c>
      <c r="C234" s="323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125">
        <v>25</v>
      </c>
      <c r="M234" s="323" t="s">
        <v>307</v>
      </c>
      <c r="N234" s="283" t="s">
        <v>307</v>
      </c>
      <c r="P234" s="258"/>
      <c r="Q234" s="281"/>
      <c r="R234" s="281"/>
    </row>
    <row r="235" spans="2:18">
      <c r="B235" s="125">
        <v>27</v>
      </c>
      <c r="C235" s="323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125">
        <v>27</v>
      </c>
      <c r="M235" s="323" t="s">
        <v>307</v>
      </c>
      <c r="N235" s="283" t="s">
        <v>307</v>
      </c>
      <c r="P235" s="258"/>
      <c r="Q235" s="281"/>
      <c r="R235" s="281"/>
    </row>
    <row r="236" spans="2:18" ht="13.5" thickBot="1">
      <c r="B236" s="182">
        <v>28</v>
      </c>
      <c r="C236" s="323" t="s">
        <v>307</v>
      </c>
      <c r="D236" s="283" t="s">
        <v>307</v>
      </c>
      <c r="E236" s="282"/>
      <c r="F236" s="258"/>
      <c r="G236" s="281"/>
      <c r="H236" s="281"/>
      <c r="I236" s="281"/>
      <c r="J236" s="281"/>
      <c r="L236" s="182">
        <v>28</v>
      </c>
      <c r="M236" s="323" t="s">
        <v>307</v>
      </c>
      <c r="N236" s="283" t="s">
        <v>307</v>
      </c>
      <c r="P236" s="258"/>
      <c r="Q236" s="281"/>
      <c r="R236" s="281"/>
    </row>
    <row r="237" spans="2:18" ht="13.5" thickBot="1">
      <c r="B237" s="322" t="s">
        <v>0</v>
      </c>
      <c r="C237" s="256">
        <f>COUNTIF(C226:C236,"&gt;0")</f>
        <v>7</v>
      </c>
      <c r="D237" s="255">
        <f>COUNTIF(D226:D236,"&gt;0")</f>
        <v>7</v>
      </c>
      <c r="E237" s="280"/>
      <c r="L237" s="322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45.942857142857136</v>
      </c>
      <c r="D238" s="146">
        <f>AVERAGE(D226:D236)</f>
        <v>41.571428571428569</v>
      </c>
      <c r="E238" s="101"/>
      <c r="L238" s="117" t="s">
        <v>1</v>
      </c>
      <c r="M238" s="134">
        <f>AVERAGE(M226:M236)</f>
        <v>23.199999999999996</v>
      </c>
      <c r="N238" s="146">
        <f>AVERAGE(N226:N236)</f>
        <v>23.728571428571428</v>
      </c>
    </row>
    <row r="239" spans="2:18">
      <c r="B239" s="85" t="s">
        <v>2</v>
      </c>
      <c r="C239" s="84">
        <f>STDEV(C226:C236)</f>
        <v>0.75907211527658891</v>
      </c>
      <c r="D239" s="136">
        <f>STDEV(D226:D236)</f>
        <v>2.0564648353540145</v>
      </c>
      <c r="E239" s="101"/>
      <c r="L239" s="85" t="s">
        <v>2</v>
      </c>
      <c r="M239" s="84">
        <f>STDEV(M226:M236)</f>
        <v>0.26457513110645969</v>
      </c>
      <c r="N239" s="136">
        <f>STDEV(N226:N236)</f>
        <v>1.0858395917664909</v>
      </c>
    </row>
    <row r="240" spans="2:18" ht="13.5" thickBot="1">
      <c r="B240" s="82" t="s">
        <v>3</v>
      </c>
      <c r="C240" s="235">
        <f>CONFIDENCE(0.05,C239,C237)</f>
        <v>0.56231815945396302</v>
      </c>
      <c r="D240" s="234">
        <f>CONFIDENCE(0.05,D239,D237)</f>
        <v>1.5234224758430293</v>
      </c>
      <c r="E240" s="279"/>
      <c r="L240" s="82" t="s">
        <v>3</v>
      </c>
      <c r="M240" s="254">
        <f>CONFIDENCE(0.05,M239,M237)</f>
        <v>0.19599639845400582</v>
      </c>
      <c r="N240" s="278">
        <f>CONFIDENCE(0.05,N239,N237)</f>
        <v>0.80438644552486471</v>
      </c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B159:C159"/>
    <mergeCell ref="L159:M159"/>
    <mergeCell ref="B160:B161"/>
    <mergeCell ref="C160:D160"/>
    <mergeCell ref="L160:L161"/>
    <mergeCell ref="M160:N160"/>
    <mergeCell ref="Q188:R188"/>
    <mergeCell ref="B188:C189"/>
    <mergeCell ref="D188:D189"/>
    <mergeCell ref="G188:H188"/>
    <mergeCell ref="N188:N189"/>
    <mergeCell ref="B130:B131"/>
    <mergeCell ref="C130:D130"/>
    <mergeCell ref="L130:L131"/>
    <mergeCell ref="M130:N130"/>
    <mergeCell ref="B157:C158"/>
    <mergeCell ref="D157:D158"/>
    <mergeCell ref="G157:H157"/>
    <mergeCell ref="L157:M158"/>
    <mergeCell ref="N157:N158"/>
    <mergeCell ref="C100:D100"/>
    <mergeCell ref="B129:C129"/>
    <mergeCell ref="L129:M129"/>
    <mergeCell ref="G127:H127"/>
    <mergeCell ref="L127:M128"/>
    <mergeCell ref="N73:N74"/>
    <mergeCell ref="B127:C128"/>
    <mergeCell ref="D127:D128"/>
    <mergeCell ref="B75:C75"/>
    <mergeCell ref="L75:M75"/>
    <mergeCell ref="B76:B77"/>
    <mergeCell ref="C76:D76"/>
    <mergeCell ref="L76:L77"/>
    <mergeCell ref="M76:N76"/>
    <mergeCell ref="Q73:R73"/>
    <mergeCell ref="G97:H97"/>
    <mergeCell ref="L97:M98"/>
    <mergeCell ref="G73:H73"/>
    <mergeCell ref="L73:M74"/>
    <mergeCell ref="N54:N55"/>
    <mergeCell ref="Q54:R54"/>
    <mergeCell ref="L57:L58"/>
    <mergeCell ref="M57:N57"/>
    <mergeCell ref="Q35:R35"/>
    <mergeCell ref="N2:N3"/>
    <mergeCell ref="Q2:R2"/>
    <mergeCell ref="Q19:R19"/>
    <mergeCell ref="N19:N20"/>
    <mergeCell ref="B4:C4"/>
    <mergeCell ref="L35:M36"/>
    <mergeCell ref="B21:C21"/>
    <mergeCell ref="L21:M21"/>
    <mergeCell ref="B22:B23"/>
    <mergeCell ref="B2:C3"/>
    <mergeCell ref="D2:D3"/>
    <mergeCell ref="G2:H2"/>
    <mergeCell ref="L2:M3"/>
    <mergeCell ref="B19:C20"/>
    <mergeCell ref="D35:D36"/>
    <mergeCell ref="G35:H35"/>
    <mergeCell ref="L4:M4"/>
    <mergeCell ref="B5:B6"/>
    <mergeCell ref="C5:D5"/>
    <mergeCell ref="L5:L6"/>
    <mergeCell ref="M5:N5"/>
    <mergeCell ref="C38:D38"/>
    <mergeCell ref="D19:D20"/>
    <mergeCell ref="G19:H19"/>
    <mergeCell ref="L19:M20"/>
    <mergeCell ref="B35:C36"/>
    <mergeCell ref="B38:B39"/>
    <mergeCell ref="L38:L39"/>
    <mergeCell ref="M38:N38"/>
    <mergeCell ref="L37:M37"/>
    <mergeCell ref="B190:C190"/>
    <mergeCell ref="L190:M190"/>
    <mergeCell ref="B100:B101"/>
    <mergeCell ref="B191:B192"/>
    <mergeCell ref="C191:D191"/>
    <mergeCell ref="C22:D22"/>
    <mergeCell ref="L22:L23"/>
    <mergeCell ref="M22:N22"/>
    <mergeCell ref="N35:N36"/>
    <mergeCell ref="B37:C37"/>
    <mergeCell ref="B99:C99"/>
    <mergeCell ref="L99:M99"/>
    <mergeCell ref="B97:C98"/>
    <mergeCell ref="D97:D98"/>
    <mergeCell ref="B54:C55"/>
    <mergeCell ref="D54:D55"/>
    <mergeCell ref="G54:H54"/>
    <mergeCell ref="L54:M55"/>
    <mergeCell ref="B73:C74"/>
    <mergeCell ref="D73:D74"/>
    <mergeCell ref="B56:C56"/>
    <mergeCell ref="L56:M56"/>
    <mergeCell ref="B57:B58"/>
    <mergeCell ref="C57:D57"/>
    <mergeCell ref="L191:L192"/>
    <mergeCell ref="L188:M189"/>
    <mergeCell ref="L100:L101"/>
    <mergeCell ref="M100:N100"/>
    <mergeCell ref="Q157:R157"/>
    <mergeCell ref="N97:N98"/>
    <mergeCell ref="Q97:R97"/>
    <mergeCell ref="N127:N128"/>
    <mergeCell ref="M191:N191"/>
    <mergeCell ref="Q127:R127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1"/>
  <sheetViews>
    <sheetView topLeftCell="A224" zoomScale="93" zoomScaleNormal="93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14062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thickBot="1">
      <c r="B2" s="347"/>
      <c r="C2" s="348"/>
      <c r="D2" s="405" t="s">
        <v>15</v>
      </c>
      <c r="E2" s="291"/>
      <c r="F2" s="268"/>
      <c r="G2" s="490" t="s">
        <v>361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customHeight="1" thickBot="1">
      <c r="B4" s="347" t="s">
        <v>17</v>
      </c>
      <c r="C4" s="348"/>
      <c r="D4" s="288" t="s">
        <v>281</v>
      </c>
      <c r="E4" s="289"/>
      <c r="F4" s="263" t="s">
        <v>1</v>
      </c>
      <c r="G4" s="286">
        <f t="shared" ref="G4:H6" si="0">C14</f>
        <v>27.566666666666666</v>
      </c>
      <c r="H4" s="286">
        <f t="shared" si="0"/>
        <v>23.6</v>
      </c>
      <c r="I4" s="286"/>
      <c r="J4" s="286"/>
      <c r="L4" s="492" t="s">
        <v>360</v>
      </c>
      <c r="M4" s="494"/>
      <c r="N4" s="288" t="s">
        <v>281</v>
      </c>
      <c r="P4" s="263" t="s">
        <v>1</v>
      </c>
      <c r="Q4" s="286">
        <f t="shared" ref="Q4:R6" si="1">M14</f>
        <v>18.566666666666666</v>
      </c>
      <c r="R4" s="286">
        <f t="shared" si="1"/>
        <v>18.825000000000003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>
        <f t="shared" si="0"/>
        <v>0.30550504633038827</v>
      </c>
      <c r="H5" s="286">
        <f t="shared" si="0"/>
        <v>0.93808315196468706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0.75055534994651385</v>
      </c>
      <c r="R5" s="286">
        <f t="shared" si="1"/>
        <v>0.94648472430004449</v>
      </c>
    </row>
    <row r="6" spans="2:18" ht="13.5" thickBot="1">
      <c r="B6" s="484"/>
      <c r="C6" s="129">
        <v>1</v>
      </c>
      <c r="D6" s="128">
        <v>2</v>
      </c>
      <c r="E6" s="280"/>
      <c r="F6" s="258" t="s">
        <v>3</v>
      </c>
      <c r="G6" s="286">
        <f t="shared" si="0"/>
        <v>0.34570515211574721</v>
      </c>
      <c r="H6" s="286">
        <f t="shared" si="0"/>
        <v>0.91930459617730031</v>
      </c>
      <c r="I6" s="286"/>
      <c r="J6" s="286"/>
      <c r="L6" s="484"/>
      <c r="M6" s="107">
        <v>1</v>
      </c>
      <c r="N6" s="106">
        <v>2</v>
      </c>
      <c r="P6" s="258" t="s">
        <v>3</v>
      </c>
      <c r="Q6" s="286">
        <f t="shared" si="1"/>
        <v>0.84931772663402372</v>
      </c>
      <c r="R6" s="286">
        <f t="shared" si="1"/>
        <v>0.92753798577270463</v>
      </c>
    </row>
    <row r="7" spans="2:18">
      <c r="B7" s="92">
        <v>4</v>
      </c>
      <c r="C7" s="284" t="s">
        <v>307</v>
      </c>
      <c r="D7" s="283" t="s">
        <v>307</v>
      </c>
      <c r="E7" s="282"/>
      <c r="F7" s="299" t="s">
        <v>8</v>
      </c>
      <c r="G7" s="298">
        <f>MAX(C7:C12)</f>
        <v>27.9</v>
      </c>
      <c r="H7" s="298">
        <f>MAX(D7:D12)</f>
        <v>24.6</v>
      </c>
      <c r="I7" s="298"/>
      <c r="J7" s="298"/>
      <c r="K7" s="297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</v>
      </c>
      <c r="R7" s="281">
        <f>MAX(N7:N12)</f>
        <v>19.899999999999999</v>
      </c>
    </row>
    <row r="8" spans="2:18">
      <c r="B8" s="92">
        <v>5</v>
      </c>
      <c r="C8" s="137">
        <v>27.5</v>
      </c>
      <c r="D8" s="136">
        <v>24.6</v>
      </c>
      <c r="E8" s="282"/>
      <c r="F8" s="299" t="s">
        <v>9</v>
      </c>
      <c r="G8" s="298">
        <f>MIN(C7:C12)</f>
        <v>27.3</v>
      </c>
      <c r="H8" s="298">
        <f>MIN(D7:D12)</f>
        <v>22.4</v>
      </c>
      <c r="I8" s="298"/>
      <c r="J8" s="298"/>
      <c r="K8" s="297"/>
      <c r="L8" s="92">
        <v>5</v>
      </c>
      <c r="M8" s="137">
        <v>19</v>
      </c>
      <c r="N8" s="136">
        <v>19.899999999999999</v>
      </c>
      <c r="P8" s="258" t="s">
        <v>9</v>
      </c>
      <c r="Q8" s="281">
        <f>MIN(M7:M12)</f>
        <v>17.7</v>
      </c>
      <c r="R8" s="281">
        <f>MIN(N7:N12)</f>
        <v>17.600000000000001</v>
      </c>
    </row>
    <row r="9" spans="2:18" ht="13.5" thickBot="1">
      <c r="B9" s="92">
        <v>7</v>
      </c>
      <c r="C9" s="284" t="s">
        <v>307</v>
      </c>
      <c r="D9" s="136">
        <v>23.4</v>
      </c>
      <c r="E9" s="282"/>
      <c r="F9" s="330" t="s">
        <v>10</v>
      </c>
      <c r="G9" s="329">
        <f>G7-G8</f>
        <v>0.59999999999999787</v>
      </c>
      <c r="H9" s="329">
        <f>H7-H8</f>
        <v>2.2000000000000028</v>
      </c>
      <c r="I9" s="298"/>
      <c r="J9" s="298"/>
      <c r="K9" s="297"/>
      <c r="L9" s="92">
        <v>7</v>
      </c>
      <c r="M9" s="284" t="s">
        <v>307</v>
      </c>
      <c r="N9" s="136">
        <v>18.8</v>
      </c>
      <c r="P9" s="262" t="s">
        <v>10</v>
      </c>
      <c r="Q9" s="285">
        <f>Q7-Q8</f>
        <v>1.3000000000000007</v>
      </c>
      <c r="R9" s="285">
        <f>R7-R8</f>
        <v>2.2999999999999972</v>
      </c>
    </row>
    <row r="10" spans="2:18">
      <c r="B10" s="92">
        <v>14</v>
      </c>
      <c r="C10" s="137">
        <v>27.9</v>
      </c>
      <c r="D10" s="136">
        <v>24</v>
      </c>
      <c r="E10" s="282"/>
      <c r="F10" s="299"/>
      <c r="G10" s="298"/>
      <c r="H10" s="298"/>
      <c r="I10" s="298"/>
      <c r="J10" s="298"/>
      <c r="K10" s="297"/>
      <c r="L10" s="92">
        <v>14</v>
      </c>
      <c r="M10" s="137">
        <v>19</v>
      </c>
      <c r="N10" s="136">
        <v>19</v>
      </c>
      <c r="P10" s="258"/>
      <c r="Q10" s="281"/>
      <c r="R10" s="281"/>
    </row>
    <row r="11" spans="2:18">
      <c r="B11" s="92">
        <v>15</v>
      </c>
      <c r="C11" s="284" t="s">
        <v>307</v>
      </c>
      <c r="D11" s="283" t="s">
        <v>307</v>
      </c>
      <c r="E11" s="282"/>
      <c r="F11" s="299"/>
      <c r="G11" s="298"/>
      <c r="H11" s="298"/>
      <c r="I11" s="298"/>
      <c r="J11" s="298"/>
      <c r="K11" s="297"/>
      <c r="L11" s="92">
        <v>15</v>
      </c>
      <c r="M11" s="284" t="s">
        <v>307</v>
      </c>
      <c r="N11" s="283" t="s">
        <v>307</v>
      </c>
      <c r="P11" s="258"/>
      <c r="Q11" s="281"/>
      <c r="R11" s="281"/>
    </row>
    <row r="12" spans="2:18" ht="13.5" thickBot="1">
      <c r="B12" s="92">
        <v>29</v>
      </c>
      <c r="C12" s="137">
        <v>27.3</v>
      </c>
      <c r="D12" s="136">
        <v>22.4</v>
      </c>
      <c r="E12" s="282"/>
      <c r="F12" s="258"/>
      <c r="G12" s="281"/>
      <c r="H12" s="281"/>
      <c r="I12" s="281"/>
      <c r="J12" s="281"/>
      <c r="L12" s="92">
        <v>29</v>
      </c>
      <c r="M12" s="137">
        <v>17.7</v>
      </c>
      <c r="N12" s="136">
        <v>17.600000000000001</v>
      </c>
      <c r="P12" s="258"/>
      <c r="Q12" s="281"/>
      <c r="R12" s="281"/>
    </row>
    <row r="13" spans="2:18" ht="13.5" thickBot="1">
      <c r="B13" s="248" t="s">
        <v>0</v>
      </c>
      <c r="C13" s="256">
        <f>COUNTIF(C7:C12,"&gt;0")</f>
        <v>3</v>
      </c>
      <c r="D13" s="255">
        <f>COUNTIF(D7:D12,"&gt;0")</f>
        <v>4</v>
      </c>
      <c r="E13" s="280"/>
      <c r="F13" s="252"/>
      <c r="G13" s="280"/>
      <c r="H13" s="252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2:18">
      <c r="B14" s="117" t="s">
        <v>1</v>
      </c>
      <c r="C14" s="134">
        <f>AVERAGE(C7:C12)</f>
        <v>27.566666666666666</v>
      </c>
      <c r="D14" s="146">
        <f>AVERAGE(D7:D12)</f>
        <v>23.6</v>
      </c>
      <c r="E14" s="101"/>
      <c r="F14" s="252"/>
      <c r="G14" s="280"/>
      <c r="H14" s="252"/>
      <c r="L14" s="117" t="s">
        <v>1</v>
      </c>
      <c r="M14" s="134">
        <f>AVERAGE(M7:M12)</f>
        <v>18.566666666666666</v>
      </c>
      <c r="N14" s="146">
        <f>AVERAGE(N7:N12)</f>
        <v>18.825000000000003</v>
      </c>
    </row>
    <row r="15" spans="2:18">
      <c r="B15" s="85" t="s">
        <v>2</v>
      </c>
      <c r="C15" s="84">
        <f>STDEV(C7:C12)</f>
        <v>0.30550504633038827</v>
      </c>
      <c r="D15" s="136">
        <f>STDEV(D7:D12)</f>
        <v>0.93808315196468706</v>
      </c>
      <c r="E15" s="101"/>
      <c r="F15" s="252"/>
      <c r="G15" s="280"/>
      <c r="H15" s="252"/>
      <c r="L15" s="85" t="s">
        <v>2</v>
      </c>
      <c r="M15" s="84">
        <f>STDEV(M7:M12)</f>
        <v>0.75055534994651385</v>
      </c>
      <c r="N15" s="136">
        <f>STDEV(N7:N12)</f>
        <v>0.94648472430004449</v>
      </c>
    </row>
    <row r="16" spans="2:18" ht="13.5" thickBot="1">
      <c r="B16" s="82" t="s">
        <v>3</v>
      </c>
      <c r="C16" s="235">
        <f>CONFIDENCE(0.05,C15,C13)</f>
        <v>0.34570515211574721</v>
      </c>
      <c r="D16" s="234">
        <f>CONFIDENCE(0.05,D15,D13)</f>
        <v>0.91930459617730031</v>
      </c>
      <c r="E16" s="279"/>
      <c r="F16" s="252"/>
      <c r="G16" s="280"/>
      <c r="H16" s="252"/>
      <c r="L16" s="82" t="s">
        <v>3</v>
      </c>
      <c r="M16" s="254">
        <f>CONFIDENCE(0.05,M15,M13)</f>
        <v>0.84931772663402372</v>
      </c>
      <c r="N16" s="278">
        <f>CONFIDENCE(0.05,N15,N13)</f>
        <v>0.92753798577270463</v>
      </c>
    </row>
    <row r="17" spans="2:18">
      <c r="F17" s="252"/>
      <c r="G17" s="280"/>
      <c r="H17" s="252"/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463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3.5" customHeight="1" thickBot="1">
      <c r="B21" s="347" t="s">
        <v>17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26.433333333333334</v>
      </c>
      <c r="H21" s="286">
        <f t="shared" si="2"/>
        <v>23</v>
      </c>
      <c r="I21" s="286"/>
      <c r="J21" s="286"/>
      <c r="L21" s="492" t="s">
        <v>360</v>
      </c>
      <c r="M21" s="494"/>
      <c r="N21" s="288" t="s">
        <v>407</v>
      </c>
      <c r="P21" s="263" t="s">
        <v>1</v>
      </c>
      <c r="Q21" s="286">
        <f t="shared" ref="Q21:R23" si="3">M30</f>
        <v>16.166666666666668</v>
      </c>
      <c r="R21" s="286">
        <f t="shared" si="3"/>
        <v>15.766666666666666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0.40414518843273839</v>
      </c>
      <c r="H22" s="286">
        <f t="shared" si="2"/>
        <v>0.89999999999999858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0.98657657246325003</v>
      </c>
      <c r="R22" s="286">
        <f t="shared" si="3"/>
        <v>1.6010413278030433</v>
      </c>
    </row>
    <row r="23" spans="2:18" ht="13.5" thickBot="1">
      <c r="B23" s="484"/>
      <c r="C23" s="129">
        <v>1</v>
      </c>
      <c r="D23" s="128">
        <v>2</v>
      </c>
      <c r="E23" s="280"/>
      <c r="F23" s="258" t="s">
        <v>3</v>
      </c>
      <c r="G23" s="286">
        <f t="shared" si="2"/>
        <v>0.45732492972601296</v>
      </c>
      <c r="H23" s="286">
        <f t="shared" si="2"/>
        <v>1.0184271606685527</v>
      </c>
      <c r="I23" s="286"/>
      <c r="J23" s="286"/>
      <c r="L23" s="484"/>
      <c r="M23" s="107">
        <v>1</v>
      </c>
      <c r="N23" s="106">
        <v>2</v>
      </c>
      <c r="P23" s="258" t="s">
        <v>3</v>
      </c>
      <c r="Q23" s="286">
        <f t="shared" si="3"/>
        <v>1.11639597497318</v>
      </c>
      <c r="R23" s="286">
        <f t="shared" si="3"/>
        <v>1.8117155262082953</v>
      </c>
    </row>
    <row r="24" spans="2:18">
      <c r="B24" s="92">
        <v>5</v>
      </c>
      <c r="C24" s="284" t="s">
        <v>307</v>
      </c>
      <c r="D24" s="283" t="s">
        <v>307</v>
      </c>
      <c r="E24" s="282"/>
      <c r="F24" s="299" t="s">
        <v>8</v>
      </c>
      <c r="G24" s="298">
        <f>MAX(C24:C28)</f>
        <v>26.8</v>
      </c>
      <c r="H24" s="298">
        <f>MAX(D24:D28)</f>
        <v>23.9</v>
      </c>
      <c r="I24" s="298"/>
      <c r="J24" s="298"/>
      <c r="K24" s="297"/>
      <c r="L24" s="92">
        <v>5</v>
      </c>
      <c r="M24" s="307" t="s">
        <v>307</v>
      </c>
      <c r="N24" s="306" t="s">
        <v>307</v>
      </c>
      <c r="P24" s="258" t="s">
        <v>8</v>
      </c>
      <c r="Q24" s="281">
        <f>MAX(M24:M28)</f>
        <v>17.3</v>
      </c>
      <c r="R24" s="281">
        <f>MAX(N24:N28)</f>
        <v>17.399999999999999</v>
      </c>
    </row>
    <row r="25" spans="2:18">
      <c r="B25" s="92">
        <v>8</v>
      </c>
      <c r="C25" s="137">
        <v>26.5</v>
      </c>
      <c r="D25" s="136">
        <v>23</v>
      </c>
      <c r="E25" s="282"/>
      <c r="F25" s="299" t="s">
        <v>9</v>
      </c>
      <c r="G25" s="298">
        <f>MIN(C24:C28)</f>
        <v>26</v>
      </c>
      <c r="H25" s="298">
        <f>MIN(D24:D28)</f>
        <v>22.1</v>
      </c>
      <c r="I25" s="298"/>
      <c r="J25" s="298"/>
      <c r="K25" s="297"/>
      <c r="L25" s="92">
        <v>8</v>
      </c>
      <c r="M25" s="137">
        <v>17.3</v>
      </c>
      <c r="N25" s="136">
        <v>17.399999999999999</v>
      </c>
      <c r="P25" s="258" t="s">
        <v>9</v>
      </c>
      <c r="Q25" s="281">
        <f>MIN(M24:M28)</f>
        <v>15.5</v>
      </c>
      <c r="R25" s="281">
        <f>MIN(N24:N28)</f>
        <v>14.2</v>
      </c>
    </row>
    <row r="26" spans="2:18" ht="13.5" thickBot="1">
      <c r="B26" s="92">
        <v>12</v>
      </c>
      <c r="C26" s="137">
        <v>26</v>
      </c>
      <c r="D26" s="136">
        <v>22.1</v>
      </c>
      <c r="E26" s="282"/>
      <c r="F26" s="330" t="s">
        <v>10</v>
      </c>
      <c r="G26" s="329">
        <f>G24-G25</f>
        <v>0.80000000000000071</v>
      </c>
      <c r="H26" s="329">
        <f>H24-H25</f>
        <v>1.7999999999999972</v>
      </c>
      <c r="I26" s="298"/>
      <c r="J26" s="298"/>
      <c r="K26" s="297"/>
      <c r="L26" s="92">
        <v>12</v>
      </c>
      <c r="M26" s="137">
        <v>15.5</v>
      </c>
      <c r="N26" s="136">
        <v>14.2</v>
      </c>
      <c r="P26" s="262" t="s">
        <v>10</v>
      </c>
      <c r="Q26" s="285">
        <f>Q24-Q25</f>
        <v>1.8000000000000007</v>
      </c>
      <c r="R26" s="285">
        <f>R24-R25</f>
        <v>3.1999999999999993</v>
      </c>
    </row>
    <row r="27" spans="2:18">
      <c r="B27" s="92">
        <v>15</v>
      </c>
      <c r="C27" s="284" t="s">
        <v>307</v>
      </c>
      <c r="D27" s="283" t="s">
        <v>307</v>
      </c>
      <c r="E27" s="282"/>
      <c r="F27" s="299"/>
      <c r="G27" s="298"/>
      <c r="H27" s="298"/>
      <c r="I27" s="298"/>
      <c r="J27" s="298"/>
      <c r="K27" s="297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2:18" ht="13.5" thickBot="1">
      <c r="B28" s="92">
        <v>24</v>
      </c>
      <c r="C28" s="137">
        <v>26.8</v>
      </c>
      <c r="D28" s="136">
        <v>23.9</v>
      </c>
      <c r="E28" s="282"/>
      <c r="F28" s="299"/>
      <c r="G28" s="298"/>
      <c r="H28" s="298"/>
      <c r="I28" s="298"/>
      <c r="J28" s="298"/>
      <c r="K28" s="297"/>
      <c r="L28" s="92">
        <v>24</v>
      </c>
      <c r="M28" s="235">
        <v>15.7</v>
      </c>
      <c r="N28" s="234">
        <v>15.7</v>
      </c>
      <c r="P28" s="258"/>
      <c r="Q28" s="281"/>
      <c r="R28" s="281"/>
    </row>
    <row r="29" spans="2:18" ht="13.5" thickBot="1">
      <c r="B29" s="248" t="s">
        <v>0</v>
      </c>
      <c r="C29" s="256">
        <f>COUNTIF(C24:C28,"&gt;0")</f>
        <v>3</v>
      </c>
      <c r="D29" s="255">
        <f>COUNTIF(D24:D28,"&gt;0")</f>
        <v>3</v>
      </c>
      <c r="E29" s="280"/>
      <c r="F29" s="252"/>
      <c r="G29" s="280"/>
      <c r="H29" s="252"/>
      <c r="L29" s="248" t="s">
        <v>0</v>
      </c>
      <c r="M29" s="274">
        <f>COUNTIF(M24:M28,"&gt;0")</f>
        <v>3</v>
      </c>
      <c r="N29" s="296">
        <f>COUNTIF(N24:N28,"&gt;0")</f>
        <v>3</v>
      </c>
    </row>
    <row r="30" spans="2:18">
      <c r="B30" s="117" t="s">
        <v>1</v>
      </c>
      <c r="C30" s="134">
        <f>AVERAGE(C24:C28)</f>
        <v>26.433333333333334</v>
      </c>
      <c r="D30" s="146">
        <f>AVERAGE(D24:D28)</f>
        <v>23</v>
      </c>
      <c r="E30" s="101"/>
      <c r="F30" s="252"/>
      <c r="G30" s="280"/>
      <c r="H30" s="252"/>
      <c r="L30" s="117" t="s">
        <v>1</v>
      </c>
      <c r="M30" s="134">
        <f>AVERAGE(M24:M28)</f>
        <v>16.166666666666668</v>
      </c>
      <c r="N30" s="146">
        <f>AVERAGE(N24:N28)</f>
        <v>15.766666666666666</v>
      </c>
    </row>
    <row r="31" spans="2:18">
      <c r="B31" s="85" t="s">
        <v>2</v>
      </c>
      <c r="C31" s="84">
        <f>STDEV(C24:C28)</f>
        <v>0.40414518843273839</v>
      </c>
      <c r="D31" s="136">
        <f>STDEV(D24:D28)</f>
        <v>0.89999999999999858</v>
      </c>
      <c r="E31" s="101"/>
      <c r="F31" s="252"/>
      <c r="G31" s="280"/>
      <c r="H31" s="252"/>
      <c r="L31" s="85" t="s">
        <v>2</v>
      </c>
      <c r="M31" s="84">
        <f>STDEV(M24:M28)</f>
        <v>0.98657657246325003</v>
      </c>
      <c r="N31" s="136">
        <f>STDEV(N24:N28)</f>
        <v>1.6010413278030433</v>
      </c>
    </row>
    <row r="32" spans="2:18" ht="13.5" thickBot="1">
      <c r="B32" s="82" t="s">
        <v>3</v>
      </c>
      <c r="C32" s="235">
        <f>CONFIDENCE(0.05,C31,C29)</f>
        <v>0.45732492972601296</v>
      </c>
      <c r="D32" s="234">
        <f>CONFIDENCE(0.05,D31,D29)</f>
        <v>1.0184271606685527</v>
      </c>
      <c r="E32" s="279"/>
      <c r="F32" s="252"/>
      <c r="G32" s="280"/>
      <c r="H32" s="252"/>
      <c r="L32" s="82" t="s">
        <v>3</v>
      </c>
      <c r="M32" s="254">
        <f>CONFIDENCE(0.05,M31,M29)</f>
        <v>1.11639597497318</v>
      </c>
      <c r="N32" s="278">
        <f>CONFIDENCE(0.05,N31,N29)</f>
        <v>1.8117155262082953</v>
      </c>
    </row>
    <row r="33" spans="2:18">
      <c r="F33" s="252"/>
      <c r="G33" s="280"/>
      <c r="H33" s="252"/>
    </row>
    <row r="34" spans="2:18" ht="13.5" thickBot="1">
      <c r="H34" s="293"/>
      <c r="I34" s="252"/>
      <c r="J34" s="252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462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3.5" customHeight="1" thickBot="1">
      <c r="B37" s="347" t="s">
        <v>17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26.424999999999997</v>
      </c>
      <c r="H37" s="286">
        <f t="shared" si="4"/>
        <v>22.224999999999998</v>
      </c>
      <c r="I37" s="286"/>
      <c r="J37" s="286"/>
      <c r="L37" s="492" t="s">
        <v>360</v>
      </c>
      <c r="M37" s="494"/>
      <c r="N37" s="288" t="s">
        <v>406</v>
      </c>
      <c r="P37" s="263" t="s">
        <v>1</v>
      </c>
      <c r="Q37" s="286">
        <f t="shared" ref="Q37:R39" si="5">M49</f>
        <v>15.824999999999999</v>
      </c>
      <c r="R37" s="286">
        <f t="shared" si="5"/>
        <v>16.75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0.12583057392117977</v>
      </c>
      <c r="H38" s="286">
        <f t="shared" si="4"/>
        <v>1.1354147553500731</v>
      </c>
      <c r="I38" s="286"/>
      <c r="J38" s="286"/>
      <c r="L38" s="483" t="s">
        <v>6</v>
      </c>
      <c r="M38" s="485" t="s">
        <v>293</v>
      </c>
      <c r="N38" s="486"/>
      <c r="P38" s="258" t="s">
        <v>7</v>
      </c>
      <c r="Q38" s="286">
        <f t="shared" si="5"/>
        <v>1.711480840286173</v>
      </c>
      <c r="R38" s="286">
        <f t="shared" si="5"/>
        <v>2.2605309110914744</v>
      </c>
    </row>
    <row r="39" spans="2:18" ht="13.5" thickBot="1">
      <c r="B39" s="484"/>
      <c r="C39" s="129">
        <v>1</v>
      </c>
      <c r="D39" s="128">
        <v>2</v>
      </c>
      <c r="E39" s="280"/>
      <c r="F39" s="258" t="s">
        <v>3</v>
      </c>
      <c r="G39" s="286">
        <f t="shared" si="4"/>
        <v>0.12331169651975864</v>
      </c>
      <c r="H39" s="286">
        <f t="shared" si="4"/>
        <v>1.1126860140007497</v>
      </c>
      <c r="I39" s="286"/>
      <c r="J39" s="286"/>
      <c r="L39" s="484"/>
      <c r="M39" s="107">
        <v>1</v>
      </c>
      <c r="N39" s="106">
        <v>2</v>
      </c>
      <c r="P39" s="258" t="s">
        <v>3</v>
      </c>
      <c r="Q39" s="286">
        <f t="shared" si="5"/>
        <v>1.6772204035956233</v>
      </c>
      <c r="R39" s="286">
        <f t="shared" si="5"/>
        <v>2.2152795858394021</v>
      </c>
    </row>
    <row r="40" spans="2:18">
      <c r="B40" s="92">
        <v>8</v>
      </c>
      <c r="C40" s="137">
        <v>26.4</v>
      </c>
      <c r="D40" s="136">
        <v>23.9</v>
      </c>
      <c r="E40" s="282"/>
      <c r="F40" s="258" t="s">
        <v>8</v>
      </c>
      <c r="G40" s="281">
        <f>MAX(C40:C47)</f>
        <v>26.6</v>
      </c>
      <c r="H40" s="281">
        <f>MAX(D40:D47)</f>
        <v>23.9</v>
      </c>
      <c r="I40" s="281"/>
      <c r="J40" s="281"/>
      <c r="L40" s="92">
        <v>8</v>
      </c>
      <c r="M40" s="295">
        <v>14.1</v>
      </c>
      <c r="N40" s="294">
        <v>15.3</v>
      </c>
      <c r="P40" s="258" t="s">
        <v>8</v>
      </c>
      <c r="Q40" s="281">
        <f>MAX(M40:M47)</f>
        <v>17.899999999999999</v>
      </c>
      <c r="R40" s="281">
        <f>MAX(N40:N47)</f>
        <v>19.8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99" t="s">
        <v>9</v>
      </c>
      <c r="G41" s="298">
        <f>MIN(C40:C47)</f>
        <v>26.3</v>
      </c>
      <c r="H41" s="298">
        <f>MIN(D40:D47)</f>
        <v>21.4</v>
      </c>
      <c r="I41" s="298"/>
      <c r="J41" s="298"/>
      <c r="K41" s="297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14.1</v>
      </c>
      <c r="R41" s="281">
        <f>MIN(N40:N47)</f>
        <v>14.8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330" t="s">
        <v>10</v>
      </c>
      <c r="G42" s="329">
        <f>G40-G41</f>
        <v>0.30000000000000071</v>
      </c>
      <c r="H42" s="329">
        <f>H40-H41</f>
        <v>2.5</v>
      </c>
      <c r="I42" s="298"/>
      <c r="J42" s="298"/>
      <c r="K42" s="297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3.7999999999999989</v>
      </c>
      <c r="R42" s="285">
        <f>R40-R41</f>
        <v>5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99"/>
      <c r="G43" s="298"/>
      <c r="H43" s="298"/>
      <c r="I43" s="298"/>
      <c r="J43" s="298"/>
      <c r="K43" s="297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99"/>
      <c r="G44" s="298"/>
      <c r="H44" s="298"/>
      <c r="I44" s="298"/>
      <c r="J44" s="298"/>
      <c r="K44" s="297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26.3</v>
      </c>
      <c r="D45" s="136">
        <v>21.9</v>
      </c>
      <c r="E45" s="282"/>
      <c r="F45" s="258"/>
      <c r="G45" s="281"/>
      <c r="H45" s="281"/>
      <c r="I45" s="281"/>
      <c r="J45" s="281"/>
      <c r="L45" s="92">
        <v>22</v>
      </c>
      <c r="M45" s="137">
        <v>17.899999999999999</v>
      </c>
      <c r="N45" s="136">
        <v>19.8</v>
      </c>
      <c r="P45" s="258"/>
      <c r="Q45" s="281"/>
      <c r="R45" s="281"/>
    </row>
    <row r="46" spans="2:18">
      <c r="B46" s="92">
        <v>26</v>
      </c>
      <c r="C46" s="137">
        <v>26.4</v>
      </c>
      <c r="D46" s="136">
        <v>21.4</v>
      </c>
      <c r="E46" s="282"/>
      <c r="F46" s="258"/>
      <c r="G46" s="281"/>
      <c r="H46" s="281"/>
      <c r="I46" s="281"/>
      <c r="J46" s="281"/>
      <c r="L46" s="92">
        <v>26</v>
      </c>
      <c r="M46" s="137">
        <v>14.8</v>
      </c>
      <c r="N46" s="136">
        <v>14.8</v>
      </c>
      <c r="P46" s="258"/>
      <c r="Q46" s="281"/>
      <c r="R46" s="281"/>
    </row>
    <row r="47" spans="2:18" ht="13.5" thickBot="1">
      <c r="B47" s="92">
        <v>28</v>
      </c>
      <c r="C47" s="137">
        <v>26.6</v>
      </c>
      <c r="D47" s="136">
        <v>21.7</v>
      </c>
      <c r="E47" s="282"/>
      <c r="F47" s="258"/>
      <c r="G47" s="281"/>
      <c r="H47" s="281"/>
      <c r="I47" s="281"/>
      <c r="J47" s="281"/>
      <c r="L47" s="92">
        <v>28</v>
      </c>
      <c r="M47" s="235">
        <v>16.5</v>
      </c>
      <c r="N47" s="234">
        <v>17.100000000000001</v>
      </c>
      <c r="P47" s="258"/>
      <c r="Q47" s="281"/>
      <c r="R47" s="281"/>
    </row>
    <row r="48" spans="2:18" ht="13.5" thickBot="1">
      <c r="B48" s="248" t="s">
        <v>0</v>
      </c>
      <c r="C48" s="256">
        <f>COUNTIF(C40:C47,"&gt;0")</f>
        <v>4</v>
      </c>
      <c r="D48" s="255">
        <f>COUNTIF(D40:D47,"&gt;0")</f>
        <v>4</v>
      </c>
      <c r="E48" s="280"/>
      <c r="F48" s="252"/>
      <c r="G48" s="280"/>
      <c r="H48" s="252"/>
      <c r="L48" s="248" t="s">
        <v>0</v>
      </c>
      <c r="M48" s="274">
        <f>COUNTIF(M40:M47,"&gt;0")</f>
        <v>4</v>
      </c>
      <c r="N48" s="296">
        <f>COUNTIF(N40:N47,"&gt;0")</f>
        <v>4</v>
      </c>
    </row>
    <row r="49" spans="2:18">
      <c r="B49" s="117" t="s">
        <v>1</v>
      </c>
      <c r="C49" s="134">
        <f>AVERAGE(C40:C47)</f>
        <v>26.424999999999997</v>
      </c>
      <c r="D49" s="146">
        <f>AVERAGE(D40:D47)</f>
        <v>22.224999999999998</v>
      </c>
      <c r="E49" s="101"/>
      <c r="F49" s="252"/>
      <c r="G49" s="280"/>
      <c r="H49" s="252"/>
      <c r="L49" s="117" t="s">
        <v>1</v>
      </c>
      <c r="M49" s="134">
        <f>AVERAGE(M40:M47)</f>
        <v>15.824999999999999</v>
      </c>
      <c r="N49" s="146">
        <f>AVERAGE(N40:N47)</f>
        <v>16.75</v>
      </c>
    </row>
    <row r="50" spans="2:18">
      <c r="B50" s="85" t="s">
        <v>2</v>
      </c>
      <c r="C50" s="84">
        <f>STDEV(C40:C47)</f>
        <v>0.12583057392117977</v>
      </c>
      <c r="D50" s="136">
        <f>STDEV(D40:D47)</f>
        <v>1.1354147553500731</v>
      </c>
      <c r="E50" s="101"/>
      <c r="F50" s="252"/>
      <c r="G50" s="280"/>
      <c r="H50" s="252"/>
      <c r="L50" s="85" t="s">
        <v>2</v>
      </c>
      <c r="M50" s="84">
        <f>STDEV(M40:M47)</f>
        <v>1.711480840286173</v>
      </c>
      <c r="N50" s="136">
        <f>STDEV(N40:N47)</f>
        <v>2.2605309110914744</v>
      </c>
    </row>
    <row r="51" spans="2:18" ht="13.5" thickBot="1">
      <c r="B51" s="82" t="s">
        <v>3</v>
      </c>
      <c r="C51" s="235">
        <f>CONFIDENCE(0.05,C50,C48)</f>
        <v>0.12331169651975864</v>
      </c>
      <c r="D51" s="234">
        <f>CONFIDENCE(0.05,D50,D48)</f>
        <v>1.1126860140007497</v>
      </c>
      <c r="E51" s="279"/>
      <c r="F51" s="252"/>
      <c r="G51" s="280"/>
      <c r="H51" s="252"/>
      <c r="L51" s="82" t="s">
        <v>3</v>
      </c>
      <c r="M51" s="254">
        <f>CONFIDENCE(0.05,M50,M48)</f>
        <v>1.6772204035956233</v>
      </c>
      <c r="N51" s="278">
        <f>CONFIDENCE(0.05,N50,N48)</f>
        <v>2.2152795858394021</v>
      </c>
    </row>
    <row r="52" spans="2:18">
      <c r="F52" s="252"/>
      <c r="G52" s="280"/>
      <c r="H52" s="252"/>
    </row>
    <row r="53" spans="2:18" ht="13.5" thickBot="1">
      <c r="H53" s="293"/>
      <c r="I53" s="252"/>
      <c r="J53" s="252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461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3.5" customHeight="1" thickBot="1">
      <c r="B56" s="347" t="s">
        <v>17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26.475000000000001</v>
      </c>
      <c r="H56" s="286">
        <f t="shared" si="6"/>
        <v>22.2</v>
      </c>
      <c r="I56" s="286"/>
      <c r="J56" s="286"/>
      <c r="L56" s="492" t="s">
        <v>360</v>
      </c>
      <c r="M56" s="494"/>
      <c r="N56" s="288" t="s">
        <v>405</v>
      </c>
      <c r="P56" s="263" t="s">
        <v>1</v>
      </c>
      <c r="Q56" s="286">
        <f t="shared" ref="Q56:R58" si="7">M68</f>
        <v>18.350000000000001</v>
      </c>
      <c r="R56" s="286">
        <f t="shared" si="7"/>
        <v>20.75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>
        <f t="shared" si="6"/>
        <v>0.78049129826453922</v>
      </c>
      <c r="H57" s="286">
        <f t="shared" si="6"/>
        <v>1.7146428199482244</v>
      </c>
      <c r="I57" s="286"/>
      <c r="J57" s="286"/>
      <c r="L57" s="483" t="s">
        <v>6</v>
      </c>
      <c r="M57" s="485" t="s">
        <v>293</v>
      </c>
      <c r="N57" s="486"/>
      <c r="P57" s="258" t="s">
        <v>7</v>
      </c>
      <c r="Q57" s="286">
        <f t="shared" si="7"/>
        <v>1.8339392937971903</v>
      </c>
      <c r="R57" s="286">
        <f t="shared" si="7"/>
        <v>2.5748786379167532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>
        <f t="shared" si="6"/>
        <v>0.76486741742270281</v>
      </c>
      <c r="H58" s="286">
        <f t="shared" si="6"/>
        <v>1.6803190867243578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1.7972274828376567</v>
      </c>
      <c r="R58" s="286">
        <f t="shared" si="7"/>
        <v>2.5233346974391928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99" t="s">
        <v>8</v>
      </c>
      <c r="G59" s="298">
        <f>MAX(C59:C66)</f>
        <v>27.4</v>
      </c>
      <c r="H59" s="298">
        <f>MAX(D59:D66)</f>
        <v>23.8</v>
      </c>
      <c r="I59" s="298"/>
      <c r="J59" s="298"/>
      <c r="K59" s="297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21.1</v>
      </c>
      <c r="R59" s="281">
        <f>MAX(N59:N66)</f>
        <v>24.5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99" t="s">
        <v>9</v>
      </c>
      <c r="G60" s="298">
        <f>MIN(C59:C66)</f>
        <v>25.5</v>
      </c>
      <c r="H60" s="298">
        <f>MIN(D59:D66)</f>
        <v>19.8</v>
      </c>
      <c r="I60" s="298"/>
      <c r="J60" s="298"/>
      <c r="K60" s="297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17.399999999999999</v>
      </c>
      <c r="R60" s="281">
        <f>MIN(N59:N66)</f>
        <v>18.7</v>
      </c>
    </row>
    <row r="61" spans="2:18" ht="13.5" thickBot="1">
      <c r="B61" s="92">
        <v>21</v>
      </c>
      <c r="C61" s="137">
        <v>26.4</v>
      </c>
      <c r="D61" s="136">
        <v>23.8</v>
      </c>
      <c r="E61" s="282"/>
      <c r="F61" s="330" t="s">
        <v>10</v>
      </c>
      <c r="G61" s="329">
        <f>G59-G60</f>
        <v>1.8999999999999986</v>
      </c>
      <c r="H61" s="329">
        <f>H59-H60</f>
        <v>4</v>
      </c>
      <c r="I61" s="298"/>
      <c r="J61" s="298"/>
      <c r="K61" s="297"/>
      <c r="L61" s="92">
        <v>21</v>
      </c>
      <c r="M61" s="137">
        <v>17.399999999999999</v>
      </c>
      <c r="N61" s="136">
        <v>19.600000000000001</v>
      </c>
      <c r="P61" s="262" t="s">
        <v>10</v>
      </c>
      <c r="Q61" s="285">
        <f>Q59-Q60</f>
        <v>3.7000000000000028</v>
      </c>
      <c r="R61" s="285">
        <f>R59-R60</f>
        <v>5.8000000000000007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99"/>
      <c r="G62" s="298"/>
      <c r="H62" s="298"/>
      <c r="I62" s="298"/>
      <c r="J62" s="298"/>
      <c r="K62" s="297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99"/>
      <c r="G63" s="298"/>
      <c r="H63" s="298"/>
      <c r="I63" s="298"/>
      <c r="J63" s="298"/>
      <c r="K63" s="297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>
        <v>27.4</v>
      </c>
      <c r="D64" s="136">
        <v>22.3</v>
      </c>
      <c r="E64" s="282"/>
      <c r="F64" s="299"/>
      <c r="G64" s="298"/>
      <c r="H64" s="298"/>
      <c r="I64" s="298"/>
      <c r="J64" s="298"/>
      <c r="K64" s="297"/>
      <c r="L64" s="92">
        <v>26</v>
      </c>
      <c r="M64" s="137">
        <v>17.399999999999999</v>
      </c>
      <c r="N64" s="136">
        <v>20.2</v>
      </c>
      <c r="P64" s="258"/>
      <c r="Q64" s="281"/>
      <c r="R64" s="281"/>
    </row>
    <row r="65" spans="2:18">
      <c r="B65" s="92">
        <v>27</v>
      </c>
      <c r="C65" s="137">
        <v>26.6</v>
      </c>
      <c r="D65" s="136">
        <v>22.9</v>
      </c>
      <c r="E65" s="282"/>
      <c r="F65" s="299"/>
      <c r="G65" s="298"/>
      <c r="H65" s="298"/>
      <c r="I65" s="298"/>
      <c r="J65" s="298"/>
      <c r="K65" s="297"/>
      <c r="L65" s="92">
        <v>27</v>
      </c>
      <c r="M65" s="137">
        <v>21.1</v>
      </c>
      <c r="N65" s="136">
        <v>24.5</v>
      </c>
      <c r="P65" s="258"/>
      <c r="Q65" s="281"/>
      <c r="R65" s="281"/>
    </row>
    <row r="66" spans="2:18" ht="13.5" thickBot="1">
      <c r="B66" s="92">
        <v>28</v>
      </c>
      <c r="C66" s="137">
        <v>25.5</v>
      </c>
      <c r="D66" s="136">
        <v>19.8</v>
      </c>
      <c r="E66" s="282"/>
      <c r="F66" s="258"/>
      <c r="G66" s="281"/>
      <c r="H66" s="281"/>
      <c r="I66" s="281"/>
      <c r="J66" s="281"/>
      <c r="L66" s="92">
        <v>28</v>
      </c>
      <c r="M66" s="137">
        <v>17.5</v>
      </c>
      <c r="N66" s="136">
        <v>18.7</v>
      </c>
      <c r="P66" s="258"/>
      <c r="Q66" s="281"/>
      <c r="R66" s="281"/>
    </row>
    <row r="67" spans="2:18" ht="13.5" thickBot="1">
      <c r="B67" s="248" t="s">
        <v>0</v>
      </c>
      <c r="C67" s="256">
        <f>COUNTIF(C59:C66,"&gt;0")</f>
        <v>4</v>
      </c>
      <c r="D67" s="255">
        <f>COUNTIF(D59:D66,"&gt;0")</f>
        <v>4</v>
      </c>
      <c r="E67" s="280"/>
      <c r="F67" s="252"/>
      <c r="G67" s="280"/>
      <c r="H67" s="252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26.475000000000001</v>
      </c>
      <c r="D68" s="146">
        <f>AVERAGE(D59:D66)</f>
        <v>22.2</v>
      </c>
      <c r="E68" s="101"/>
      <c r="F68" s="252"/>
      <c r="G68" s="280"/>
      <c r="H68" s="252"/>
      <c r="L68" s="117" t="s">
        <v>1</v>
      </c>
      <c r="M68" s="134">
        <f>AVERAGE(M59:M66)</f>
        <v>18.350000000000001</v>
      </c>
      <c r="N68" s="146">
        <f>AVERAGE(N59:N66)</f>
        <v>20.75</v>
      </c>
    </row>
    <row r="69" spans="2:18">
      <c r="B69" s="85" t="s">
        <v>2</v>
      </c>
      <c r="C69" s="84">
        <f>STDEV(C59:C66)</f>
        <v>0.78049129826453922</v>
      </c>
      <c r="D69" s="136">
        <f>STDEV(D59:D66)</f>
        <v>1.7146428199482244</v>
      </c>
      <c r="E69" s="101"/>
      <c r="F69" s="252"/>
      <c r="G69" s="280"/>
      <c r="H69" s="252"/>
      <c r="L69" s="85" t="s">
        <v>2</v>
      </c>
      <c r="M69" s="84">
        <f>STDEV(M59:M66)</f>
        <v>1.8339392937971903</v>
      </c>
      <c r="N69" s="136">
        <f>STDEV(N59:N66)</f>
        <v>2.5748786379167532</v>
      </c>
    </row>
    <row r="70" spans="2:18" ht="13.5" thickBot="1">
      <c r="B70" s="82" t="s">
        <v>3</v>
      </c>
      <c r="C70" s="235">
        <f>CONFIDENCE(0.05,C69,C67)</f>
        <v>0.76486741742270281</v>
      </c>
      <c r="D70" s="234">
        <f>CONFIDENCE(0.05,D69,D67)</f>
        <v>1.6803190867243578</v>
      </c>
      <c r="E70" s="279"/>
      <c r="F70" s="252"/>
      <c r="G70" s="280"/>
      <c r="H70" s="252"/>
      <c r="L70" s="82" t="s">
        <v>3</v>
      </c>
      <c r="M70" s="254">
        <f>CONFIDENCE(0.05,M69,M67)</f>
        <v>1.7972274828376567</v>
      </c>
      <c r="N70" s="278">
        <f>CONFIDENCE(0.05,N69,N67)</f>
        <v>2.5233346974391928</v>
      </c>
    </row>
    <row r="71" spans="2:18">
      <c r="F71" s="252"/>
      <c r="G71" s="280"/>
      <c r="H71" s="252"/>
    </row>
    <row r="72" spans="2:18" ht="13.5" thickBot="1">
      <c r="H72" s="293"/>
      <c r="I72" s="252"/>
      <c r="J72" s="252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460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3.5" customHeight="1" thickBot="1">
      <c r="B75" s="347" t="s">
        <v>17</v>
      </c>
      <c r="C75" s="348"/>
      <c r="D75" s="288" t="s">
        <v>404</v>
      </c>
      <c r="E75" s="289"/>
      <c r="F75" s="263" t="s">
        <v>1</v>
      </c>
      <c r="G75" s="286">
        <f t="shared" ref="G75:H77" si="8">C92</f>
        <v>25.628571428571426</v>
      </c>
      <c r="H75" s="286">
        <f t="shared" si="8"/>
        <v>22.142857142857142</v>
      </c>
      <c r="I75" s="286"/>
      <c r="J75" s="286"/>
      <c r="L75" s="492" t="s">
        <v>360</v>
      </c>
      <c r="M75" s="494"/>
      <c r="N75" s="288" t="s">
        <v>404</v>
      </c>
      <c r="P75" s="263" t="s">
        <v>1</v>
      </c>
      <c r="Q75" s="286">
        <f t="shared" ref="Q75:R77" si="9">M92</f>
        <v>17.571428571428573</v>
      </c>
      <c r="R75" s="286">
        <f t="shared" si="9"/>
        <v>20.171428571428571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>
        <f t="shared" si="8"/>
        <v>1.356114898910715</v>
      </c>
      <c r="H76" s="286">
        <f t="shared" si="8"/>
        <v>0.96238790318170331</v>
      </c>
      <c r="I76" s="286"/>
      <c r="J76" s="286"/>
      <c r="L76" s="483" t="s">
        <v>6</v>
      </c>
      <c r="M76" s="485" t="s">
        <v>293</v>
      </c>
      <c r="N76" s="486"/>
      <c r="P76" s="258" t="s">
        <v>7</v>
      </c>
      <c r="Q76" s="286">
        <f t="shared" si="9"/>
        <v>0.76095178496907323</v>
      </c>
      <c r="R76" s="286">
        <f t="shared" si="9"/>
        <v>1.4614083227196581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>
        <f t="shared" si="8"/>
        <v>1.0046055158879175</v>
      </c>
      <c r="H77" s="286">
        <f t="shared" si="8"/>
        <v>0.71293383527954324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>
        <f t="shared" si="9"/>
        <v>0.56371061266175082</v>
      </c>
      <c r="R77" s="286">
        <f t="shared" si="9"/>
        <v>1.0826065425193288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99" t="s">
        <v>8</v>
      </c>
      <c r="G78" s="298">
        <f>MAX(C78:C90)</f>
        <v>27.7</v>
      </c>
      <c r="H78" s="298">
        <f>MAX(D78:D90)</f>
        <v>23.1</v>
      </c>
      <c r="I78" s="298"/>
      <c r="J78" s="298"/>
      <c r="K78" s="297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18.3</v>
      </c>
      <c r="R78" s="281">
        <f>MAX(N78:N90)</f>
        <v>22.5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99" t="s">
        <v>9</v>
      </c>
      <c r="G79" s="298">
        <f>MIN(C78:C90)</f>
        <v>24.4</v>
      </c>
      <c r="H79" s="298">
        <f>MIN(D78:D90)</f>
        <v>20.100000000000001</v>
      </c>
      <c r="I79" s="298"/>
      <c r="J79" s="298"/>
      <c r="K79" s="297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16.100000000000001</v>
      </c>
      <c r="R79" s="281">
        <f>MIN(N78:N90)</f>
        <v>18.3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330" t="s">
        <v>10</v>
      </c>
      <c r="G80" s="329">
        <f>G78-G79</f>
        <v>3.3000000000000007</v>
      </c>
      <c r="H80" s="329">
        <f>H78-H79</f>
        <v>3</v>
      </c>
      <c r="I80" s="298"/>
      <c r="J80" s="298"/>
      <c r="K80" s="297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2.1999999999999993</v>
      </c>
      <c r="R80" s="285">
        <f>R78-R79</f>
        <v>4.1999999999999993</v>
      </c>
    </row>
    <row r="81" spans="2:18">
      <c r="B81" s="92">
        <v>9</v>
      </c>
      <c r="C81" s="147">
        <v>24.4</v>
      </c>
      <c r="D81" s="146">
        <v>22.7</v>
      </c>
      <c r="E81" s="282"/>
      <c r="F81" s="299"/>
      <c r="G81" s="298"/>
      <c r="H81" s="298"/>
      <c r="I81" s="298"/>
      <c r="J81" s="298"/>
      <c r="K81" s="297"/>
      <c r="L81" s="92">
        <v>9</v>
      </c>
      <c r="M81" s="147">
        <v>17.399999999999999</v>
      </c>
      <c r="N81" s="146">
        <v>19.3</v>
      </c>
      <c r="P81" s="258"/>
      <c r="Q81" s="281"/>
      <c r="R81" s="281"/>
    </row>
    <row r="82" spans="2:18">
      <c r="B82" s="92">
        <v>10</v>
      </c>
      <c r="C82" s="147">
        <v>24.5</v>
      </c>
      <c r="D82" s="146">
        <v>22.5</v>
      </c>
      <c r="E82" s="282"/>
      <c r="F82" s="299"/>
      <c r="G82" s="298"/>
      <c r="H82" s="298"/>
      <c r="I82" s="298"/>
      <c r="J82" s="298"/>
      <c r="K82" s="297"/>
      <c r="L82" s="92">
        <v>10</v>
      </c>
      <c r="M82" s="147">
        <v>18.2</v>
      </c>
      <c r="N82" s="146">
        <v>22.5</v>
      </c>
      <c r="P82" s="258"/>
      <c r="Q82" s="281"/>
      <c r="R82" s="281"/>
    </row>
    <row r="83" spans="2:18">
      <c r="B83" s="92">
        <v>11</v>
      </c>
      <c r="C83" s="147">
        <v>25.2</v>
      </c>
      <c r="D83" s="146">
        <v>22.1</v>
      </c>
      <c r="E83" s="282"/>
      <c r="F83" s="299"/>
      <c r="G83" s="298"/>
      <c r="H83" s="298"/>
      <c r="I83" s="298"/>
      <c r="J83" s="298"/>
      <c r="K83" s="297"/>
      <c r="L83" s="92">
        <v>11</v>
      </c>
      <c r="M83" s="147">
        <v>17.600000000000001</v>
      </c>
      <c r="N83" s="146">
        <v>20.5</v>
      </c>
      <c r="P83" s="258"/>
      <c r="Q83" s="281"/>
      <c r="R83" s="281"/>
    </row>
    <row r="84" spans="2:18">
      <c r="B84" s="92">
        <v>12</v>
      </c>
      <c r="C84" s="147">
        <v>24.9</v>
      </c>
      <c r="D84" s="146">
        <v>20.100000000000001</v>
      </c>
      <c r="E84" s="282"/>
      <c r="F84" s="299"/>
      <c r="G84" s="298"/>
      <c r="H84" s="298"/>
      <c r="I84" s="298"/>
      <c r="J84" s="298"/>
      <c r="K84" s="297"/>
      <c r="L84" s="92">
        <v>12</v>
      </c>
      <c r="M84" s="147">
        <v>16.100000000000001</v>
      </c>
      <c r="N84" s="146">
        <v>18.3</v>
      </c>
      <c r="P84" s="258"/>
      <c r="Q84" s="281"/>
      <c r="R84" s="281"/>
    </row>
    <row r="85" spans="2:18">
      <c r="B85" s="92">
        <v>13</v>
      </c>
      <c r="C85" s="147">
        <v>25.3</v>
      </c>
      <c r="D85" s="146">
        <v>23.1</v>
      </c>
      <c r="E85" s="282"/>
      <c r="F85" s="299"/>
      <c r="G85" s="298"/>
      <c r="H85" s="298"/>
      <c r="I85" s="298"/>
      <c r="J85" s="298"/>
      <c r="K85" s="297"/>
      <c r="L85" s="92">
        <v>13</v>
      </c>
      <c r="M85" s="147">
        <v>17.3</v>
      </c>
      <c r="N85" s="146">
        <v>18.8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99"/>
      <c r="G86" s="298"/>
      <c r="H86" s="298"/>
      <c r="I86" s="298"/>
      <c r="J86" s="298"/>
      <c r="K86" s="297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99"/>
      <c r="G87" s="298"/>
      <c r="H87" s="298"/>
      <c r="I87" s="298"/>
      <c r="J87" s="298"/>
      <c r="K87" s="297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99"/>
      <c r="G88" s="298"/>
      <c r="H88" s="298"/>
      <c r="I88" s="298"/>
      <c r="J88" s="298"/>
      <c r="K88" s="297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47">
        <v>27.4</v>
      </c>
      <c r="D89" s="146">
        <v>22.3</v>
      </c>
      <c r="E89" s="282"/>
      <c r="F89" s="299"/>
      <c r="G89" s="298"/>
      <c r="H89" s="298"/>
      <c r="I89" s="298"/>
      <c r="J89" s="298"/>
      <c r="K89" s="297"/>
      <c r="L89" s="92">
        <v>23</v>
      </c>
      <c r="M89" s="147">
        <v>18.3</v>
      </c>
      <c r="N89" s="146">
        <v>20.7</v>
      </c>
      <c r="P89" s="258"/>
      <c r="Q89" s="281"/>
      <c r="R89" s="281"/>
    </row>
    <row r="90" spans="2:18" ht="13.5" thickBot="1">
      <c r="B90" s="92">
        <v>24</v>
      </c>
      <c r="C90" s="147">
        <v>27.7</v>
      </c>
      <c r="D90" s="146">
        <v>22.2</v>
      </c>
      <c r="E90" s="282"/>
      <c r="F90" s="299"/>
      <c r="G90" s="298"/>
      <c r="H90" s="298"/>
      <c r="I90" s="298"/>
      <c r="J90" s="298"/>
      <c r="K90" s="297"/>
      <c r="L90" s="92">
        <v>24</v>
      </c>
      <c r="M90" s="147">
        <v>18.100000000000001</v>
      </c>
      <c r="N90" s="146">
        <v>21.1</v>
      </c>
      <c r="P90" s="258"/>
      <c r="Q90" s="281"/>
      <c r="R90" s="281"/>
    </row>
    <row r="91" spans="2:18" ht="13.5" thickBot="1">
      <c r="B91" s="248" t="s">
        <v>0</v>
      </c>
      <c r="C91" s="256">
        <f>COUNTIF(C78:C90,"&gt;0")</f>
        <v>7</v>
      </c>
      <c r="D91" s="255">
        <f>COUNTIF(D78:D90,"&gt;0")</f>
        <v>7</v>
      </c>
      <c r="E91" s="280"/>
      <c r="F91" s="252"/>
      <c r="G91" s="280"/>
      <c r="H91" s="252"/>
      <c r="L91" s="248" t="s">
        <v>0</v>
      </c>
      <c r="M91" s="256">
        <f>COUNTIF(M78:M90,"&gt;0")</f>
        <v>7</v>
      </c>
      <c r="N91" s="255">
        <f>COUNTIF(N78:N90,"&gt;0")</f>
        <v>7</v>
      </c>
    </row>
    <row r="92" spans="2:18">
      <c r="B92" s="117" t="s">
        <v>1</v>
      </c>
      <c r="C92" s="134">
        <f>AVERAGE(C78:C90)</f>
        <v>25.628571428571426</v>
      </c>
      <c r="D92" s="146">
        <f>AVERAGE(D78:D90)</f>
        <v>22.142857142857142</v>
      </c>
      <c r="E92" s="101"/>
      <c r="F92" s="252"/>
      <c r="G92" s="280"/>
      <c r="H92" s="252"/>
      <c r="L92" s="117" t="s">
        <v>1</v>
      </c>
      <c r="M92" s="134">
        <f>AVERAGE(M78:M90)</f>
        <v>17.571428571428573</v>
      </c>
      <c r="N92" s="146">
        <f>AVERAGE(N78:N90)</f>
        <v>20.171428571428571</v>
      </c>
    </row>
    <row r="93" spans="2:18">
      <c r="B93" s="85" t="s">
        <v>2</v>
      </c>
      <c r="C93" s="84">
        <f>STDEV(C78:C90)</f>
        <v>1.356114898910715</v>
      </c>
      <c r="D93" s="136">
        <f>STDEV(D78:D90)</f>
        <v>0.96238790318170331</v>
      </c>
      <c r="E93" s="101"/>
      <c r="F93" s="252"/>
      <c r="G93" s="280"/>
      <c r="H93" s="252"/>
      <c r="L93" s="85" t="s">
        <v>2</v>
      </c>
      <c r="M93" s="84">
        <f>STDEV(M78:M90)</f>
        <v>0.76095178496907323</v>
      </c>
      <c r="N93" s="136">
        <f>STDEV(N78:N90)</f>
        <v>1.4614083227196581</v>
      </c>
    </row>
    <row r="94" spans="2:18" ht="13.5" thickBot="1">
      <c r="B94" s="82" t="s">
        <v>3</v>
      </c>
      <c r="C94" s="235">
        <f>CONFIDENCE(0.05,C93,C91)</f>
        <v>1.0046055158879175</v>
      </c>
      <c r="D94" s="234">
        <f>CONFIDENCE(0.05,D93,D91)</f>
        <v>0.71293383527954324</v>
      </c>
      <c r="E94" s="279"/>
      <c r="F94" s="252"/>
      <c r="G94" s="280"/>
      <c r="H94" s="252"/>
      <c r="L94" s="82" t="s">
        <v>3</v>
      </c>
      <c r="M94" s="254">
        <f>CONFIDENCE(0.05,M93,M91)</f>
        <v>0.56371061266175082</v>
      </c>
      <c r="N94" s="278">
        <f>CONFIDENCE(0.05,N93,N91)</f>
        <v>1.0826065425193288</v>
      </c>
    </row>
    <row r="95" spans="2:18">
      <c r="F95" s="252"/>
      <c r="G95" s="280"/>
      <c r="H95" s="252"/>
    </row>
    <row r="96" spans="2:18" ht="13.5" thickBot="1">
      <c r="H96" s="293"/>
      <c r="I96" s="252"/>
      <c r="J96" s="252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459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3.5" customHeight="1" thickBot="1">
      <c r="B99" s="347" t="s">
        <v>17</v>
      </c>
      <c r="C99" s="348"/>
      <c r="D99" s="288" t="s">
        <v>403</v>
      </c>
      <c r="E99" s="289"/>
      <c r="F99" s="263" t="s">
        <v>1</v>
      </c>
      <c r="G99" s="286">
        <f t="shared" ref="G99:H101" si="10">C122</f>
        <v>26.433333333333334</v>
      </c>
      <c r="H99" s="286">
        <f t="shared" si="10"/>
        <v>23.057142857142857</v>
      </c>
      <c r="I99" s="286"/>
      <c r="J99" s="286"/>
      <c r="L99" s="492" t="s">
        <v>360</v>
      </c>
      <c r="M99" s="494"/>
      <c r="N99" s="288" t="s">
        <v>403</v>
      </c>
      <c r="P99" s="263" t="s">
        <v>1</v>
      </c>
      <c r="Q99" s="286">
        <f t="shared" ref="Q99:R101" si="11">M122</f>
        <v>19.016666666666662</v>
      </c>
      <c r="R99" s="286">
        <f t="shared" si="11"/>
        <v>21.142857142857142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>
        <f t="shared" si="10"/>
        <v>1.1236844159579091</v>
      </c>
      <c r="H100" s="286">
        <f t="shared" si="10"/>
        <v>1.4706655441864214</v>
      </c>
      <c r="I100" s="286"/>
      <c r="J100" s="286"/>
      <c r="L100" s="483" t="s">
        <v>6</v>
      </c>
      <c r="M100" s="485" t="s">
        <v>293</v>
      </c>
      <c r="N100" s="486"/>
      <c r="P100" s="258" t="s">
        <v>7</v>
      </c>
      <c r="Q100" s="286">
        <f t="shared" si="11"/>
        <v>0.68239773348588051</v>
      </c>
      <c r="R100" s="286">
        <f t="shared" si="11"/>
        <v>1.5064938796834886</v>
      </c>
    </row>
    <row r="101" spans="2:18" ht="13.5" thickBot="1">
      <c r="B101" s="484"/>
      <c r="C101" s="107">
        <v>1</v>
      </c>
      <c r="D101" s="106">
        <v>2</v>
      </c>
      <c r="E101" s="280"/>
      <c r="F101" s="258" t="s">
        <v>3</v>
      </c>
      <c r="G101" s="286">
        <f t="shared" si="10"/>
        <v>0.89911827218513696</v>
      </c>
      <c r="H101" s="286">
        <f t="shared" si="10"/>
        <v>1.0894642621379071</v>
      </c>
      <c r="I101" s="286"/>
      <c r="J101" s="286"/>
      <c r="L101" s="484"/>
      <c r="M101" s="107">
        <v>1</v>
      </c>
      <c r="N101" s="106">
        <v>2</v>
      </c>
      <c r="P101" s="258" t="s">
        <v>3</v>
      </c>
      <c r="Q101" s="286">
        <f t="shared" si="11"/>
        <v>0.54602187443512695</v>
      </c>
      <c r="R101" s="286">
        <f t="shared" si="11"/>
        <v>1.1160057767944807</v>
      </c>
    </row>
    <row r="102" spans="2:18">
      <c r="B102" s="92">
        <v>2</v>
      </c>
      <c r="C102" s="307" t="s">
        <v>307</v>
      </c>
      <c r="D102" s="306" t="s">
        <v>307</v>
      </c>
      <c r="E102" s="282"/>
      <c r="F102" s="299" t="s">
        <v>8</v>
      </c>
      <c r="G102" s="298">
        <f>MAX(C102:C120)</f>
        <v>28.2</v>
      </c>
      <c r="H102" s="298">
        <f>MAX(D102:D120)</f>
        <v>25.4</v>
      </c>
      <c r="I102" s="298"/>
      <c r="J102" s="298"/>
      <c r="K102" s="297"/>
      <c r="L102" s="92">
        <v>2</v>
      </c>
      <c r="M102" s="307" t="s">
        <v>307</v>
      </c>
      <c r="N102" s="306" t="s">
        <v>307</v>
      </c>
      <c r="P102" s="258" t="s">
        <v>8</v>
      </c>
      <c r="Q102" s="281">
        <f>MAX(M102:M120)</f>
        <v>19.8</v>
      </c>
      <c r="R102" s="281">
        <f>MAX(N102:N120)</f>
        <v>23.9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99" t="s">
        <v>9</v>
      </c>
      <c r="G103" s="298">
        <f>MIN(C102:C120)</f>
        <v>25.2</v>
      </c>
      <c r="H103" s="298">
        <f>MIN(D102:D120)</f>
        <v>21.5</v>
      </c>
      <c r="I103" s="298"/>
      <c r="J103" s="298"/>
      <c r="K103" s="297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17.899999999999999</v>
      </c>
      <c r="R103" s="281">
        <f>MIN(N102:N120)</f>
        <v>19.2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330" t="s">
        <v>10</v>
      </c>
      <c r="G104" s="329">
        <f>G102-G103</f>
        <v>3</v>
      </c>
      <c r="H104" s="329">
        <f>H102-H103</f>
        <v>3.8999999999999986</v>
      </c>
      <c r="I104" s="298"/>
      <c r="J104" s="298"/>
      <c r="K104" s="297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1.9000000000000021</v>
      </c>
      <c r="R104" s="285">
        <f>R102-R103</f>
        <v>4.6999999999999993</v>
      </c>
    </row>
    <row r="105" spans="2:18">
      <c r="B105" s="92">
        <v>7</v>
      </c>
      <c r="C105" s="137">
        <v>26.7</v>
      </c>
      <c r="D105" s="136">
        <v>25.4</v>
      </c>
      <c r="E105" s="282"/>
      <c r="F105" s="299"/>
      <c r="G105" s="298"/>
      <c r="H105" s="298"/>
      <c r="I105" s="298"/>
      <c r="J105" s="298"/>
      <c r="K105" s="297"/>
      <c r="L105" s="92">
        <v>7</v>
      </c>
      <c r="M105" s="137">
        <v>17.899999999999999</v>
      </c>
      <c r="N105" s="136">
        <v>20.399999999999999</v>
      </c>
      <c r="P105" s="258"/>
      <c r="Q105" s="281"/>
      <c r="R105" s="281"/>
    </row>
    <row r="106" spans="2:18">
      <c r="B106" s="92">
        <v>8</v>
      </c>
      <c r="C106" s="137" t="s">
        <v>448</v>
      </c>
      <c r="D106" s="136">
        <v>21.7</v>
      </c>
      <c r="E106" s="282"/>
      <c r="F106" s="299"/>
      <c r="G106" s="298"/>
      <c r="H106" s="298"/>
      <c r="I106" s="298"/>
      <c r="J106" s="298"/>
      <c r="K106" s="297"/>
      <c r="L106" s="92">
        <v>8</v>
      </c>
      <c r="M106" s="137" t="s">
        <v>448</v>
      </c>
      <c r="N106" s="136">
        <v>20.3</v>
      </c>
      <c r="P106" s="258"/>
      <c r="Q106" s="281"/>
      <c r="R106" s="281"/>
    </row>
    <row r="107" spans="2:18">
      <c r="B107" s="92">
        <v>9</v>
      </c>
      <c r="C107" s="137">
        <v>25.5</v>
      </c>
      <c r="D107" s="136">
        <v>21.7</v>
      </c>
      <c r="E107" s="282"/>
      <c r="F107" s="299"/>
      <c r="G107" s="298"/>
      <c r="H107" s="298"/>
      <c r="I107" s="298"/>
      <c r="J107" s="298"/>
      <c r="K107" s="297"/>
      <c r="L107" s="92">
        <v>9</v>
      </c>
      <c r="M107" s="137">
        <v>19.399999999999999</v>
      </c>
      <c r="N107" s="136">
        <v>20.9</v>
      </c>
      <c r="P107" s="258"/>
      <c r="Q107" s="281"/>
      <c r="R107" s="281"/>
    </row>
    <row r="108" spans="2:18">
      <c r="B108" s="92">
        <v>10</v>
      </c>
      <c r="C108" s="137">
        <v>25.2</v>
      </c>
      <c r="D108" s="136">
        <v>23.5</v>
      </c>
      <c r="E108" s="282"/>
      <c r="F108" s="299"/>
      <c r="G108" s="298"/>
      <c r="H108" s="298"/>
      <c r="I108" s="298"/>
      <c r="J108" s="298"/>
      <c r="K108" s="297"/>
      <c r="L108" s="92">
        <v>10</v>
      </c>
      <c r="M108" s="137">
        <v>19.399999999999999</v>
      </c>
      <c r="N108" s="136">
        <v>22.1</v>
      </c>
      <c r="P108" s="258"/>
      <c r="Q108" s="281"/>
      <c r="R108" s="281"/>
    </row>
    <row r="109" spans="2:18">
      <c r="B109" s="92">
        <v>11</v>
      </c>
      <c r="C109" s="137">
        <v>25.9</v>
      </c>
      <c r="D109" s="136">
        <v>21.5</v>
      </c>
      <c r="E109" s="282"/>
      <c r="F109" s="299"/>
      <c r="G109" s="298"/>
      <c r="H109" s="298"/>
      <c r="I109" s="298"/>
      <c r="J109" s="298"/>
      <c r="K109" s="297"/>
      <c r="L109" s="92">
        <v>11</v>
      </c>
      <c r="M109" s="137">
        <v>19</v>
      </c>
      <c r="N109" s="136">
        <v>21.2</v>
      </c>
      <c r="P109" s="258"/>
      <c r="Q109" s="281"/>
      <c r="R109" s="281"/>
    </row>
    <row r="110" spans="2:18">
      <c r="B110" s="92">
        <v>14</v>
      </c>
      <c r="C110" s="284" t="s">
        <v>307</v>
      </c>
      <c r="D110" s="283" t="s">
        <v>307</v>
      </c>
      <c r="E110" s="282"/>
      <c r="F110" s="299"/>
      <c r="G110" s="298"/>
      <c r="H110" s="298"/>
      <c r="I110" s="298"/>
      <c r="J110" s="298"/>
      <c r="K110" s="297"/>
      <c r="L110" s="92">
        <v>14</v>
      </c>
      <c r="M110" s="284" t="s">
        <v>307</v>
      </c>
      <c r="N110" s="283" t="s">
        <v>307</v>
      </c>
      <c r="P110" s="258"/>
      <c r="Q110" s="281"/>
      <c r="R110" s="281"/>
    </row>
    <row r="111" spans="2:18">
      <c r="B111" s="92">
        <v>15</v>
      </c>
      <c r="C111" s="284" t="s">
        <v>307</v>
      </c>
      <c r="D111" s="283" t="s">
        <v>307</v>
      </c>
      <c r="E111" s="282"/>
      <c r="F111" s="299"/>
      <c r="G111" s="298"/>
      <c r="H111" s="298"/>
      <c r="I111" s="298"/>
      <c r="J111" s="298"/>
      <c r="K111" s="297"/>
      <c r="L111" s="92">
        <v>15</v>
      </c>
      <c r="M111" s="284" t="s">
        <v>307</v>
      </c>
      <c r="N111" s="283" t="s">
        <v>307</v>
      </c>
      <c r="P111" s="258"/>
      <c r="Q111" s="281"/>
      <c r="R111" s="281"/>
    </row>
    <row r="112" spans="2:18">
      <c r="B112" s="92">
        <v>16</v>
      </c>
      <c r="C112" s="284" t="s">
        <v>307</v>
      </c>
      <c r="D112" s="283" t="s">
        <v>307</v>
      </c>
      <c r="E112" s="282"/>
      <c r="F112" s="299"/>
      <c r="G112" s="298"/>
      <c r="H112" s="298"/>
      <c r="I112" s="298"/>
      <c r="J112" s="298"/>
      <c r="K112" s="297"/>
      <c r="L112" s="92">
        <v>16</v>
      </c>
      <c r="M112" s="284" t="s">
        <v>307</v>
      </c>
      <c r="N112" s="283" t="s">
        <v>307</v>
      </c>
      <c r="P112" s="258"/>
      <c r="Q112" s="281"/>
      <c r="R112" s="281"/>
    </row>
    <row r="113" spans="2:18">
      <c r="B113" s="92">
        <v>18</v>
      </c>
      <c r="C113" s="284" t="s">
        <v>307</v>
      </c>
      <c r="D113" s="283" t="s">
        <v>307</v>
      </c>
      <c r="E113" s="282"/>
      <c r="F113" s="299"/>
      <c r="G113" s="298"/>
      <c r="H113" s="298"/>
      <c r="I113" s="298"/>
      <c r="J113" s="298"/>
      <c r="K113" s="297"/>
      <c r="L113" s="92">
        <v>18</v>
      </c>
      <c r="M113" s="284" t="s">
        <v>307</v>
      </c>
      <c r="N113" s="283" t="s">
        <v>307</v>
      </c>
      <c r="P113" s="258"/>
      <c r="Q113" s="281"/>
      <c r="R113" s="281"/>
    </row>
    <row r="114" spans="2:18">
      <c r="B114" s="92">
        <v>22</v>
      </c>
      <c r="C114" s="137">
        <v>28.2</v>
      </c>
      <c r="D114" s="136">
        <v>24</v>
      </c>
      <c r="E114" s="282"/>
      <c r="F114" s="299"/>
      <c r="G114" s="298"/>
      <c r="H114" s="298"/>
      <c r="I114" s="298"/>
      <c r="J114" s="298"/>
      <c r="K114" s="297"/>
      <c r="L114" s="92">
        <v>22</v>
      </c>
      <c r="M114" s="137">
        <v>18.600000000000001</v>
      </c>
      <c r="N114" s="136">
        <v>19.2</v>
      </c>
      <c r="P114" s="258"/>
      <c r="Q114" s="281"/>
      <c r="R114" s="281"/>
    </row>
    <row r="115" spans="2:18">
      <c r="B115" s="92">
        <v>23</v>
      </c>
      <c r="C115" s="137" t="s">
        <v>448</v>
      </c>
      <c r="D115" s="136" t="s">
        <v>448</v>
      </c>
      <c r="E115" s="282"/>
      <c r="F115" s="299"/>
      <c r="G115" s="298"/>
      <c r="H115" s="298"/>
      <c r="I115" s="298"/>
      <c r="J115" s="298"/>
      <c r="K115" s="297"/>
      <c r="L115" s="92">
        <v>23</v>
      </c>
      <c r="M115" s="137" t="s">
        <v>448</v>
      </c>
      <c r="N115" s="136" t="s">
        <v>448</v>
      </c>
      <c r="P115" s="258"/>
      <c r="Q115" s="281"/>
      <c r="R115" s="281"/>
    </row>
    <row r="116" spans="2:18">
      <c r="B116" s="92">
        <v>24</v>
      </c>
      <c r="C116" s="137" t="s">
        <v>448</v>
      </c>
      <c r="D116" s="136" t="s">
        <v>448</v>
      </c>
      <c r="E116" s="282"/>
      <c r="F116" s="299"/>
      <c r="G116" s="298"/>
      <c r="H116" s="298"/>
      <c r="I116" s="298"/>
      <c r="J116" s="298"/>
      <c r="K116" s="297"/>
      <c r="L116" s="92">
        <v>24</v>
      </c>
      <c r="M116" s="137" t="s">
        <v>448</v>
      </c>
      <c r="N116" s="136" t="s">
        <v>448</v>
      </c>
      <c r="P116" s="258"/>
      <c r="Q116" s="281"/>
      <c r="R116" s="281"/>
    </row>
    <row r="117" spans="2:18">
      <c r="B117" s="92">
        <v>25</v>
      </c>
      <c r="C117" s="137">
        <v>27.1</v>
      </c>
      <c r="D117" s="136">
        <v>23.6</v>
      </c>
      <c r="E117" s="282"/>
      <c r="F117" s="299"/>
      <c r="G117" s="298"/>
      <c r="H117" s="298"/>
      <c r="I117" s="298"/>
      <c r="J117" s="298"/>
      <c r="K117" s="297"/>
      <c r="L117" s="92">
        <v>25</v>
      </c>
      <c r="M117" s="137">
        <v>19.8</v>
      </c>
      <c r="N117" s="136">
        <v>23.9</v>
      </c>
      <c r="P117" s="258"/>
      <c r="Q117" s="281"/>
      <c r="R117" s="281"/>
    </row>
    <row r="118" spans="2:18">
      <c r="B118" s="92">
        <v>28</v>
      </c>
      <c r="C118" s="284" t="s">
        <v>307</v>
      </c>
      <c r="D118" s="283" t="s">
        <v>307</v>
      </c>
      <c r="E118" s="282"/>
      <c r="F118" s="299"/>
      <c r="G118" s="298"/>
      <c r="H118" s="298"/>
      <c r="I118" s="298"/>
      <c r="J118" s="298"/>
      <c r="K118" s="297"/>
      <c r="L118" s="92">
        <v>28</v>
      </c>
      <c r="M118" s="284" t="s">
        <v>307</v>
      </c>
      <c r="N118" s="283" t="s">
        <v>307</v>
      </c>
      <c r="P118" s="258"/>
      <c r="Q118" s="281"/>
      <c r="R118" s="281"/>
    </row>
    <row r="119" spans="2:18">
      <c r="B119" s="92">
        <v>29</v>
      </c>
      <c r="C119" s="284" t="s">
        <v>307</v>
      </c>
      <c r="D119" s="283" t="s">
        <v>307</v>
      </c>
      <c r="E119" s="282"/>
      <c r="F119" s="299"/>
      <c r="G119" s="298"/>
      <c r="H119" s="298"/>
      <c r="I119" s="298"/>
      <c r="J119" s="298"/>
      <c r="K119" s="297"/>
      <c r="L119" s="92">
        <v>29</v>
      </c>
      <c r="M119" s="284" t="s">
        <v>307</v>
      </c>
      <c r="N119" s="283" t="s">
        <v>307</v>
      </c>
      <c r="P119" s="258"/>
      <c r="Q119" s="281"/>
      <c r="R119" s="281"/>
    </row>
    <row r="120" spans="2:18" ht="13.5" thickBot="1">
      <c r="B120" s="92">
        <v>30</v>
      </c>
      <c r="C120" s="304" t="s">
        <v>307</v>
      </c>
      <c r="D120" s="303" t="s">
        <v>307</v>
      </c>
      <c r="E120" s="282"/>
      <c r="F120" s="299"/>
      <c r="G120" s="298"/>
      <c r="H120" s="298"/>
      <c r="I120" s="298"/>
      <c r="J120" s="298"/>
      <c r="K120" s="297"/>
      <c r="L120" s="92">
        <v>30</v>
      </c>
      <c r="M120" s="304" t="s">
        <v>307</v>
      </c>
      <c r="N120" s="303" t="s">
        <v>307</v>
      </c>
      <c r="P120" s="258"/>
      <c r="Q120" s="281"/>
      <c r="R120" s="281"/>
    </row>
    <row r="121" spans="2:18" ht="13.5" thickBot="1">
      <c r="B121" s="248" t="s">
        <v>0</v>
      </c>
      <c r="C121" s="274">
        <f>COUNTIF(C102:C120,"&gt;0")</f>
        <v>6</v>
      </c>
      <c r="D121" s="296">
        <f>COUNTIF(D102:D120,"&gt;0")</f>
        <v>7</v>
      </c>
      <c r="E121" s="280"/>
      <c r="F121" s="252"/>
      <c r="G121" s="280"/>
      <c r="H121" s="252"/>
      <c r="L121" s="248" t="s">
        <v>0</v>
      </c>
      <c r="M121" s="274">
        <f>COUNTIF(M102:M120,"&gt;0")</f>
        <v>6</v>
      </c>
      <c r="N121" s="296">
        <f>COUNTIF(N102:N120,"&gt;0")</f>
        <v>7</v>
      </c>
    </row>
    <row r="122" spans="2:18">
      <c r="B122" s="117" t="s">
        <v>1</v>
      </c>
      <c r="C122" s="134">
        <f>AVERAGE(C102:C120)</f>
        <v>26.433333333333334</v>
      </c>
      <c r="D122" s="146">
        <f>AVERAGE(D102:D120)</f>
        <v>23.057142857142857</v>
      </c>
      <c r="E122" s="101"/>
      <c r="F122" s="252"/>
      <c r="G122" s="280"/>
      <c r="H122" s="252"/>
      <c r="L122" s="117" t="s">
        <v>1</v>
      </c>
      <c r="M122" s="134">
        <f>AVERAGE(M102:M120)</f>
        <v>19.016666666666662</v>
      </c>
      <c r="N122" s="146">
        <f>AVERAGE(N102:N120)</f>
        <v>21.142857142857142</v>
      </c>
    </row>
    <row r="123" spans="2:18">
      <c r="B123" s="85" t="s">
        <v>2</v>
      </c>
      <c r="C123" s="84">
        <f>STDEV(C102:C120)</f>
        <v>1.1236844159579091</v>
      </c>
      <c r="D123" s="136">
        <f>STDEV(D102:D120)</f>
        <v>1.4706655441864214</v>
      </c>
      <c r="E123" s="101"/>
      <c r="F123" s="252"/>
      <c r="G123" s="280"/>
      <c r="H123" s="252"/>
      <c r="L123" s="85" t="s">
        <v>2</v>
      </c>
      <c r="M123" s="84">
        <f>STDEV(M102:M120)</f>
        <v>0.68239773348588051</v>
      </c>
      <c r="N123" s="136">
        <f>STDEV(N102:N120)</f>
        <v>1.5064938796834886</v>
      </c>
    </row>
    <row r="124" spans="2:18" ht="13.5" thickBot="1">
      <c r="B124" s="82" t="s">
        <v>3</v>
      </c>
      <c r="C124" s="235">
        <f>CONFIDENCE(0.05,C123,C121)</f>
        <v>0.89911827218513696</v>
      </c>
      <c r="D124" s="234">
        <f>CONFIDENCE(0.05,D123,D121)</f>
        <v>1.0894642621379071</v>
      </c>
      <c r="E124" s="279"/>
      <c r="F124" s="252"/>
      <c r="G124" s="280"/>
      <c r="H124" s="252"/>
      <c r="L124" s="82" t="s">
        <v>3</v>
      </c>
      <c r="M124" s="254">
        <f>CONFIDENCE(0.05,M123,M121)</f>
        <v>0.54602187443512695</v>
      </c>
      <c r="N124" s="278">
        <f>CONFIDENCE(0.05,N123,N121)</f>
        <v>1.1160057767944807</v>
      </c>
    </row>
    <row r="125" spans="2:18">
      <c r="F125" s="252"/>
      <c r="G125" s="280"/>
      <c r="H125" s="252"/>
    </row>
    <row r="126" spans="2:18" ht="13.5" thickBot="1">
      <c r="H126" s="293"/>
      <c r="I126" s="252"/>
      <c r="J126" s="252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458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3.5" customHeight="1" thickBot="1">
      <c r="B129" s="347" t="s">
        <v>17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27.924999999999997</v>
      </c>
      <c r="H129" s="286">
        <f t="shared" si="12"/>
        <v>24.962500000000002</v>
      </c>
      <c r="I129" s="286"/>
      <c r="J129" s="286"/>
      <c r="L129" s="492" t="s">
        <v>360</v>
      </c>
      <c r="M129" s="494"/>
      <c r="N129" s="288" t="s">
        <v>402</v>
      </c>
      <c r="P129" s="263" t="s">
        <v>1</v>
      </c>
      <c r="Q129" s="286">
        <f t="shared" ref="Q129:R131" si="13">M152</f>
        <v>21.537500000000001</v>
      </c>
      <c r="R129" s="286">
        <f t="shared" si="13"/>
        <v>22.85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>
        <f t="shared" si="12"/>
        <v>0.91300132999433714</v>
      </c>
      <c r="H130" s="286">
        <f t="shared" si="12"/>
        <v>2.2784314780128891</v>
      </c>
      <c r="I130" s="286"/>
      <c r="J130" s="286"/>
      <c r="L130" s="483" t="s">
        <v>6</v>
      </c>
      <c r="M130" s="485" t="s">
        <v>293</v>
      </c>
      <c r="N130" s="486"/>
      <c r="P130" s="258" t="s">
        <v>7</v>
      </c>
      <c r="Q130" s="286">
        <f t="shared" si="13"/>
        <v>0.93646371297252373</v>
      </c>
      <c r="R130" s="286">
        <f t="shared" si="13"/>
        <v>1.4172407800269602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>
        <f t="shared" si="12"/>
        <v>0.63266601743774675</v>
      </c>
      <c r="H131" s="286">
        <f t="shared" si="12"/>
        <v>1.5788434494483754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>
        <f t="shared" si="13"/>
        <v>0.64892432058665961</v>
      </c>
      <c r="R131" s="286">
        <f t="shared" si="13"/>
        <v>0.9820797085318419</v>
      </c>
    </row>
    <row r="132" spans="2:18">
      <c r="B132" s="92">
        <v>1</v>
      </c>
      <c r="C132" s="307" t="s">
        <v>307</v>
      </c>
      <c r="D132" s="306" t="s">
        <v>307</v>
      </c>
      <c r="E132" s="282"/>
      <c r="F132" s="299" t="s">
        <v>8</v>
      </c>
      <c r="G132" s="298">
        <f>MAX(C132:C150)</f>
        <v>29.1</v>
      </c>
      <c r="H132" s="298">
        <f>MAX(D132:D150)</f>
        <v>27.8</v>
      </c>
      <c r="I132" s="298"/>
      <c r="J132" s="298"/>
      <c r="K132" s="297"/>
      <c r="L132" s="92">
        <v>1</v>
      </c>
      <c r="M132" s="307" t="s">
        <v>307</v>
      </c>
      <c r="N132" s="306" t="s">
        <v>307</v>
      </c>
      <c r="P132" s="258" t="s">
        <v>8</v>
      </c>
      <c r="Q132" s="281">
        <f>MAX(M132:M150)</f>
        <v>22.7</v>
      </c>
      <c r="R132" s="281">
        <f>MAX(N132:N150)</f>
        <v>24.5</v>
      </c>
    </row>
    <row r="133" spans="2:18">
      <c r="B133" s="92">
        <v>4</v>
      </c>
      <c r="C133" s="137">
        <v>26.9</v>
      </c>
      <c r="D133" s="136">
        <v>26.2</v>
      </c>
      <c r="E133" s="282"/>
      <c r="F133" s="299" t="s">
        <v>9</v>
      </c>
      <c r="G133" s="298">
        <f>MIN(C132:C150)</f>
        <v>26.8</v>
      </c>
      <c r="H133" s="298">
        <f>MIN(D132:D150)</f>
        <v>21.3</v>
      </c>
      <c r="I133" s="298"/>
      <c r="J133" s="298"/>
      <c r="K133" s="297"/>
      <c r="L133" s="92">
        <v>4</v>
      </c>
      <c r="M133" s="137">
        <v>21.5</v>
      </c>
      <c r="N133" s="136">
        <v>23.7</v>
      </c>
      <c r="P133" s="258" t="s">
        <v>9</v>
      </c>
      <c r="Q133" s="281">
        <f>MIN(M132:M150)</f>
        <v>20</v>
      </c>
      <c r="R133" s="281">
        <f>MIN(N132:N150)</f>
        <v>20.6</v>
      </c>
    </row>
    <row r="134" spans="2:18" ht="13.5" thickBot="1">
      <c r="B134" s="92">
        <v>5</v>
      </c>
      <c r="C134" s="137">
        <v>28.2</v>
      </c>
      <c r="D134" s="136">
        <v>26.2</v>
      </c>
      <c r="E134" s="282"/>
      <c r="F134" s="330" t="s">
        <v>10</v>
      </c>
      <c r="G134" s="329">
        <f>G132-G133</f>
        <v>2.3000000000000007</v>
      </c>
      <c r="H134" s="329">
        <f>H132-H133</f>
        <v>6.5</v>
      </c>
      <c r="I134" s="298"/>
      <c r="J134" s="298"/>
      <c r="K134" s="297"/>
      <c r="L134" s="92">
        <v>5</v>
      </c>
      <c r="M134" s="137">
        <v>20.5</v>
      </c>
      <c r="N134" s="136">
        <v>21.9</v>
      </c>
      <c r="P134" s="262" t="s">
        <v>10</v>
      </c>
      <c r="Q134" s="285">
        <f>Q132-Q133</f>
        <v>2.6999999999999993</v>
      </c>
      <c r="R134" s="285">
        <f>R132-R133</f>
        <v>3.8999999999999986</v>
      </c>
    </row>
    <row r="135" spans="2:18">
      <c r="B135" s="92">
        <v>6</v>
      </c>
      <c r="C135" s="137">
        <v>27.1</v>
      </c>
      <c r="D135" s="136">
        <v>24</v>
      </c>
      <c r="E135" s="282"/>
      <c r="F135" s="299"/>
      <c r="G135" s="298"/>
      <c r="H135" s="298"/>
      <c r="I135" s="298"/>
      <c r="J135" s="298"/>
      <c r="K135" s="297"/>
      <c r="L135" s="92">
        <v>6</v>
      </c>
      <c r="M135" s="137">
        <v>21.4</v>
      </c>
      <c r="N135" s="136">
        <v>23.4</v>
      </c>
      <c r="P135" s="258"/>
      <c r="Q135" s="281"/>
      <c r="R135" s="281"/>
    </row>
    <row r="136" spans="2:18">
      <c r="B136" s="92">
        <v>7</v>
      </c>
      <c r="C136" s="137">
        <v>26.8</v>
      </c>
      <c r="D136" s="136">
        <v>22.8</v>
      </c>
      <c r="E136" s="282"/>
      <c r="F136" s="299"/>
      <c r="G136" s="298"/>
      <c r="H136" s="298"/>
      <c r="I136" s="298"/>
      <c r="J136" s="298"/>
      <c r="K136" s="297"/>
      <c r="L136" s="92">
        <v>7</v>
      </c>
      <c r="M136" s="137">
        <v>20</v>
      </c>
      <c r="N136" s="136">
        <v>20.6</v>
      </c>
      <c r="P136" s="258"/>
      <c r="Q136" s="281"/>
      <c r="R136" s="281"/>
    </row>
    <row r="137" spans="2:18">
      <c r="B137" s="92">
        <v>8</v>
      </c>
      <c r="C137" s="284" t="s">
        <v>307</v>
      </c>
      <c r="D137" s="283" t="s">
        <v>307</v>
      </c>
      <c r="E137" s="282"/>
      <c r="F137" s="299"/>
      <c r="G137" s="298"/>
      <c r="H137" s="298"/>
      <c r="I137" s="298"/>
      <c r="J137" s="298"/>
      <c r="K137" s="297"/>
      <c r="L137" s="92">
        <v>8</v>
      </c>
      <c r="M137" s="284" t="s">
        <v>307</v>
      </c>
      <c r="N137" s="283" t="s">
        <v>307</v>
      </c>
      <c r="P137" s="258"/>
      <c r="Q137" s="281"/>
      <c r="R137" s="281"/>
    </row>
    <row r="138" spans="2:18">
      <c r="B138" s="92">
        <v>11</v>
      </c>
      <c r="C138" s="284" t="s">
        <v>307</v>
      </c>
      <c r="D138" s="283" t="s">
        <v>307</v>
      </c>
      <c r="E138" s="282"/>
      <c r="F138" s="299"/>
      <c r="G138" s="298"/>
      <c r="H138" s="298"/>
      <c r="I138" s="298"/>
      <c r="J138" s="298"/>
      <c r="K138" s="297"/>
      <c r="L138" s="92">
        <v>11</v>
      </c>
      <c r="M138" s="284" t="s">
        <v>307</v>
      </c>
      <c r="N138" s="283" t="s">
        <v>307</v>
      </c>
      <c r="P138" s="258"/>
      <c r="Q138" s="281"/>
      <c r="R138" s="281"/>
    </row>
    <row r="139" spans="2:18">
      <c r="B139" s="92">
        <v>12</v>
      </c>
      <c r="C139" s="284" t="s">
        <v>307</v>
      </c>
      <c r="D139" s="283" t="s">
        <v>307</v>
      </c>
      <c r="E139" s="282"/>
      <c r="F139" s="299"/>
      <c r="G139" s="298"/>
      <c r="H139" s="298"/>
      <c r="I139" s="298"/>
      <c r="J139" s="298"/>
      <c r="K139" s="297"/>
      <c r="L139" s="92">
        <v>12</v>
      </c>
      <c r="M139" s="284" t="s">
        <v>307</v>
      </c>
      <c r="N139" s="283" t="s">
        <v>307</v>
      </c>
      <c r="P139" s="258"/>
      <c r="Q139" s="281"/>
      <c r="R139" s="281"/>
    </row>
    <row r="140" spans="2:18">
      <c r="B140" s="92">
        <v>13</v>
      </c>
      <c r="C140" s="284" t="s">
        <v>307</v>
      </c>
      <c r="D140" s="283" t="s">
        <v>307</v>
      </c>
      <c r="E140" s="282"/>
      <c r="F140" s="299"/>
      <c r="G140" s="298"/>
      <c r="H140" s="298"/>
      <c r="I140" s="298"/>
      <c r="J140" s="298"/>
      <c r="K140" s="297"/>
      <c r="L140" s="92">
        <v>13</v>
      </c>
      <c r="M140" s="284" t="s">
        <v>307</v>
      </c>
      <c r="N140" s="283" t="s">
        <v>307</v>
      </c>
      <c r="P140" s="258"/>
      <c r="Q140" s="281"/>
      <c r="R140" s="281"/>
    </row>
    <row r="141" spans="2:18">
      <c r="B141" s="92">
        <v>14</v>
      </c>
      <c r="C141" s="284" t="s">
        <v>307</v>
      </c>
      <c r="D141" s="283" t="s">
        <v>307</v>
      </c>
      <c r="E141" s="282"/>
      <c r="F141" s="299"/>
      <c r="G141" s="298"/>
      <c r="H141" s="298"/>
      <c r="I141" s="298"/>
      <c r="J141" s="298"/>
      <c r="K141" s="297"/>
      <c r="L141" s="92">
        <v>14</v>
      </c>
      <c r="M141" s="284" t="s">
        <v>307</v>
      </c>
      <c r="N141" s="283" t="s">
        <v>307</v>
      </c>
      <c r="P141" s="258"/>
      <c r="Q141" s="281"/>
      <c r="R141" s="281"/>
    </row>
    <row r="142" spans="2:18">
      <c r="B142" s="92">
        <v>18</v>
      </c>
      <c r="C142" s="284" t="s">
        <v>307</v>
      </c>
      <c r="D142" s="283" t="s">
        <v>307</v>
      </c>
      <c r="E142" s="282"/>
      <c r="F142" s="299"/>
      <c r="G142" s="298"/>
      <c r="H142" s="298"/>
      <c r="I142" s="298"/>
      <c r="J142" s="298"/>
      <c r="K142" s="297"/>
      <c r="L142" s="92">
        <v>18</v>
      </c>
      <c r="M142" s="284" t="s">
        <v>307</v>
      </c>
      <c r="N142" s="283" t="s">
        <v>307</v>
      </c>
      <c r="P142" s="258"/>
      <c r="Q142" s="281"/>
      <c r="R142" s="281"/>
    </row>
    <row r="143" spans="2:18">
      <c r="B143" s="92">
        <v>19</v>
      </c>
      <c r="C143" s="137">
        <v>27.9</v>
      </c>
      <c r="D143" s="136">
        <v>27.8</v>
      </c>
      <c r="E143" s="282"/>
      <c r="F143" s="299"/>
      <c r="G143" s="298"/>
      <c r="H143" s="298"/>
      <c r="I143" s="298"/>
      <c r="J143" s="298"/>
      <c r="K143" s="297"/>
      <c r="L143" s="92">
        <v>19</v>
      </c>
      <c r="M143" s="137">
        <v>22.4</v>
      </c>
      <c r="N143" s="136">
        <v>24.2</v>
      </c>
      <c r="P143" s="258"/>
      <c r="Q143" s="281"/>
      <c r="R143" s="281"/>
    </row>
    <row r="144" spans="2:18">
      <c r="B144" s="92">
        <v>20</v>
      </c>
      <c r="C144" s="137">
        <v>29.1</v>
      </c>
      <c r="D144" s="136">
        <v>27.3</v>
      </c>
      <c r="E144" s="282"/>
      <c r="F144" s="299"/>
      <c r="G144" s="298"/>
      <c r="H144" s="298"/>
      <c r="I144" s="298"/>
      <c r="J144" s="298"/>
      <c r="K144" s="297"/>
      <c r="L144" s="92">
        <v>20</v>
      </c>
      <c r="M144" s="137">
        <v>22.3</v>
      </c>
      <c r="N144" s="136">
        <v>24.5</v>
      </c>
      <c r="P144" s="258"/>
      <c r="Q144" s="281"/>
      <c r="R144" s="281"/>
    </row>
    <row r="145" spans="2:18">
      <c r="B145" s="92">
        <v>21</v>
      </c>
      <c r="C145" s="137">
        <v>28.4</v>
      </c>
      <c r="D145" s="136">
        <v>24.1</v>
      </c>
      <c r="E145" s="282"/>
      <c r="F145" s="299"/>
      <c r="G145" s="298"/>
      <c r="H145" s="298"/>
      <c r="I145" s="298"/>
      <c r="J145" s="298"/>
      <c r="K145" s="297"/>
      <c r="L145" s="92">
        <v>21</v>
      </c>
      <c r="M145" s="137">
        <v>22.7</v>
      </c>
      <c r="N145" s="136">
        <v>23.2</v>
      </c>
      <c r="P145" s="258"/>
      <c r="Q145" s="281"/>
      <c r="R145" s="281"/>
    </row>
    <row r="146" spans="2:18">
      <c r="B146" s="92">
        <v>22</v>
      </c>
      <c r="C146" s="137">
        <v>29</v>
      </c>
      <c r="D146" s="136">
        <v>21.3</v>
      </c>
      <c r="E146" s="282"/>
      <c r="F146" s="299"/>
      <c r="G146" s="298"/>
      <c r="H146" s="298"/>
      <c r="I146" s="298"/>
      <c r="J146" s="298"/>
      <c r="K146" s="297"/>
      <c r="L146" s="92">
        <v>22</v>
      </c>
      <c r="M146" s="137">
        <v>21.5</v>
      </c>
      <c r="N146" s="136">
        <v>21.3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99"/>
      <c r="G147" s="298"/>
      <c r="H147" s="298"/>
      <c r="I147" s="298"/>
      <c r="J147" s="298"/>
      <c r="K147" s="297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99"/>
      <c r="G148" s="298"/>
      <c r="H148" s="298"/>
      <c r="I148" s="298"/>
      <c r="J148" s="298"/>
      <c r="K148" s="297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99"/>
      <c r="G149" s="298"/>
      <c r="H149" s="298"/>
      <c r="I149" s="298"/>
      <c r="J149" s="298"/>
      <c r="K149" s="297"/>
      <c r="L149" s="92">
        <v>27</v>
      </c>
      <c r="M149" s="284" t="s">
        <v>307</v>
      </c>
      <c r="N149" s="283" t="s">
        <v>307</v>
      </c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99"/>
      <c r="G150" s="298"/>
      <c r="H150" s="298"/>
      <c r="I150" s="298"/>
      <c r="J150" s="298"/>
      <c r="K150" s="297"/>
      <c r="L150" s="92">
        <v>29</v>
      </c>
      <c r="M150" s="304" t="s">
        <v>307</v>
      </c>
      <c r="N150" s="303" t="s">
        <v>307</v>
      </c>
      <c r="P150" s="258"/>
      <c r="Q150" s="281"/>
      <c r="R150" s="281"/>
    </row>
    <row r="151" spans="2:18" ht="13.5" thickBot="1">
      <c r="B151" s="248" t="s">
        <v>0</v>
      </c>
      <c r="C151" s="274">
        <f>COUNTIF(C132:C150,"&gt;0")</f>
        <v>8</v>
      </c>
      <c r="D151" s="296">
        <f>COUNTIF(D132:D150,"&gt;0")</f>
        <v>8</v>
      </c>
      <c r="E151" s="280"/>
      <c r="F151" s="328"/>
      <c r="G151" s="280"/>
      <c r="H151" s="328"/>
      <c r="I151" s="297"/>
      <c r="J151" s="297"/>
      <c r="K151" s="297"/>
      <c r="L151" s="248" t="s">
        <v>0</v>
      </c>
      <c r="M151" s="274">
        <f>COUNTIF(M132:M150,"&gt;0")</f>
        <v>8</v>
      </c>
      <c r="N151" s="296">
        <f>COUNTIF(N132:N150,"&gt;0")</f>
        <v>8</v>
      </c>
    </row>
    <row r="152" spans="2:18">
      <c r="B152" s="117" t="s">
        <v>1</v>
      </c>
      <c r="C152" s="134">
        <f>AVERAGE(C132:C150)</f>
        <v>27.924999999999997</v>
      </c>
      <c r="D152" s="146">
        <f>AVERAGE(D132:D150)</f>
        <v>24.962500000000002</v>
      </c>
      <c r="E152" s="101"/>
      <c r="F152" s="252"/>
      <c r="G152" s="280"/>
      <c r="H152" s="252"/>
      <c r="L152" s="117" t="s">
        <v>1</v>
      </c>
      <c r="M152" s="134">
        <f>AVERAGE(M132:M150)</f>
        <v>21.537500000000001</v>
      </c>
      <c r="N152" s="146">
        <f>AVERAGE(N132:N150)</f>
        <v>22.85</v>
      </c>
    </row>
    <row r="153" spans="2:18">
      <c r="B153" s="85" t="s">
        <v>2</v>
      </c>
      <c r="C153" s="84">
        <f>STDEV(C132:C150)</f>
        <v>0.91300132999433714</v>
      </c>
      <c r="D153" s="136">
        <f>STDEV(D132:D150)</f>
        <v>2.2784314780128891</v>
      </c>
      <c r="E153" s="101"/>
      <c r="F153" s="252"/>
      <c r="G153" s="280"/>
      <c r="H153" s="252"/>
      <c r="L153" s="85" t="s">
        <v>2</v>
      </c>
      <c r="M153" s="84">
        <f>STDEV(M132:M150)</f>
        <v>0.93646371297252373</v>
      </c>
      <c r="N153" s="136">
        <f>STDEV(N132:N150)</f>
        <v>1.4172407800269602</v>
      </c>
    </row>
    <row r="154" spans="2:18" ht="13.5" thickBot="1">
      <c r="B154" s="82" t="s">
        <v>3</v>
      </c>
      <c r="C154" s="235">
        <f>CONFIDENCE(0.05,C153,C151)</f>
        <v>0.63266601743774675</v>
      </c>
      <c r="D154" s="234">
        <f>CONFIDENCE(0.05,D153,D151)</f>
        <v>1.5788434494483754</v>
      </c>
      <c r="E154" s="279"/>
      <c r="F154" s="252"/>
      <c r="G154" s="280"/>
      <c r="H154" s="252"/>
      <c r="L154" s="82" t="s">
        <v>3</v>
      </c>
      <c r="M154" s="254">
        <f>CONFIDENCE(0.05,M153,M151)</f>
        <v>0.64892432058665961</v>
      </c>
      <c r="N154" s="278">
        <f>CONFIDENCE(0.05,N153,N151)</f>
        <v>0.9820797085318419</v>
      </c>
    </row>
    <row r="155" spans="2:18">
      <c r="F155" s="252"/>
      <c r="G155" s="280"/>
      <c r="H155" s="252"/>
    </row>
    <row r="156" spans="2:18" ht="13.5" thickBot="1">
      <c r="H156" s="293"/>
      <c r="I156" s="252"/>
      <c r="J156" s="252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457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3.5" customHeight="1" thickBot="1">
      <c r="B159" s="347" t="s">
        <v>17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27.866666666666664</v>
      </c>
      <c r="H159" s="286">
        <f t="shared" si="14"/>
        <v>24.277777777777782</v>
      </c>
      <c r="I159" s="286"/>
      <c r="J159" s="286"/>
      <c r="L159" s="492" t="s">
        <v>360</v>
      </c>
      <c r="M159" s="494"/>
      <c r="N159" s="288" t="s">
        <v>401</v>
      </c>
      <c r="P159" s="263" t="s">
        <v>1</v>
      </c>
      <c r="Q159" s="286">
        <f t="shared" ref="Q159:R161" si="15">M183</f>
        <v>22.777777777777775</v>
      </c>
      <c r="R159" s="286">
        <f t="shared" si="15"/>
        <v>23.788888888888891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1.10227038425243</v>
      </c>
      <c r="H160" s="286">
        <f t="shared" si="14"/>
        <v>1.5943476548245195</v>
      </c>
      <c r="I160" s="286"/>
      <c r="J160" s="286"/>
      <c r="L160" s="483" t="s">
        <v>6</v>
      </c>
      <c r="M160" s="485" t="s">
        <v>293</v>
      </c>
      <c r="N160" s="486"/>
      <c r="P160" s="258" t="s">
        <v>7</v>
      </c>
      <c r="Q160" s="286">
        <f t="shared" si="15"/>
        <v>0.84079988370862979</v>
      </c>
      <c r="R160" s="286">
        <f t="shared" si="15"/>
        <v>1.313815478334424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0.72013675145329625</v>
      </c>
      <c r="H161" s="286">
        <f t="shared" si="14"/>
        <v>1.0416213274306518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0.54931249675812654</v>
      </c>
      <c r="R161" s="286">
        <f t="shared" si="15"/>
        <v>0.85834367328891137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29.5</v>
      </c>
      <c r="H162" s="281">
        <f>MAX(D162:D181)</f>
        <v>26.3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24.1</v>
      </c>
      <c r="R162" s="281">
        <f>MAX(N162:N181)</f>
        <v>24.9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26.5</v>
      </c>
      <c r="H163" s="281">
        <f>MIN(D162:D181)</f>
        <v>22.4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21.5</v>
      </c>
      <c r="R163" s="281">
        <f>MIN(N162:N181)</f>
        <v>21.1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3</v>
      </c>
      <c r="H164" s="285">
        <f>H162-H163</f>
        <v>3.9000000000000021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2.6000000000000014</v>
      </c>
      <c r="R164" s="285">
        <f>R162-R163</f>
        <v>3.7999999999999972</v>
      </c>
    </row>
    <row r="165" spans="2:18">
      <c r="B165" s="92">
        <v>5</v>
      </c>
      <c r="C165" s="137">
        <v>26.8</v>
      </c>
      <c r="D165" s="136">
        <v>26.3</v>
      </c>
      <c r="E165" s="282"/>
      <c r="F165" s="258"/>
      <c r="G165" s="281"/>
      <c r="H165" s="281"/>
      <c r="I165" s="281"/>
      <c r="J165" s="281"/>
      <c r="L165" s="92">
        <v>5</v>
      </c>
      <c r="M165" s="137">
        <v>23.1</v>
      </c>
      <c r="N165" s="136">
        <v>24.6</v>
      </c>
      <c r="P165" s="258"/>
      <c r="Q165" s="281"/>
      <c r="R165" s="281"/>
    </row>
    <row r="166" spans="2:18">
      <c r="B166" s="92">
        <v>6</v>
      </c>
      <c r="C166" s="137">
        <v>26.5</v>
      </c>
      <c r="D166" s="136">
        <v>23.8</v>
      </c>
      <c r="E166" s="282"/>
      <c r="F166" s="258"/>
      <c r="G166" s="281"/>
      <c r="H166" s="281"/>
      <c r="I166" s="281"/>
      <c r="J166" s="281"/>
      <c r="L166" s="92">
        <v>6</v>
      </c>
      <c r="M166" s="137">
        <v>21.5</v>
      </c>
      <c r="N166" s="136">
        <v>22.7</v>
      </c>
      <c r="P166" s="258"/>
      <c r="Q166" s="281"/>
      <c r="R166" s="281"/>
    </row>
    <row r="167" spans="2:18">
      <c r="B167" s="92">
        <v>9</v>
      </c>
      <c r="C167" s="137">
        <v>28.8</v>
      </c>
      <c r="D167" s="136">
        <v>22.7</v>
      </c>
      <c r="E167" s="282"/>
      <c r="F167" s="258"/>
      <c r="G167" s="281"/>
      <c r="H167" s="281"/>
      <c r="I167" s="281"/>
      <c r="J167" s="281"/>
      <c r="L167" s="92">
        <v>9</v>
      </c>
      <c r="M167" s="137">
        <v>22.5</v>
      </c>
      <c r="N167" s="136">
        <v>23.7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28.1</v>
      </c>
      <c r="D172" s="136">
        <v>26.2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22.8</v>
      </c>
      <c r="N172" s="136">
        <v>24.6</v>
      </c>
      <c r="P172" s="258"/>
      <c r="Q172" s="281"/>
      <c r="R172" s="281"/>
    </row>
    <row r="173" spans="2:18">
      <c r="B173" s="92">
        <v>19</v>
      </c>
      <c r="C173" s="137">
        <v>29.2</v>
      </c>
      <c r="D173" s="136">
        <v>25.8</v>
      </c>
      <c r="E173" s="282"/>
      <c r="F173" s="299"/>
      <c r="G173" s="298"/>
      <c r="H173" s="298"/>
      <c r="I173" s="298"/>
      <c r="J173" s="298"/>
      <c r="K173" s="297"/>
      <c r="L173" s="92">
        <v>19</v>
      </c>
      <c r="M173" s="137">
        <v>21.7</v>
      </c>
      <c r="N173" s="136">
        <v>21.1</v>
      </c>
      <c r="P173" s="258"/>
      <c r="Q173" s="281"/>
      <c r="R173" s="281"/>
    </row>
    <row r="174" spans="2:18">
      <c r="B174" s="92">
        <v>20</v>
      </c>
      <c r="C174" s="137">
        <v>29.5</v>
      </c>
      <c r="D174" s="136">
        <v>25.2</v>
      </c>
      <c r="E174" s="282"/>
      <c r="F174" s="299"/>
      <c r="G174" s="298"/>
      <c r="H174" s="298"/>
      <c r="I174" s="298"/>
      <c r="J174" s="298"/>
      <c r="K174" s="297"/>
      <c r="L174" s="92">
        <v>20</v>
      </c>
      <c r="M174" s="137">
        <v>22.5</v>
      </c>
      <c r="N174" s="136">
        <v>22.9</v>
      </c>
      <c r="P174" s="258"/>
      <c r="Q174" s="281"/>
      <c r="R174" s="281"/>
    </row>
    <row r="175" spans="2:18">
      <c r="B175" s="92">
        <v>23</v>
      </c>
      <c r="C175" s="137">
        <v>27.6</v>
      </c>
      <c r="D175" s="136">
        <v>23.3</v>
      </c>
      <c r="E175" s="282"/>
      <c r="F175" s="299"/>
      <c r="G175" s="298"/>
      <c r="H175" s="298"/>
      <c r="I175" s="298"/>
      <c r="J175" s="298"/>
      <c r="K175" s="297"/>
      <c r="L175" s="92">
        <v>23</v>
      </c>
      <c r="M175" s="137">
        <v>23.2</v>
      </c>
      <c r="N175" s="136">
        <v>24.9</v>
      </c>
      <c r="P175" s="258"/>
      <c r="Q175" s="281"/>
      <c r="R175" s="281"/>
    </row>
    <row r="176" spans="2:18">
      <c r="B176" s="92">
        <v>24</v>
      </c>
      <c r="C176" s="137">
        <v>27.5</v>
      </c>
      <c r="D176" s="136">
        <v>22.4</v>
      </c>
      <c r="E176" s="282"/>
      <c r="F176" s="258"/>
      <c r="G176" s="281"/>
      <c r="H176" s="281"/>
      <c r="I176" s="281"/>
      <c r="J176" s="281"/>
      <c r="L176" s="92">
        <v>24</v>
      </c>
      <c r="M176" s="137">
        <v>23.6</v>
      </c>
      <c r="N176" s="136">
        <v>24.8</v>
      </c>
      <c r="P176" s="258"/>
      <c r="Q176" s="281"/>
      <c r="R176" s="281"/>
    </row>
    <row r="177" spans="2:18">
      <c r="B177" s="92">
        <v>25</v>
      </c>
      <c r="C177" s="137">
        <v>26.8</v>
      </c>
      <c r="D177" s="136">
        <v>22.8</v>
      </c>
      <c r="E177" s="282"/>
      <c r="F177" s="258"/>
      <c r="G177" s="281"/>
      <c r="H177" s="281"/>
      <c r="I177" s="281"/>
      <c r="J177" s="281"/>
      <c r="L177" s="92">
        <v>25</v>
      </c>
      <c r="M177" s="137">
        <v>24.1</v>
      </c>
      <c r="N177" s="136">
        <v>24.8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99"/>
      <c r="G178" s="298"/>
      <c r="H178" s="298"/>
      <c r="I178" s="298"/>
      <c r="J178" s="298"/>
      <c r="K178" s="297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58"/>
      <c r="G179" s="281"/>
      <c r="H179" s="281"/>
      <c r="I179" s="281"/>
      <c r="J179" s="281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99"/>
      <c r="G180" s="298"/>
      <c r="H180" s="298"/>
      <c r="I180" s="298"/>
      <c r="J180" s="298"/>
      <c r="K180" s="297"/>
      <c r="L180" s="92">
        <v>30</v>
      </c>
      <c r="M180" s="284" t="s">
        <v>307</v>
      </c>
      <c r="N180" s="283" t="s">
        <v>307</v>
      </c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99"/>
      <c r="G181" s="298"/>
      <c r="H181" s="298"/>
      <c r="I181" s="298"/>
      <c r="J181" s="298"/>
      <c r="K181" s="297"/>
      <c r="L181" s="92">
        <v>31</v>
      </c>
      <c r="M181" s="304" t="s">
        <v>307</v>
      </c>
      <c r="N181" s="303" t="s">
        <v>307</v>
      </c>
      <c r="P181" s="258"/>
      <c r="Q181" s="281"/>
      <c r="R181" s="281"/>
    </row>
    <row r="182" spans="2:18" ht="13.5" thickBot="1">
      <c r="B182" s="248" t="s">
        <v>0</v>
      </c>
      <c r="C182" s="274">
        <f>COUNTIF(C162:C181,"&gt;0")</f>
        <v>9</v>
      </c>
      <c r="D182" s="296">
        <f>COUNTIF(D162:D181,"&gt;0")</f>
        <v>9</v>
      </c>
      <c r="E182" s="280"/>
      <c r="F182" s="252"/>
      <c r="G182" s="280"/>
      <c r="H182" s="252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27.866666666666664</v>
      </c>
      <c r="D183" s="146">
        <f>AVERAGE(D162:D181)</f>
        <v>24.277777777777782</v>
      </c>
      <c r="E183" s="101"/>
      <c r="F183" s="252"/>
      <c r="G183" s="280"/>
      <c r="H183" s="252"/>
      <c r="L183" s="117" t="s">
        <v>1</v>
      </c>
      <c r="M183" s="134">
        <f>AVERAGE(M162:M181)</f>
        <v>22.777777777777775</v>
      </c>
      <c r="N183" s="146">
        <f>AVERAGE(N162:N181)</f>
        <v>23.788888888888891</v>
      </c>
    </row>
    <row r="184" spans="2:18">
      <c r="B184" s="85" t="s">
        <v>2</v>
      </c>
      <c r="C184" s="84">
        <f>STDEV(C162:C181)</f>
        <v>1.10227038425243</v>
      </c>
      <c r="D184" s="136">
        <f>STDEV(D162:D181)</f>
        <v>1.5943476548245195</v>
      </c>
      <c r="E184" s="101"/>
      <c r="F184" s="252"/>
      <c r="G184" s="280"/>
      <c r="H184" s="252"/>
      <c r="L184" s="85" t="s">
        <v>2</v>
      </c>
      <c r="M184" s="84">
        <f>STDEV(M162:M181)</f>
        <v>0.84079988370862979</v>
      </c>
      <c r="N184" s="136">
        <f>STDEV(N162:N181)</f>
        <v>1.313815478334424</v>
      </c>
    </row>
    <row r="185" spans="2:18" ht="13.5" thickBot="1">
      <c r="B185" s="82" t="s">
        <v>3</v>
      </c>
      <c r="C185" s="235">
        <f>CONFIDENCE(0.05,C184,C182)</f>
        <v>0.72013675145329625</v>
      </c>
      <c r="D185" s="234">
        <f>CONFIDENCE(0.05,D184,D182)</f>
        <v>1.0416213274306518</v>
      </c>
      <c r="E185" s="279"/>
      <c r="F185" s="252"/>
      <c r="G185" s="280"/>
      <c r="H185" s="252"/>
      <c r="L185" s="82" t="s">
        <v>3</v>
      </c>
      <c r="M185" s="254">
        <f>CONFIDENCE(0.05,M184,M182)</f>
        <v>0.54931249675812654</v>
      </c>
      <c r="N185" s="278">
        <f>CONFIDENCE(0.05,N184,N182)</f>
        <v>0.85834367328891137</v>
      </c>
    </row>
    <row r="186" spans="2:18">
      <c r="F186" s="252"/>
      <c r="G186" s="280"/>
      <c r="H186" s="252"/>
    </row>
    <row r="187" spans="2:18" ht="13.5" thickBot="1">
      <c r="H187" s="293"/>
      <c r="I187" s="252"/>
      <c r="J187" s="252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456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3.5" customHeight="1" thickBot="1">
      <c r="B190" s="347" t="s">
        <v>17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29.157142857142855</v>
      </c>
      <c r="H190" s="286">
        <f t="shared" si="16"/>
        <v>23.457142857142856</v>
      </c>
      <c r="I190" s="286"/>
      <c r="J190" s="286"/>
      <c r="L190" s="492" t="s">
        <v>360</v>
      </c>
      <c r="M190" s="494"/>
      <c r="N190" s="288" t="s">
        <v>400</v>
      </c>
      <c r="P190" s="263" t="s">
        <v>1</v>
      </c>
      <c r="Q190" s="286">
        <f t="shared" ref="Q190:R192" si="17">M216</f>
        <v>24.657142857142855</v>
      </c>
      <c r="R190" s="286">
        <f t="shared" si="17"/>
        <v>24.785714285714285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0.80799575670738688</v>
      </c>
      <c r="H191" s="286">
        <f t="shared" si="16"/>
        <v>1.7831219278343842</v>
      </c>
      <c r="I191" s="286"/>
      <c r="J191" s="286"/>
      <c r="L191" s="483" t="s">
        <v>6</v>
      </c>
      <c r="M191" s="485" t="s">
        <v>293</v>
      </c>
      <c r="N191" s="486"/>
      <c r="P191" s="258" t="s">
        <v>7</v>
      </c>
      <c r="Q191" s="286">
        <f t="shared" si="17"/>
        <v>2.1085991739044379</v>
      </c>
      <c r="R191" s="286">
        <f t="shared" si="17"/>
        <v>2.1950159995078029</v>
      </c>
    </row>
    <row r="192" spans="2:18" ht="13.5" thickBot="1">
      <c r="B192" s="484"/>
      <c r="C192" s="107">
        <v>1</v>
      </c>
      <c r="D192" s="106">
        <v>2</v>
      </c>
      <c r="E192" s="280"/>
      <c r="F192" s="258" t="s">
        <v>3</v>
      </c>
      <c r="G192" s="286">
        <f t="shared" si="16"/>
        <v>0.5985606342458708</v>
      </c>
      <c r="H192" s="286">
        <f t="shared" si="16"/>
        <v>1.3209309370776692</v>
      </c>
      <c r="I192" s="286"/>
      <c r="J192" s="286"/>
      <c r="L192" s="484"/>
      <c r="M192" s="107">
        <v>1</v>
      </c>
      <c r="N192" s="106">
        <v>2</v>
      </c>
      <c r="P192" s="258" t="s">
        <v>3</v>
      </c>
      <c r="Q192" s="286">
        <f t="shared" si="17"/>
        <v>1.5620434246409465</v>
      </c>
      <c r="R192" s="286">
        <f t="shared" si="17"/>
        <v>1.6260607285850281</v>
      </c>
    </row>
    <row r="193" spans="2:18">
      <c r="B193" s="92">
        <v>1</v>
      </c>
      <c r="C193" s="307" t="s">
        <v>307</v>
      </c>
      <c r="D193" s="306" t="s">
        <v>307</v>
      </c>
      <c r="E193" s="282"/>
      <c r="F193" s="258" t="s">
        <v>8</v>
      </c>
      <c r="G193" s="281">
        <f>MAX(C193:C213)</f>
        <v>30.2</v>
      </c>
      <c r="H193" s="281">
        <f>MAX(D193:D213)</f>
        <v>26.2</v>
      </c>
      <c r="I193" s="281"/>
      <c r="J193" s="281"/>
      <c r="L193" s="92">
        <v>1</v>
      </c>
      <c r="M193" s="307" t="s">
        <v>307</v>
      </c>
      <c r="N193" s="306" t="s">
        <v>307</v>
      </c>
      <c r="P193" s="258" t="s">
        <v>8</v>
      </c>
      <c r="Q193" s="281">
        <f>MAX(M193:M213)</f>
        <v>28.5</v>
      </c>
      <c r="R193" s="281">
        <f>MAX(N193:N213)</f>
        <v>29</v>
      </c>
    </row>
    <row r="194" spans="2:18">
      <c r="B194" s="92">
        <v>2</v>
      </c>
      <c r="C194" s="284" t="s">
        <v>307</v>
      </c>
      <c r="D194" s="283" t="s">
        <v>307</v>
      </c>
      <c r="E194" s="282"/>
      <c r="F194" s="258" t="s">
        <v>9</v>
      </c>
      <c r="G194" s="281">
        <f>MIN(C193:C213)</f>
        <v>28</v>
      </c>
      <c r="H194" s="281">
        <f>MIN(D193:D213)</f>
        <v>21.2</v>
      </c>
      <c r="I194" s="281"/>
      <c r="J194" s="281"/>
      <c r="L194" s="92">
        <v>2</v>
      </c>
      <c r="M194" s="284" t="s">
        <v>307</v>
      </c>
      <c r="N194" s="283" t="s">
        <v>307</v>
      </c>
      <c r="P194" s="258" t="s">
        <v>9</v>
      </c>
      <c r="Q194" s="281">
        <f>MIN(M193:M213)</f>
        <v>22.5</v>
      </c>
      <c r="R194" s="281">
        <f>MIN(N193:N213)</f>
        <v>22</v>
      </c>
    </row>
    <row r="195" spans="2:18" ht="13.5" thickBot="1">
      <c r="B195" s="92">
        <v>3</v>
      </c>
      <c r="C195" s="284" t="s">
        <v>307</v>
      </c>
      <c r="D195" s="283" t="s">
        <v>307</v>
      </c>
      <c r="E195" s="282"/>
      <c r="F195" s="262" t="s">
        <v>10</v>
      </c>
      <c r="G195" s="285">
        <f>G193-G194</f>
        <v>2.1999999999999993</v>
      </c>
      <c r="H195" s="285">
        <f>H193-H194</f>
        <v>5</v>
      </c>
      <c r="I195" s="281"/>
      <c r="J195" s="281"/>
      <c r="L195" s="92">
        <v>3</v>
      </c>
      <c r="M195" s="284" t="s">
        <v>307</v>
      </c>
      <c r="N195" s="283" t="s">
        <v>307</v>
      </c>
      <c r="P195" s="262" t="s">
        <v>10</v>
      </c>
      <c r="Q195" s="285">
        <f>Q193-Q194</f>
        <v>6</v>
      </c>
      <c r="R195" s="285">
        <f>R193-R194</f>
        <v>7</v>
      </c>
    </row>
    <row r="196" spans="2:18">
      <c r="B196" s="92">
        <v>6</v>
      </c>
      <c r="C196" s="137">
        <v>28.5</v>
      </c>
      <c r="D196" s="136">
        <v>22</v>
      </c>
      <c r="E196" s="282"/>
      <c r="F196" s="258"/>
      <c r="G196" s="281"/>
      <c r="H196" s="281"/>
      <c r="I196" s="281"/>
      <c r="J196" s="281"/>
      <c r="L196" s="92">
        <v>6</v>
      </c>
      <c r="M196" s="137">
        <v>28.5</v>
      </c>
      <c r="N196" s="136">
        <v>22</v>
      </c>
      <c r="P196" s="258"/>
      <c r="Q196" s="281"/>
      <c r="R196" s="281"/>
    </row>
    <row r="197" spans="2:18">
      <c r="B197" s="92">
        <v>7</v>
      </c>
      <c r="C197" s="137">
        <v>28.8</v>
      </c>
      <c r="D197" s="136">
        <v>24.8</v>
      </c>
      <c r="E197" s="282"/>
      <c r="F197" s="258"/>
      <c r="G197" s="281"/>
      <c r="H197" s="281"/>
      <c r="I197" s="281"/>
      <c r="J197" s="281"/>
      <c r="L197" s="92">
        <v>7</v>
      </c>
      <c r="M197" s="137">
        <v>22.5</v>
      </c>
      <c r="N197" s="136">
        <v>24.7</v>
      </c>
      <c r="P197" s="258"/>
      <c r="Q197" s="281"/>
      <c r="R197" s="281"/>
    </row>
    <row r="198" spans="2:18">
      <c r="B198" s="92">
        <v>8</v>
      </c>
      <c r="C198" s="137">
        <v>29.6</v>
      </c>
      <c r="D198" s="136">
        <v>22.9</v>
      </c>
      <c r="E198" s="282"/>
      <c r="F198" s="258"/>
      <c r="G198" s="281"/>
      <c r="H198" s="281"/>
      <c r="I198" s="281"/>
      <c r="J198" s="281"/>
      <c r="L198" s="92">
        <v>8</v>
      </c>
      <c r="M198" s="137">
        <v>23.4</v>
      </c>
      <c r="N198" s="136">
        <v>24.2</v>
      </c>
      <c r="P198" s="258"/>
      <c r="Q198" s="281"/>
      <c r="R198" s="281"/>
    </row>
    <row r="199" spans="2:18">
      <c r="B199" s="92">
        <v>9</v>
      </c>
      <c r="C199" s="284" t="s">
        <v>307</v>
      </c>
      <c r="D199" s="283" t="s">
        <v>307</v>
      </c>
      <c r="F199" s="258"/>
      <c r="G199" s="281"/>
      <c r="H199" s="281"/>
      <c r="I199" s="281"/>
      <c r="J199" s="281"/>
      <c r="L199" s="92">
        <v>9</v>
      </c>
      <c r="M199" s="284" t="s">
        <v>307</v>
      </c>
      <c r="N199" s="283" t="s">
        <v>307</v>
      </c>
      <c r="P199" s="258"/>
      <c r="Q199" s="281"/>
      <c r="R199" s="281"/>
    </row>
    <row r="200" spans="2:18">
      <c r="B200" s="92">
        <v>10</v>
      </c>
      <c r="C200" s="284" t="s">
        <v>307</v>
      </c>
      <c r="D200" s="283" t="s">
        <v>307</v>
      </c>
      <c r="E200" s="282"/>
      <c r="F200" s="258"/>
      <c r="G200" s="281"/>
      <c r="H200" s="281"/>
      <c r="I200" s="281"/>
      <c r="J200" s="281"/>
      <c r="L200" s="92">
        <v>10</v>
      </c>
      <c r="M200" s="284" t="s">
        <v>307</v>
      </c>
      <c r="N200" s="283" t="s">
        <v>307</v>
      </c>
      <c r="P200" s="258"/>
      <c r="Q200" s="281"/>
      <c r="R200" s="281"/>
    </row>
    <row r="201" spans="2:18">
      <c r="B201" s="92">
        <v>13</v>
      </c>
      <c r="C201" s="284" t="s">
        <v>307</v>
      </c>
      <c r="D201" s="283" t="s">
        <v>307</v>
      </c>
      <c r="E201" s="282"/>
      <c r="F201" s="258"/>
      <c r="G201" s="281"/>
      <c r="H201" s="281"/>
      <c r="I201" s="281"/>
      <c r="J201" s="281"/>
      <c r="L201" s="92">
        <v>13</v>
      </c>
      <c r="M201" s="284" t="s">
        <v>307</v>
      </c>
      <c r="N201" s="283" t="s">
        <v>307</v>
      </c>
      <c r="P201" s="258"/>
      <c r="Q201" s="281"/>
      <c r="R201" s="281"/>
    </row>
    <row r="202" spans="2:18">
      <c r="B202" s="92">
        <v>14</v>
      </c>
      <c r="C202" s="284" t="s">
        <v>307</v>
      </c>
      <c r="D202" s="283" t="s">
        <v>307</v>
      </c>
      <c r="E202" s="282"/>
      <c r="F202" s="258"/>
      <c r="G202" s="281"/>
      <c r="H202" s="281"/>
      <c r="I202" s="281"/>
      <c r="J202" s="281"/>
      <c r="L202" s="92">
        <v>14</v>
      </c>
      <c r="M202" s="284" t="s">
        <v>307</v>
      </c>
      <c r="N202" s="283" t="s">
        <v>307</v>
      </c>
      <c r="P202" s="258"/>
      <c r="Q202" s="281"/>
      <c r="R202" s="281"/>
    </row>
    <row r="203" spans="2:18">
      <c r="B203" s="92">
        <v>16</v>
      </c>
      <c r="C203" s="284" t="s">
        <v>307</v>
      </c>
      <c r="D203" s="283" t="s">
        <v>307</v>
      </c>
      <c r="E203" s="282"/>
      <c r="F203" s="258"/>
      <c r="G203" s="281"/>
      <c r="H203" s="281"/>
      <c r="I203" s="281"/>
      <c r="J203" s="281"/>
      <c r="L203" s="92">
        <v>16</v>
      </c>
      <c r="M203" s="284" t="s">
        <v>307</v>
      </c>
      <c r="N203" s="283" t="s">
        <v>307</v>
      </c>
      <c r="P203" s="258"/>
      <c r="Q203" s="281"/>
      <c r="R203" s="281"/>
    </row>
    <row r="204" spans="2:18">
      <c r="B204" s="92">
        <v>17</v>
      </c>
      <c r="C204" s="137">
        <v>29</v>
      </c>
      <c r="D204" s="136">
        <v>26.2</v>
      </c>
      <c r="E204" s="282"/>
      <c r="F204" s="258"/>
      <c r="G204" s="281"/>
      <c r="H204" s="281"/>
      <c r="I204" s="281"/>
      <c r="J204" s="281"/>
      <c r="L204" s="92">
        <v>17</v>
      </c>
      <c r="M204" s="137">
        <v>26.6</v>
      </c>
      <c r="N204" s="136">
        <v>29</v>
      </c>
      <c r="P204" s="258"/>
      <c r="Q204" s="281"/>
      <c r="R204" s="281"/>
    </row>
    <row r="205" spans="2:18">
      <c r="B205" s="92">
        <v>20</v>
      </c>
      <c r="C205" s="137">
        <v>30</v>
      </c>
      <c r="D205" s="136">
        <v>24.6</v>
      </c>
      <c r="E205" s="282"/>
      <c r="F205" s="299"/>
      <c r="G205" s="298"/>
      <c r="H205" s="298"/>
      <c r="I205" s="298"/>
      <c r="J205" s="298"/>
      <c r="K205" s="297"/>
      <c r="L205" s="92">
        <v>20</v>
      </c>
      <c r="M205" s="137">
        <v>23.8</v>
      </c>
      <c r="N205" s="136">
        <v>25.9</v>
      </c>
      <c r="P205" s="258"/>
      <c r="Q205" s="281"/>
      <c r="R205" s="281"/>
    </row>
    <row r="206" spans="2:18">
      <c r="B206" s="92">
        <v>21</v>
      </c>
      <c r="C206" s="137">
        <v>30.2</v>
      </c>
      <c r="D206" s="136">
        <v>22.5</v>
      </c>
      <c r="E206" s="282"/>
      <c r="F206" s="299"/>
      <c r="G206" s="298"/>
      <c r="H206" s="298"/>
      <c r="I206" s="298"/>
      <c r="J206" s="298"/>
      <c r="K206" s="297"/>
      <c r="L206" s="92">
        <v>21</v>
      </c>
      <c r="M206" s="137">
        <v>23.8</v>
      </c>
      <c r="N206" s="136">
        <v>23.7</v>
      </c>
      <c r="P206" s="258"/>
      <c r="Q206" s="281"/>
      <c r="R206" s="281"/>
    </row>
    <row r="207" spans="2:18">
      <c r="B207" s="92">
        <v>22</v>
      </c>
      <c r="C207" s="284" t="s">
        <v>307</v>
      </c>
      <c r="D207" s="283" t="s">
        <v>307</v>
      </c>
      <c r="E207" s="282"/>
      <c r="F207" s="299"/>
      <c r="G207" s="298"/>
      <c r="H207" s="298"/>
      <c r="I207" s="298"/>
      <c r="J207" s="298"/>
      <c r="K207" s="297"/>
      <c r="L207" s="92">
        <v>22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23</v>
      </c>
      <c r="C208" s="137">
        <v>28</v>
      </c>
      <c r="D208" s="136">
        <v>21.2</v>
      </c>
      <c r="E208" s="282"/>
      <c r="F208" s="258"/>
      <c r="G208" s="281"/>
      <c r="H208" s="281"/>
      <c r="I208" s="281"/>
      <c r="J208" s="281"/>
      <c r="L208" s="92">
        <v>23</v>
      </c>
      <c r="M208" s="137">
        <v>24</v>
      </c>
      <c r="N208" s="136">
        <v>24</v>
      </c>
      <c r="P208" s="258"/>
      <c r="Q208" s="281"/>
      <c r="R208" s="281"/>
    </row>
    <row r="209" spans="2:18">
      <c r="B209" s="92">
        <v>24</v>
      </c>
      <c r="C209" s="284" t="s">
        <v>307</v>
      </c>
      <c r="D209" s="283" t="s">
        <v>307</v>
      </c>
      <c r="E209" s="282"/>
      <c r="F209" s="258"/>
      <c r="G209" s="281"/>
      <c r="H209" s="281"/>
      <c r="I209" s="281"/>
      <c r="J209" s="281"/>
      <c r="L209" s="92">
        <v>24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27</v>
      </c>
      <c r="C210" s="284" t="s">
        <v>307</v>
      </c>
      <c r="D210" s="283" t="s">
        <v>307</v>
      </c>
      <c r="E210" s="282"/>
      <c r="F210" s="299"/>
      <c r="G210" s="298"/>
      <c r="H210" s="298"/>
      <c r="I210" s="298"/>
      <c r="J210" s="298"/>
      <c r="K210" s="297"/>
      <c r="L210" s="92">
        <v>27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28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28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29</v>
      </c>
      <c r="C212" s="284" t="s">
        <v>307</v>
      </c>
      <c r="D212" s="283" t="s">
        <v>307</v>
      </c>
      <c r="E212" s="282"/>
      <c r="F212" s="299"/>
      <c r="G212" s="298"/>
      <c r="H212" s="298"/>
      <c r="I212" s="298"/>
      <c r="J212" s="298"/>
      <c r="K212" s="297"/>
      <c r="L212" s="92">
        <v>29</v>
      </c>
      <c r="M212" s="284" t="s">
        <v>307</v>
      </c>
      <c r="N212" s="283" t="s">
        <v>307</v>
      </c>
      <c r="P212" s="258"/>
      <c r="Q212" s="281"/>
      <c r="R212" s="281"/>
    </row>
    <row r="213" spans="2:18">
      <c r="B213" s="319">
        <v>30</v>
      </c>
      <c r="C213" s="284" t="s">
        <v>307</v>
      </c>
      <c r="D213" s="283" t="s">
        <v>307</v>
      </c>
      <c r="E213" s="282"/>
      <c r="F213" s="299"/>
      <c r="G213" s="298"/>
      <c r="H213" s="298"/>
      <c r="I213" s="298"/>
      <c r="J213" s="298"/>
      <c r="K213" s="297"/>
      <c r="L213" s="319">
        <v>30</v>
      </c>
      <c r="M213" s="284" t="s">
        <v>307</v>
      </c>
      <c r="N213" s="283" t="s">
        <v>307</v>
      </c>
      <c r="P213" s="258"/>
      <c r="Q213" s="281"/>
      <c r="R213" s="281"/>
    </row>
    <row r="214" spans="2:18" ht="13.5" thickBot="1">
      <c r="B214" s="319">
        <v>31</v>
      </c>
      <c r="C214" s="304" t="s">
        <v>307</v>
      </c>
      <c r="D214" s="303" t="s">
        <v>307</v>
      </c>
      <c r="E214" s="282"/>
      <c r="F214" s="299"/>
      <c r="G214" s="298"/>
      <c r="H214" s="298"/>
      <c r="I214" s="298"/>
      <c r="J214" s="298"/>
      <c r="K214" s="297"/>
      <c r="L214" s="319">
        <v>31</v>
      </c>
      <c r="M214" s="304" t="s">
        <v>307</v>
      </c>
      <c r="N214" s="303" t="s">
        <v>307</v>
      </c>
      <c r="P214" s="258"/>
      <c r="Q214" s="281"/>
      <c r="R214" s="281"/>
    </row>
    <row r="215" spans="2:18" ht="13.5" thickBot="1">
      <c r="B215" s="248" t="s">
        <v>0</v>
      </c>
      <c r="C215" s="274">
        <f>COUNTIF(C193:C214,"&gt;0")</f>
        <v>7</v>
      </c>
      <c r="D215" s="296">
        <f>COUNTIF(D193:D214,"&gt;0")</f>
        <v>7</v>
      </c>
      <c r="E215" s="280"/>
      <c r="F215" s="252"/>
      <c r="G215" s="280"/>
      <c r="H215" s="252"/>
      <c r="L215" s="248" t="s">
        <v>0</v>
      </c>
      <c r="M215" s="274">
        <f>COUNTIF(M193:M214,"&gt;0")</f>
        <v>7</v>
      </c>
      <c r="N215" s="296">
        <f>COUNTIF(N193:N214,"&gt;0")</f>
        <v>7</v>
      </c>
    </row>
    <row r="216" spans="2:18">
      <c r="B216" s="117" t="s">
        <v>1</v>
      </c>
      <c r="C216" s="134">
        <f>AVERAGE(C193:C213)</f>
        <v>29.157142857142855</v>
      </c>
      <c r="D216" s="146">
        <f>AVERAGE(D193:D213)</f>
        <v>23.457142857142856</v>
      </c>
      <c r="E216" s="101"/>
      <c r="F216" s="252"/>
      <c r="G216" s="280"/>
      <c r="H216" s="252"/>
      <c r="L216" s="117" t="s">
        <v>1</v>
      </c>
      <c r="M216" s="134">
        <f>AVERAGE(M193:M213)</f>
        <v>24.657142857142855</v>
      </c>
      <c r="N216" s="146">
        <f>AVERAGE(N193:N213)</f>
        <v>24.785714285714285</v>
      </c>
    </row>
    <row r="217" spans="2:18">
      <c r="B217" s="85" t="s">
        <v>2</v>
      </c>
      <c r="C217" s="84">
        <f>STDEV(C193:C213)</f>
        <v>0.80799575670738688</v>
      </c>
      <c r="D217" s="136">
        <f>STDEV(D193:D213)</f>
        <v>1.7831219278343842</v>
      </c>
      <c r="E217" s="101"/>
      <c r="F217" s="252"/>
      <c r="G217" s="280"/>
      <c r="H217" s="252"/>
      <c r="L217" s="85" t="s">
        <v>2</v>
      </c>
      <c r="M217" s="84">
        <f>STDEV(M193:M213)</f>
        <v>2.1085991739044379</v>
      </c>
      <c r="N217" s="136">
        <f>STDEV(N193:N213)</f>
        <v>2.1950159995078029</v>
      </c>
    </row>
    <row r="218" spans="2:18" ht="13.5" thickBot="1">
      <c r="B218" s="82" t="s">
        <v>3</v>
      </c>
      <c r="C218" s="235">
        <f>CONFIDENCE(0.05,C217,C215)</f>
        <v>0.5985606342458708</v>
      </c>
      <c r="D218" s="234">
        <f>CONFIDENCE(0.05,D217,D215)</f>
        <v>1.3209309370776692</v>
      </c>
      <c r="E218" s="279"/>
      <c r="F218" s="252"/>
      <c r="G218" s="280"/>
      <c r="H218" s="252"/>
      <c r="L218" s="82" t="s">
        <v>3</v>
      </c>
      <c r="M218" s="254">
        <f>CONFIDENCE(0.05,M217,M215)</f>
        <v>1.5620434246409465</v>
      </c>
      <c r="N218" s="278">
        <f>CONFIDENCE(0.05,N217,N215)</f>
        <v>1.6260607285850281</v>
      </c>
    </row>
    <row r="219" spans="2:18">
      <c r="F219" s="252"/>
      <c r="G219" s="280"/>
      <c r="H219" s="252"/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455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3.5" customHeight="1" thickBot="1">
      <c r="B223" s="347" t="s">
        <v>17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29.62857142857143</v>
      </c>
      <c r="H223" s="286">
        <f t="shared" si="18"/>
        <v>26.571428571428573</v>
      </c>
      <c r="I223" s="286"/>
      <c r="J223" s="286"/>
      <c r="L223" s="492" t="s">
        <v>360</v>
      </c>
      <c r="M223" s="494"/>
      <c r="N223" s="288" t="s">
        <v>399</v>
      </c>
      <c r="P223" s="263" t="s">
        <v>1</v>
      </c>
      <c r="Q223" s="286">
        <f t="shared" ref="Q223:R225" si="19">M238</f>
        <v>23.228571428571424</v>
      </c>
      <c r="R223" s="286">
        <f t="shared" si="19"/>
        <v>24.199999999999996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0.59361683970466339</v>
      </c>
      <c r="H224" s="286">
        <f t="shared" si="18"/>
        <v>1.3548853404307999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19"/>
        <v>0.30937725468153915</v>
      </c>
      <c r="R224" s="286">
        <f t="shared" si="19"/>
        <v>0.51639777949432253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18"/>
        <v>0.43974942828979385</v>
      </c>
      <c r="H225" s="286">
        <f t="shared" si="18"/>
        <v>1.0036946629564869</v>
      </c>
      <c r="I225" s="286"/>
      <c r="J225" s="286"/>
      <c r="L225" s="484"/>
      <c r="M225" s="107">
        <v>1</v>
      </c>
      <c r="N225" s="106">
        <v>2</v>
      </c>
      <c r="P225" s="258" t="s">
        <v>3</v>
      </c>
      <c r="Q225" s="286">
        <f t="shared" si="19"/>
        <v>0.22918566619464453</v>
      </c>
      <c r="R225" s="286">
        <f t="shared" si="19"/>
        <v>0.38254579909782743</v>
      </c>
    </row>
    <row r="226" spans="2:18">
      <c r="B226" s="228">
        <v>3</v>
      </c>
      <c r="C226" s="295">
        <v>29.7</v>
      </c>
      <c r="D226" s="294">
        <v>25.1</v>
      </c>
      <c r="E226" s="282"/>
      <c r="F226" s="258" t="s">
        <v>8</v>
      </c>
      <c r="G226" s="281">
        <f>MAX(C226:C236)</f>
        <v>30.7</v>
      </c>
      <c r="H226" s="281">
        <f>MAX(D226:D236)</f>
        <v>28.8</v>
      </c>
      <c r="I226" s="281"/>
      <c r="J226" s="281"/>
      <c r="L226" s="228">
        <v>3</v>
      </c>
      <c r="M226" s="295">
        <v>23.2</v>
      </c>
      <c r="N226" s="294">
        <v>23.2</v>
      </c>
      <c r="P226" s="258" t="s">
        <v>8</v>
      </c>
      <c r="Q226" s="281">
        <f>MAX(M226:M236)</f>
        <v>23.7</v>
      </c>
      <c r="R226" s="281">
        <f>MAX(N226:N236)</f>
        <v>24.8</v>
      </c>
    </row>
    <row r="227" spans="2:18">
      <c r="B227" s="125">
        <v>4</v>
      </c>
      <c r="C227" s="137">
        <v>30.7</v>
      </c>
      <c r="D227" s="136">
        <v>24.8</v>
      </c>
      <c r="E227" s="282"/>
      <c r="F227" s="258" t="s">
        <v>9</v>
      </c>
      <c r="G227" s="281">
        <f>MIN(C226:C236)</f>
        <v>29</v>
      </c>
      <c r="H227" s="281">
        <f>MIN(D226:D236)</f>
        <v>24.8</v>
      </c>
      <c r="I227" s="281"/>
      <c r="J227" s="281"/>
      <c r="L227" s="125">
        <v>4</v>
      </c>
      <c r="M227" s="137">
        <v>22.9</v>
      </c>
      <c r="N227" s="136">
        <v>24.8</v>
      </c>
      <c r="P227" s="258" t="s">
        <v>9</v>
      </c>
      <c r="Q227" s="281">
        <f>MIN(M226:M236)</f>
        <v>22.9</v>
      </c>
      <c r="R227" s="281">
        <f>MIN(N226:N236)</f>
        <v>23.2</v>
      </c>
    </row>
    <row r="228" spans="2:18" ht="13.5" thickBot="1">
      <c r="B228" s="125">
        <v>14</v>
      </c>
      <c r="C228" s="137">
        <v>29.5</v>
      </c>
      <c r="D228" s="136">
        <v>28.8</v>
      </c>
      <c r="E228" s="282"/>
      <c r="F228" s="262" t="s">
        <v>10</v>
      </c>
      <c r="G228" s="285">
        <f>G226-G227</f>
        <v>1.6999999999999993</v>
      </c>
      <c r="H228" s="285">
        <f>H226-H227</f>
        <v>4</v>
      </c>
      <c r="I228" s="281"/>
      <c r="J228" s="281"/>
      <c r="L228" s="125">
        <v>14</v>
      </c>
      <c r="M228" s="137">
        <v>23</v>
      </c>
      <c r="N228" s="136">
        <v>24</v>
      </c>
      <c r="P228" s="262" t="s">
        <v>10</v>
      </c>
      <c r="Q228" s="285">
        <f>Q226-Q227</f>
        <v>0.80000000000000071</v>
      </c>
      <c r="R228" s="285">
        <f>R226-R227</f>
        <v>1.6000000000000014</v>
      </c>
    </row>
    <row r="229" spans="2:18">
      <c r="B229" s="125">
        <v>17</v>
      </c>
      <c r="C229" s="137">
        <v>29.5</v>
      </c>
      <c r="D229" s="136">
        <v>27.4</v>
      </c>
      <c r="E229" s="282"/>
      <c r="F229" s="258"/>
      <c r="G229" s="281"/>
      <c r="H229" s="281"/>
      <c r="I229" s="281"/>
      <c r="J229" s="281"/>
      <c r="L229" s="125">
        <v>17</v>
      </c>
      <c r="M229" s="137">
        <v>23</v>
      </c>
      <c r="N229" s="136">
        <v>24.1</v>
      </c>
      <c r="P229" s="258"/>
      <c r="Q229" s="281"/>
      <c r="R229" s="281"/>
    </row>
    <row r="230" spans="2:18">
      <c r="B230" s="125">
        <v>18</v>
      </c>
      <c r="C230" s="137">
        <v>30</v>
      </c>
      <c r="D230" s="136">
        <v>26.5</v>
      </c>
      <c r="E230" s="282"/>
      <c r="F230" s="258"/>
      <c r="G230" s="281"/>
      <c r="H230" s="281"/>
      <c r="I230" s="281"/>
      <c r="J230" s="281"/>
      <c r="L230" s="125">
        <v>18</v>
      </c>
      <c r="M230" s="137">
        <v>23.6</v>
      </c>
      <c r="N230" s="136">
        <v>24.3</v>
      </c>
      <c r="P230" s="258"/>
      <c r="Q230" s="281"/>
      <c r="R230" s="281"/>
    </row>
    <row r="231" spans="2:18">
      <c r="B231" s="125">
        <v>19</v>
      </c>
      <c r="C231" s="137">
        <v>29</v>
      </c>
      <c r="D231" s="136">
        <v>26.8</v>
      </c>
      <c r="E231" s="282"/>
      <c r="F231" s="258"/>
      <c r="G231" s="281"/>
      <c r="H231" s="281"/>
      <c r="I231" s="281"/>
      <c r="J231" s="281"/>
      <c r="L231" s="125">
        <v>19</v>
      </c>
      <c r="M231" s="137">
        <v>23.2</v>
      </c>
      <c r="N231" s="136">
        <v>24.5</v>
      </c>
      <c r="P231" s="258"/>
      <c r="Q231" s="281"/>
      <c r="R231" s="281"/>
    </row>
    <row r="232" spans="2:18">
      <c r="B232" s="125">
        <v>20</v>
      </c>
      <c r="C232" s="137">
        <v>29</v>
      </c>
      <c r="D232" s="136">
        <v>26.6</v>
      </c>
      <c r="F232" s="258"/>
      <c r="G232" s="281"/>
      <c r="H232" s="281"/>
      <c r="I232" s="281"/>
      <c r="J232" s="281"/>
      <c r="L232" s="125">
        <v>20</v>
      </c>
      <c r="M232" s="137">
        <v>23.7</v>
      </c>
      <c r="N232" s="136">
        <v>24.5</v>
      </c>
      <c r="P232" s="258"/>
      <c r="Q232" s="281"/>
      <c r="R232" s="281"/>
    </row>
    <row r="233" spans="2:18">
      <c r="B233" s="125">
        <v>24</v>
      </c>
      <c r="C233" s="284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125">
        <v>24</v>
      </c>
      <c r="M233" s="284" t="s">
        <v>307</v>
      </c>
      <c r="N233" s="283" t="s">
        <v>307</v>
      </c>
      <c r="P233" s="258"/>
      <c r="Q233" s="281"/>
      <c r="R233" s="281"/>
    </row>
    <row r="234" spans="2:18">
      <c r="B234" s="125">
        <v>25</v>
      </c>
      <c r="C234" s="284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125">
        <v>25</v>
      </c>
      <c r="M234" s="284" t="s">
        <v>307</v>
      </c>
      <c r="N234" s="283" t="s">
        <v>307</v>
      </c>
      <c r="P234" s="258"/>
      <c r="Q234" s="281"/>
      <c r="R234" s="281"/>
    </row>
    <row r="235" spans="2:18">
      <c r="B235" s="125">
        <v>27</v>
      </c>
      <c r="C235" s="284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125">
        <v>27</v>
      </c>
      <c r="M235" s="284" t="s">
        <v>307</v>
      </c>
      <c r="N235" s="283" t="s">
        <v>307</v>
      </c>
      <c r="P235" s="258"/>
      <c r="Q235" s="281"/>
      <c r="R235" s="281"/>
    </row>
    <row r="236" spans="2:18" ht="13.5" thickBot="1">
      <c r="B236" s="182">
        <v>28</v>
      </c>
      <c r="C236" s="284" t="s">
        <v>307</v>
      </c>
      <c r="D236" s="283" t="s">
        <v>307</v>
      </c>
      <c r="E236" s="282"/>
      <c r="F236" s="258"/>
      <c r="G236" s="281"/>
      <c r="H236" s="281"/>
      <c r="I236" s="281"/>
      <c r="J236" s="281"/>
      <c r="L236" s="182">
        <v>28</v>
      </c>
      <c r="M236" s="284" t="s">
        <v>307</v>
      </c>
      <c r="N236" s="283" t="s">
        <v>307</v>
      </c>
      <c r="P236" s="258"/>
      <c r="Q236" s="281"/>
      <c r="R236" s="281"/>
    </row>
    <row r="237" spans="2:18" ht="13.5" thickBot="1">
      <c r="B237" s="248" t="s">
        <v>0</v>
      </c>
      <c r="C237" s="256">
        <f>COUNTIF(C226:C236,"&gt;0")</f>
        <v>7</v>
      </c>
      <c r="D237" s="255">
        <f>COUNTIF(D226:D236,"&gt;0")</f>
        <v>7</v>
      </c>
      <c r="E237" s="280"/>
      <c r="F237" s="252"/>
      <c r="G237" s="280"/>
      <c r="H237" s="252"/>
      <c r="L237" s="248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29.62857142857143</v>
      </c>
      <c r="D238" s="146">
        <f>AVERAGE(D226:D236)</f>
        <v>26.571428571428573</v>
      </c>
      <c r="E238" s="101"/>
      <c r="F238" s="252"/>
      <c r="G238" s="280"/>
      <c r="H238" s="252"/>
      <c r="L238" s="117" t="s">
        <v>1</v>
      </c>
      <c r="M238" s="134">
        <f>AVERAGE(M226:M236)</f>
        <v>23.228571428571424</v>
      </c>
      <c r="N238" s="146">
        <f>AVERAGE(N226:N236)</f>
        <v>24.199999999999996</v>
      </c>
    </row>
    <row r="239" spans="2:18">
      <c r="B239" s="85" t="s">
        <v>2</v>
      </c>
      <c r="C239" s="84">
        <f>STDEV(C226:C236)</f>
        <v>0.59361683970466339</v>
      </c>
      <c r="D239" s="136">
        <f>STDEV(D226:D236)</f>
        <v>1.3548853404307999</v>
      </c>
      <c r="E239" s="101"/>
      <c r="F239" s="252"/>
      <c r="G239" s="280"/>
      <c r="H239" s="252"/>
      <c r="L239" s="85" t="s">
        <v>2</v>
      </c>
      <c r="M239" s="84">
        <f>STDEV(M226:M236)</f>
        <v>0.30937725468153915</v>
      </c>
      <c r="N239" s="136">
        <f>STDEV(N226:N236)</f>
        <v>0.51639777949432253</v>
      </c>
    </row>
    <row r="240" spans="2:18" ht="13.5" thickBot="1">
      <c r="B240" s="82" t="s">
        <v>3</v>
      </c>
      <c r="C240" s="235">
        <f>CONFIDENCE(0.05,C239,C237)</f>
        <v>0.43974942828979385</v>
      </c>
      <c r="D240" s="234">
        <f>CONFIDENCE(0.05,D239,D237)</f>
        <v>1.0036946629564869</v>
      </c>
      <c r="E240" s="279"/>
      <c r="F240" s="252"/>
      <c r="G240" s="280"/>
      <c r="H240" s="252"/>
      <c r="L240" s="82" t="s">
        <v>3</v>
      </c>
      <c r="M240" s="254">
        <f>CONFIDENCE(0.05,M239,M237)</f>
        <v>0.22918566619464453</v>
      </c>
      <c r="N240" s="278">
        <f>CONFIDENCE(0.05,N239,N237)</f>
        <v>0.38254579909782743</v>
      </c>
    </row>
    <row r="241" spans="6:8">
      <c r="F241" s="252"/>
      <c r="G241" s="280"/>
      <c r="H241" s="252"/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B159:C159"/>
    <mergeCell ref="L159:M159"/>
    <mergeCell ref="B160:B161"/>
    <mergeCell ref="C160:D160"/>
    <mergeCell ref="L160:L161"/>
    <mergeCell ref="M160:N160"/>
    <mergeCell ref="Q188:R188"/>
    <mergeCell ref="B188:C189"/>
    <mergeCell ref="D188:D189"/>
    <mergeCell ref="G188:H188"/>
    <mergeCell ref="N188:N189"/>
    <mergeCell ref="B130:B131"/>
    <mergeCell ref="C130:D130"/>
    <mergeCell ref="L130:L131"/>
    <mergeCell ref="M130:N130"/>
    <mergeCell ref="B157:C158"/>
    <mergeCell ref="D157:D158"/>
    <mergeCell ref="G157:H157"/>
    <mergeCell ref="L157:M158"/>
    <mergeCell ref="N157:N158"/>
    <mergeCell ref="C100:D100"/>
    <mergeCell ref="B129:C129"/>
    <mergeCell ref="L129:M129"/>
    <mergeCell ref="G127:H127"/>
    <mergeCell ref="L127:M128"/>
    <mergeCell ref="N73:N74"/>
    <mergeCell ref="B127:C128"/>
    <mergeCell ref="D127:D128"/>
    <mergeCell ref="B75:C75"/>
    <mergeCell ref="L75:M75"/>
    <mergeCell ref="B76:B77"/>
    <mergeCell ref="C76:D76"/>
    <mergeCell ref="L76:L77"/>
    <mergeCell ref="M76:N76"/>
    <mergeCell ref="Q73:R73"/>
    <mergeCell ref="G97:H97"/>
    <mergeCell ref="L97:M98"/>
    <mergeCell ref="G73:H73"/>
    <mergeCell ref="L73:M74"/>
    <mergeCell ref="N54:N55"/>
    <mergeCell ref="Q54:R54"/>
    <mergeCell ref="L57:L58"/>
    <mergeCell ref="M57:N57"/>
    <mergeCell ref="Q35:R35"/>
    <mergeCell ref="N2:N3"/>
    <mergeCell ref="Q2:R2"/>
    <mergeCell ref="Q19:R19"/>
    <mergeCell ref="N19:N20"/>
    <mergeCell ref="B4:C4"/>
    <mergeCell ref="L35:M36"/>
    <mergeCell ref="B21:C21"/>
    <mergeCell ref="L21:M21"/>
    <mergeCell ref="B22:B23"/>
    <mergeCell ref="B2:C3"/>
    <mergeCell ref="D2:D3"/>
    <mergeCell ref="G2:H2"/>
    <mergeCell ref="L2:M3"/>
    <mergeCell ref="B19:C20"/>
    <mergeCell ref="D35:D36"/>
    <mergeCell ref="G35:H35"/>
    <mergeCell ref="L4:M4"/>
    <mergeCell ref="B5:B6"/>
    <mergeCell ref="C5:D5"/>
    <mergeCell ref="L5:L6"/>
    <mergeCell ref="M5:N5"/>
    <mergeCell ref="C38:D38"/>
    <mergeCell ref="D19:D20"/>
    <mergeCell ref="G19:H19"/>
    <mergeCell ref="L19:M20"/>
    <mergeCell ref="B35:C36"/>
    <mergeCell ref="B38:B39"/>
    <mergeCell ref="L38:L39"/>
    <mergeCell ref="M38:N38"/>
    <mergeCell ref="L37:M37"/>
    <mergeCell ref="B190:C190"/>
    <mergeCell ref="L190:M190"/>
    <mergeCell ref="B100:B101"/>
    <mergeCell ref="B191:B192"/>
    <mergeCell ref="C191:D191"/>
    <mergeCell ref="C22:D22"/>
    <mergeCell ref="L22:L23"/>
    <mergeCell ref="M22:N22"/>
    <mergeCell ref="N35:N36"/>
    <mergeCell ref="B37:C37"/>
    <mergeCell ref="B99:C99"/>
    <mergeCell ref="L99:M99"/>
    <mergeCell ref="B97:C98"/>
    <mergeCell ref="D97:D98"/>
    <mergeCell ref="B54:C55"/>
    <mergeCell ref="D54:D55"/>
    <mergeCell ref="G54:H54"/>
    <mergeCell ref="L54:M55"/>
    <mergeCell ref="B73:C74"/>
    <mergeCell ref="D73:D74"/>
    <mergeCell ref="B56:C56"/>
    <mergeCell ref="L56:M56"/>
    <mergeCell ref="B57:B58"/>
    <mergeCell ref="C57:D57"/>
    <mergeCell ref="L191:L192"/>
    <mergeCell ref="L188:M189"/>
    <mergeCell ref="L100:L101"/>
    <mergeCell ref="M100:N100"/>
    <mergeCell ref="Q157:R157"/>
    <mergeCell ref="N97:N98"/>
    <mergeCell ref="Q97:R97"/>
    <mergeCell ref="N127:N128"/>
    <mergeCell ref="M191:N191"/>
    <mergeCell ref="Q127:R127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topLeftCell="A220" zoomScale="93" zoomScaleNormal="93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3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1:18" ht="13.5" thickBot="1">
      <c r="H1" s="293"/>
      <c r="I1" s="252"/>
      <c r="J1" s="252"/>
    </row>
    <row r="2" spans="1:18" ht="13.5" thickBot="1">
      <c r="B2" s="347"/>
      <c r="C2" s="348"/>
      <c r="D2" s="405" t="s">
        <v>15</v>
      </c>
      <c r="E2" s="291"/>
      <c r="F2" s="268"/>
      <c r="G2" s="490" t="s">
        <v>374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1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1:18" ht="13.5" thickBot="1">
      <c r="B4" s="347" t="s">
        <v>253</v>
      </c>
      <c r="C4" s="348"/>
      <c r="D4" s="288" t="s">
        <v>281</v>
      </c>
      <c r="E4" s="289"/>
      <c r="F4" s="263" t="s">
        <v>1</v>
      </c>
      <c r="G4" s="286">
        <f t="shared" ref="G4:H6" si="0">C14</f>
        <v>43.133333333333326</v>
      </c>
      <c r="H4" s="286">
        <f t="shared" si="0"/>
        <v>37.5</v>
      </c>
      <c r="I4" s="286"/>
      <c r="J4" s="286"/>
      <c r="L4" s="492" t="s">
        <v>373</v>
      </c>
      <c r="M4" s="494"/>
      <c r="N4" s="288" t="s">
        <v>281</v>
      </c>
      <c r="P4" s="263" t="s">
        <v>1</v>
      </c>
      <c r="Q4" s="286">
        <f t="shared" ref="Q4:R6" si="1">M14</f>
        <v>18.599999999999998</v>
      </c>
      <c r="R4" s="286">
        <f t="shared" si="1"/>
        <v>18.824999999999999</v>
      </c>
    </row>
    <row r="5" spans="1:18">
      <c r="A5" s="297"/>
      <c r="B5" s="496" t="s">
        <v>6</v>
      </c>
      <c r="C5" s="356" t="s">
        <v>293</v>
      </c>
      <c r="D5" s="357"/>
      <c r="E5" s="287"/>
      <c r="F5" s="258" t="s">
        <v>7</v>
      </c>
      <c r="G5" s="286">
        <f t="shared" si="0"/>
        <v>0.41633319989322848</v>
      </c>
      <c r="H5" s="286">
        <f t="shared" si="0"/>
        <v>1.430617582258328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0.78102496759066631</v>
      </c>
      <c r="R5" s="286">
        <f t="shared" si="1"/>
        <v>0.88459030064770583</v>
      </c>
    </row>
    <row r="6" spans="1:18" ht="13.5" thickBot="1">
      <c r="A6" s="297"/>
      <c r="B6" s="484"/>
      <c r="C6" s="129">
        <v>1</v>
      </c>
      <c r="D6" s="128">
        <v>2</v>
      </c>
      <c r="E6" s="280"/>
      <c r="F6" s="258" t="s">
        <v>3</v>
      </c>
      <c r="G6" s="286">
        <f t="shared" si="0"/>
        <v>0.47111670962146041</v>
      </c>
      <c r="H6" s="286">
        <f t="shared" si="0"/>
        <v>1.4019794684380453</v>
      </c>
      <c r="I6" s="286"/>
      <c r="J6" s="286"/>
      <c r="L6" s="484"/>
      <c r="M6" s="129">
        <v>1</v>
      </c>
      <c r="N6" s="128">
        <v>2</v>
      </c>
      <c r="P6" s="258" t="s">
        <v>3</v>
      </c>
      <c r="Q6" s="286">
        <f t="shared" si="1"/>
        <v>0.88379671128290227</v>
      </c>
      <c r="R6" s="286">
        <f t="shared" si="1"/>
        <v>0.86688256517148077</v>
      </c>
    </row>
    <row r="7" spans="1:18">
      <c r="A7" s="297"/>
      <c r="B7" s="92">
        <v>4</v>
      </c>
      <c r="C7" s="284" t="s">
        <v>307</v>
      </c>
      <c r="D7" s="283" t="s">
        <v>307</v>
      </c>
      <c r="E7" s="282"/>
      <c r="F7" s="258" t="s">
        <v>8</v>
      </c>
      <c r="G7" s="281">
        <f>MAX(C7:C12)</f>
        <v>43.6</v>
      </c>
      <c r="H7" s="281">
        <f>MAX(D7:D12)</f>
        <v>39.1</v>
      </c>
      <c r="I7" s="281"/>
      <c r="J7" s="281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19.100000000000001</v>
      </c>
      <c r="R7" s="281">
        <f>MAX(N7:N12)</f>
        <v>19.7</v>
      </c>
    </row>
    <row r="8" spans="1:18">
      <c r="A8" s="297"/>
      <c r="B8" s="92">
        <v>5</v>
      </c>
      <c r="C8" s="137">
        <v>43</v>
      </c>
      <c r="D8" s="136">
        <v>39.1</v>
      </c>
      <c r="E8" s="282"/>
      <c r="F8" s="258" t="s">
        <v>9</v>
      </c>
      <c r="G8" s="281">
        <f>MIN(C7:C12)</f>
        <v>42.8</v>
      </c>
      <c r="H8" s="281">
        <f>MIN(D7:D12)</f>
        <v>35.700000000000003</v>
      </c>
      <c r="I8" s="281"/>
      <c r="J8" s="281"/>
      <c r="L8" s="92">
        <v>5</v>
      </c>
      <c r="M8" s="137">
        <v>19.100000000000001</v>
      </c>
      <c r="N8" s="136">
        <v>19.7</v>
      </c>
      <c r="P8" s="258" t="s">
        <v>9</v>
      </c>
      <c r="Q8" s="281">
        <f>MIN(M7:M12)</f>
        <v>17.7</v>
      </c>
      <c r="R8" s="281">
        <f>MIN(N7:N12)</f>
        <v>17.600000000000001</v>
      </c>
    </row>
    <row r="9" spans="1:18" ht="13.5" thickBot="1">
      <c r="A9" s="297"/>
      <c r="B9" s="92">
        <v>7</v>
      </c>
      <c r="C9" s="284" t="s">
        <v>307</v>
      </c>
      <c r="D9" s="136">
        <v>37.200000000000003</v>
      </c>
      <c r="E9" s="282"/>
      <c r="F9" s="262" t="s">
        <v>10</v>
      </c>
      <c r="G9" s="285">
        <f>G7-G8</f>
        <v>0.80000000000000426</v>
      </c>
      <c r="H9" s="285">
        <f>H7-H8</f>
        <v>3.3999999999999986</v>
      </c>
      <c r="I9" s="281"/>
      <c r="J9" s="281"/>
      <c r="L9" s="92">
        <v>7</v>
      </c>
      <c r="M9" s="284" t="s">
        <v>307</v>
      </c>
      <c r="N9" s="136">
        <v>18.899999999999999</v>
      </c>
      <c r="P9" s="262" t="s">
        <v>10</v>
      </c>
      <c r="Q9" s="285">
        <f>Q7-Q8</f>
        <v>1.4000000000000021</v>
      </c>
      <c r="R9" s="285">
        <f>R7-R8</f>
        <v>2.0999999999999979</v>
      </c>
    </row>
    <row r="10" spans="1:18">
      <c r="A10" s="297"/>
      <c r="B10" s="92">
        <v>14</v>
      </c>
      <c r="C10" s="137">
        <v>43.6</v>
      </c>
      <c r="D10" s="136">
        <v>38</v>
      </c>
      <c r="E10" s="282"/>
      <c r="F10" s="258"/>
      <c r="G10" s="281"/>
      <c r="H10" s="281"/>
      <c r="I10" s="281"/>
      <c r="J10" s="281"/>
      <c r="L10" s="92">
        <v>14</v>
      </c>
      <c r="M10" s="137">
        <v>19</v>
      </c>
      <c r="N10" s="136">
        <v>19.100000000000001</v>
      </c>
      <c r="P10" s="258"/>
      <c r="Q10" s="281"/>
      <c r="R10" s="281"/>
    </row>
    <row r="11" spans="1:18">
      <c r="A11" s="297"/>
      <c r="B11" s="92">
        <v>15</v>
      </c>
      <c r="C11" s="284" t="s">
        <v>307</v>
      </c>
      <c r="D11" s="283" t="s">
        <v>307</v>
      </c>
      <c r="E11" s="282"/>
      <c r="F11" s="258"/>
      <c r="G11" s="281"/>
      <c r="H11" s="281"/>
      <c r="I11" s="281"/>
      <c r="J11" s="281"/>
      <c r="L11" s="92">
        <v>15</v>
      </c>
      <c r="M11" s="284" t="s">
        <v>307</v>
      </c>
      <c r="N11" s="283" t="s">
        <v>307</v>
      </c>
      <c r="O11" s="331"/>
      <c r="P11" s="258"/>
      <c r="Q11" s="281"/>
      <c r="R11" s="281"/>
    </row>
    <row r="12" spans="1:18" ht="13.5" thickBot="1">
      <c r="A12" s="297"/>
      <c r="B12" s="92">
        <v>29</v>
      </c>
      <c r="C12" s="137">
        <v>42.8</v>
      </c>
      <c r="D12" s="136">
        <v>35.700000000000003</v>
      </c>
      <c r="E12" s="282"/>
      <c r="F12" s="258"/>
      <c r="G12" s="281"/>
      <c r="H12" s="281"/>
      <c r="I12" s="281"/>
      <c r="J12" s="281"/>
      <c r="L12" s="92">
        <v>29</v>
      </c>
      <c r="M12" s="137">
        <v>17.7</v>
      </c>
      <c r="N12" s="136">
        <v>17.600000000000001</v>
      </c>
      <c r="P12" s="258"/>
      <c r="Q12" s="281"/>
      <c r="R12" s="281"/>
    </row>
    <row r="13" spans="1:18" ht="13.5" thickBot="1">
      <c r="A13" s="297"/>
      <c r="B13" s="248" t="s">
        <v>0</v>
      </c>
      <c r="C13" s="256">
        <f>COUNTIF(C7:C12,"&gt;0")</f>
        <v>3</v>
      </c>
      <c r="D13" s="255">
        <f>COUNTIF(D7:D12,"&gt;0")</f>
        <v>4</v>
      </c>
      <c r="E13" s="280"/>
      <c r="G13" s="280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1:18">
      <c r="A14" s="297"/>
      <c r="B14" s="117" t="s">
        <v>1</v>
      </c>
      <c r="C14" s="134">
        <f>AVERAGE(C7:C12)</f>
        <v>43.133333333333326</v>
      </c>
      <c r="D14" s="146">
        <f>AVERAGE(D7:D12)</f>
        <v>37.5</v>
      </c>
      <c r="E14" s="101"/>
      <c r="G14" s="280"/>
      <c r="L14" s="117" t="s">
        <v>1</v>
      </c>
      <c r="M14" s="134">
        <f>AVERAGE(M7:M12)</f>
        <v>18.599999999999998</v>
      </c>
      <c r="N14" s="146">
        <f>AVERAGE(N7:N12)</f>
        <v>18.824999999999999</v>
      </c>
    </row>
    <row r="15" spans="1:18">
      <c r="A15" s="297"/>
      <c r="B15" s="85" t="s">
        <v>2</v>
      </c>
      <c r="C15" s="84">
        <f>STDEV(C7:C12)</f>
        <v>0.41633319989322848</v>
      </c>
      <c r="D15" s="136">
        <f>STDEV(D7:D12)</f>
        <v>1.430617582258328</v>
      </c>
      <c r="E15" s="101"/>
      <c r="G15" s="280"/>
      <c r="L15" s="85" t="s">
        <v>2</v>
      </c>
      <c r="M15" s="84">
        <f>STDEV(M7:M12)</f>
        <v>0.78102496759066631</v>
      </c>
      <c r="N15" s="136">
        <f>STDEV(N7:N12)</f>
        <v>0.88459030064770583</v>
      </c>
    </row>
    <row r="16" spans="1:18" ht="13.5" thickBot="1">
      <c r="A16" s="297"/>
      <c r="B16" s="82" t="s">
        <v>3</v>
      </c>
      <c r="C16" s="235">
        <f>CONFIDENCE(0.05,C15,C13)</f>
        <v>0.47111670962146041</v>
      </c>
      <c r="D16" s="234">
        <f>CONFIDENCE(0.05,D15,D13)</f>
        <v>1.4019794684380453</v>
      </c>
      <c r="E16" s="279"/>
      <c r="G16" s="280"/>
      <c r="L16" s="82" t="s">
        <v>3</v>
      </c>
      <c r="M16" s="254">
        <f>CONFIDENCE(0.05,M15,M13)</f>
        <v>0.88379671128290227</v>
      </c>
      <c r="N16" s="278">
        <f>CONFIDENCE(0.05,N15,N13)</f>
        <v>0.86688256517148077</v>
      </c>
    </row>
    <row r="17" spans="1:18">
      <c r="A17" s="297"/>
      <c r="B17" s="297"/>
      <c r="C17" s="297"/>
      <c r="D17" s="297"/>
      <c r="G17" s="280"/>
      <c r="L17" s="297"/>
      <c r="M17" s="297"/>
      <c r="N17" s="297"/>
    </row>
    <row r="18" spans="1:18" ht="13.5" thickBot="1">
      <c r="A18" s="297"/>
      <c r="B18" s="297"/>
      <c r="C18" s="297"/>
      <c r="D18" s="297"/>
      <c r="H18" s="293"/>
      <c r="I18" s="252"/>
      <c r="J18" s="252"/>
      <c r="L18" s="297"/>
      <c r="M18" s="297"/>
      <c r="N18" s="297"/>
    </row>
    <row r="19" spans="1:18" ht="13.5" thickBot="1">
      <c r="A19" s="297"/>
      <c r="B19" s="347"/>
      <c r="C19" s="348"/>
      <c r="D19" s="405" t="s">
        <v>15</v>
      </c>
      <c r="E19" s="291"/>
      <c r="F19" s="268"/>
      <c r="G19" s="490" t="s">
        <v>473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1:18" ht="13.5" thickBot="1">
      <c r="A20" s="297"/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1:18" ht="13.5" thickBot="1">
      <c r="A21" s="297"/>
      <c r="B21" s="347" t="s">
        <v>253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41.666666666666671</v>
      </c>
      <c r="H21" s="286">
        <f t="shared" si="2"/>
        <v>37.1</v>
      </c>
      <c r="I21" s="286"/>
      <c r="J21" s="286"/>
      <c r="L21" s="492" t="s">
        <v>373</v>
      </c>
      <c r="M21" s="494"/>
      <c r="N21" s="288" t="s">
        <v>407</v>
      </c>
      <c r="P21" s="263" t="s">
        <v>1</v>
      </c>
      <c r="Q21" s="286">
        <f t="shared" ref="Q21:R23" si="3">M30</f>
        <v>16.133333333333336</v>
      </c>
      <c r="R21" s="286">
        <f t="shared" si="3"/>
        <v>15.733333333333333</v>
      </c>
    </row>
    <row r="22" spans="1:18">
      <c r="A22" s="297"/>
      <c r="B22" s="496" t="s">
        <v>6</v>
      </c>
      <c r="C22" s="356" t="s">
        <v>293</v>
      </c>
      <c r="D22" s="357"/>
      <c r="E22" s="287"/>
      <c r="F22" s="258" t="s">
        <v>7</v>
      </c>
      <c r="G22" s="286">
        <f t="shared" si="2"/>
        <v>0.55075705472861092</v>
      </c>
      <c r="H22" s="286">
        <f t="shared" si="2"/>
        <v>1.311487704860397</v>
      </c>
      <c r="I22" s="286"/>
      <c r="J22" s="286"/>
      <c r="L22" s="496" t="s">
        <v>6</v>
      </c>
      <c r="M22" s="356" t="s">
        <v>293</v>
      </c>
      <c r="N22" s="357"/>
      <c r="P22" s="258" t="s">
        <v>7</v>
      </c>
      <c r="Q22" s="286">
        <f t="shared" si="3"/>
        <v>1.0214368964029712</v>
      </c>
      <c r="R22" s="286">
        <f t="shared" si="3"/>
        <v>1.6041612554021283</v>
      </c>
    </row>
    <row r="23" spans="1:18" ht="13.5" thickBot="1">
      <c r="A23" s="297"/>
      <c r="B23" s="484"/>
      <c r="C23" s="129">
        <v>1</v>
      </c>
      <c r="D23" s="128">
        <v>2</v>
      </c>
      <c r="E23" s="280"/>
      <c r="F23" s="258" t="s">
        <v>3</v>
      </c>
      <c r="G23" s="286">
        <f t="shared" si="2"/>
        <v>0.62322882607270536</v>
      </c>
      <c r="H23" s="286">
        <f t="shared" si="2"/>
        <v>1.4840607772363257</v>
      </c>
      <c r="I23" s="286"/>
      <c r="J23" s="286"/>
      <c r="L23" s="484"/>
      <c r="M23" s="129">
        <v>1</v>
      </c>
      <c r="N23" s="128">
        <v>2</v>
      </c>
      <c r="P23" s="258" t="s">
        <v>3</v>
      </c>
      <c r="Q23" s="286">
        <f t="shared" si="3"/>
        <v>1.1558434202286425</v>
      </c>
      <c r="R23" s="286">
        <f t="shared" si="3"/>
        <v>1.8152459917707702</v>
      </c>
    </row>
    <row r="24" spans="1:18">
      <c r="A24" s="297"/>
      <c r="B24" s="92">
        <v>5</v>
      </c>
      <c r="C24" s="284" t="s">
        <v>307</v>
      </c>
      <c r="D24" s="283" t="s">
        <v>307</v>
      </c>
      <c r="E24" s="282"/>
      <c r="F24" s="258" t="s">
        <v>8</v>
      </c>
      <c r="G24" s="281">
        <f>MAX(C24:C28)</f>
        <v>42.2</v>
      </c>
      <c r="H24" s="281">
        <f>MAX(D24:D28)</f>
        <v>38.299999999999997</v>
      </c>
      <c r="I24" s="281"/>
      <c r="J24" s="281"/>
      <c r="L24" s="92">
        <v>5</v>
      </c>
      <c r="M24" s="284" t="s">
        <v>307</v>
      </c>
      <c r="N24" s="283" t="s">
        <v>307</v>
      </c>
      <c r="P24" s="258" t="s">
        <v>8</v>
      </c>
      <c r="Q24" s="281">
        <f>MAX(M24:M28)</f>
        <v>17.3</v>
      </c>
      <c r="R24" s="281">
        <f>MAX(N24:N28)</f>
        <v>17.399999999999999</v>
      </c>
    </row>
    <row r="25" spans="1:18">
      <c r="A25" s="297"/>
      <c r="B25" s="92">
        <v>8</v>
      </c>
      <c r="C25" s="137">
        <v>41.7</v>
      </c>
      <c r="D25" s="136">
        <v>37.299999999999997</v>
      </c>
      <c r="E25" s="282"/>
      <c r="F25" s="258" t="s">
        <v>9</v>
      </c>
      <c r="G25" s="281">
        <f>MIN(C24:C28)</f>
        <v>41.1</v>
      </c>
      <c r="H25" s="281">
        <f>MIN(D24:D28)</f>
        <v>35.700000000000003</v>
      </c>
      <c r="I25" s="281"/>
      <c r="J25" s="281"/>
      <c r="L25" s="92">
        <v>8</v>
      </c>
      <c r="M25" s="137">
        <v>17.3</v>
      </c>
      <c r="N25" s="136">
        <v>17.399999999999999</v>
      </c>
      <c r="P25" s="258" t="s">
        <v>9</v>
      </c>
      <c r="Q25" s="281">
        <f>MIN(M24:M28)</f>
        <v>15.4</v>
      </c>
      <c r="R25" s="281">
        <f>MIN(N24:N28)</f>
        <v>14.2</v>
      </c>
    </row>
    <row r="26" spans="1:18" ht="13.5" thickBot="1">
      <c r="A26" s="297"/>
      <c r="B26" s="92">
        <v>12</v>
      </c>
      <c r="C26" s="137">
        <v>41.1</v>
      </c>
      <c r="D26" s="136">
        <v>35.700000000000003</v>
      </c>
      <c r="E26" s="282"/>
      <c r="F26" s="262" t="s">
        <v>10</v>
      </c>
      <c r="G26" s="285">
        <f>G24-G25</f>
        <v>1.1000000000000014</v>
      </c>
      <c r="H26" s="285">
        <f>H24-H25</f>
        <v>2.5999999999999943</v>
      </c>
      <c r="I26" s="281"/>
      <c r="J26" s="281"/>
      <c r="L26" s="92">
        <v>12</v>
      </c>
      <c r="M26" s="137">
        <v>15.4</v>
      </c>
      <c r="N26" s="136">
        <v>14.2</v>
      </c>
      <c r="P26" s="262" t="s">
        <v>10</v>
      </c>
      <c r="Q26" s="285">
        <f>Q24-Q25</f>
        <v>1.9000000000000004</v>
      </c>
      <c r="R26" s="285">
        <f>R24-R25</f>
        <v>3.1999999999999993</v>
      </c>
    </row>
    <row r="27" spans="1:18">
      <c r="A27" s="297"/>
      <c r="B27" s="92">
        <v>15</v>
      </c>
      <c r="C27" s="284" t="s">
        <v>307</v>
      </c>
      <c r="D27" s="283" t="s">
        <v>307</v>
      </c>
      <c r="E27" s="282"/>
      <c r="F27" s="258"/>
      <c r="G27" s="281"/>
      <c r="H27" s="281"/>
      <c r="I27" s="281"/>
      <c r="J27" s="281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1:18" ht="13.5" thickBot="1">
      <c r="B28" s="92">
        <v>24</v>
      </c>
      <c r="C28" s="137">
        <v>42.2</v>
      </c>
      <c r="D28" s="136">
        <v>38.299999999999997</v>
      </c>
      <c r="E28" s="282"/>
      <c r="F28" s="258"/>
      <c r="G28" s="281"/>
      <c r="H28" s="281"/>
      <c r="I28" s="281"/>
      <c r="J28" s="281"/>
      <c r="L28" s="92">
        <v>24</v>
      </c>
      <c r="M28" s="137">
        <v>15.7</v>
      </c>
      <c r="N28" s="136">
        <v>15.6</v>
      </c>
      <c r="P28" s="258"/>
      <c r="Q28" s="281"/>
      <c r="R28" s="281"/>
    </row>
    <row r="29" spans="1:18" ht="13.5" thickBot="1">
      <c r="B29" s="248" t="s">
        <v>0</v>
      </c>
      <c r="C29" s="256">
        <f>COUNTIF(C24:C28,"&gt;0")</f>
        <v>3</v>
      </c>
      <c r="D29" s="255">
        <f>COUNTIF(D24:D28,"&gt;0")</f>
        <v>3</v>
      </c>
      <c r="E29" s="280"/>
      <c r="G29" s="280"/>
      <c r="L29" s="248" t="s">
        <v>0</v>
      </c>
      <c r="M29" s="256">
        <f>COUNTIF(M24:M28,"&gt;0")</f>
        <v>3</v>
      </c>
      <c r="N29" s="255">
        <f>COUNTIF(N24:N28,"&gt;0")</f>
        <v>3</v>
      </c>
    </row>
    <row r="30" spans="1:18">
      <c r="B30" s="117" t="s">
        <v>1</v>
      </c>
      <c r="C30" s="134">
        <f>AVERAGE(C24:C28)</f>
        <v>41.666666666666671</v>
      </c>
      <c r="D30" s="146">
        <f>AVERAGE(D24:D28)</f>
        <v>37.1</v>
      </c>
      <c r="E30" s="101"/>
      <c r="G30" s="280"/>
      <c r="L30" s="117" t="s">
        <v>1</v>
      </c>
      <c r="M30" s="134">
        <f>AVERAGE(M24:M28)</f>
        <v>16.133333333333336</v>
      </c>
      <c r="N30" s="146">
        <f>AVERAGE(N24:N28)</f>
        <v>15.733333333333333</v>
      </c>
    </row>
    <row r="31" spans="1:18">
      <c r="B31" s="85" t="s">
        <v>2</v>
      </c>
      <c r="C31" s="84">
        <f>STDEV(C24:C28)</f>
        <v>0.55075705472861092</v>
      </c>
      <c r="D31" s="136">
        <f>STDEV(D24:D28)</f>
        <v>1.311487704860397</v>
      </c>
      <c r="E31" s="101"/>
      <c r="G31" s="280"/>
      <c r="L31" s="85" t="s">
        <v>2</v>
      </c>
      <c r="M31" s="84">
        <f>STDEV(M24:M28)</f>
        <v>1.0214368964029712</v>
      </c>
      <c r="N31" s="136">
        <f>STDEV(N24:N28)</f>
        <v>1.6041612554021283</v>
      </c>
    </row>
    <row r="32" spans="1:18" ht="13.5" thickBot="1">
      <c r="B32" s="82" t="s">
        <v>3</v>
      </c>
      <c r="C32" s="235">
        <f>CONFIDENCE(0.05,C31,C29)</f>
        <v>0.62322882607270536</v>
      </c>
      <c r="D32" s="234">
        <f>CONFIDENCE(0.05,D31,D29)</f>
        <v>1.4840607772363257</v>
      </c>
      <c r="E32" s="279"/>
      <c r="G32" s="280"/>
      <c r="L32" s="82" t="s">
        <v>3</v>
      </c>
      <c r="M32" s="254">
        <f>CONFIDENCE(0.05,M31,M29)</f>
        <v>1.1558434202286425</v>
      </c>
      <c r="N32" s="278">
        <f>CONFIDENCE(0.05,N31,N29)</f>
        <v>1.8152459917707702</v>
      </c>
    </row>
    <row r="33" spans="2:18">
      <c r="G33" s="280"/>
      <c r="L33" s="297"/>
      <c r="M33" s="297"/>
      <c r="N33" s="297"/>
    </row>
    <row r="34" spans="2:18" ht="13.5" thickBot="1">
      <c r="H34" s="293"/>
      <c r="I34" s="252"/>
      <c r="J34" s="252"/>
      <c r="L34" s="297"/>
      <c r="M34" s="297"/>
      <c r="N34" s="297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472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3.5" thickBot="1">
      <c r="B37" s="347" t="s">
        <v>253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41.85</v>
      </c>
      <c r="H37" s="286">
        <f t="shared" si="4"/>
        <v>35.475000000000001</v>
      </c>
      <c r="I37" s="286"/>
      <c r="J37" s="286"/>
      <c r="L37" s="492" t="s">
        <v>373</v>
      </c>
      <c r="M37" s="494"/>
      <c r="N37" s="288" t="s">
        <v>406</v>
      </c>
      <c r="P37" s="263" t="s">
        <v>1</v>
      </c>
      <c r="Q37" s="286">
        <f t="shared" ref="Q37:R39" si="5">M49</f>
        <v>15.824999999999999</v>
      </c>
      <c r="R37" s="286">
        <f t="shared" si="5"/>
        <v>16.75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0.34156502553198836</v>
      </c>
      <c r="H38" s="286">
        <f t="shared" si="4"/>
        <v>1.876832437912348</v>
      </c>
      <c r="I38" s="286"/>
      <c r="J38" s="286"/>
      <c r="L38" s="496" t="s">
        <v>6</v>
      </c>
      <c r="M38" s="356" t="s">
        <v>293</v>
      </c>
      <c r="N38" s="357"/>
      <c r="P38" s="258" t="s">
        <v>7</v>
      </c>
      <c r="Q38" s="286">
        <f t="shared" si="5"/>
        <v>1.711480840286173</v>
      </c>
      <c r="R38" s="286">
        <f t="shared" si="5"/>
        <v>2.2605309110914744</v>
      </c>
    </row>
    <row r="39" spans="2:18" ht="13.5" thickBot="1">
      <c r="B39" s="484"/>
      <c r="C39" s="129">
        <v>1</v>
      </c>
      <c r="D39" s="128">
        <v>2</v>
      </c>
      <c r="E39" s="280"/>
      <c r="F39" s="258" t="s">
        <v>3</v>
      </c>
      <c r="G39" s="286">
        <f t="shared" si="4"/>
        <v>0.33472757421060051</v>
      </c>
      <c r="H39" s="286">
        <f t="shared" si="4"/>
        <v>1.8392619916623543</v>
      </c>
      <c r="I39" s="286"/>
      <c r="J39" s="286"/>
      <c r="L39" s="484"/>
      <c r="M39" s="129">
        <v>1</v>
      </c>
      <c r="N39" s="128">
        <v>2</v>
      </c>
      <c r="P39" s="258" t="s">
        <v>3</v>
      </c>
      <c r="Q39" s="286">
        <f t="shared" si="5"/>
        <v>1.6772204035956233</v>
      </c>
      <c r="R39" s="286">
        <f t="shared" si="5"/>
        <v>2.2152795858394021</v>
      </c>
    </row>
    <row r="40" spans="2:18">
      <c r="B40" s="92">
        <v>8</v>
      </c>
      <c r="C40" s="137">
        <v>42</v>
      </c>
      <c r="D40" s="136">
        <v>38.200000000000003</v>
      </c>
      <c r="E40" s="282"/>
      <c r="F40" s="258" t="s">
        <v>8</v>
      </c>
      <c r="G40" s="281">
        <f>MAX(C40:C47)</f>
        <v>42.2</v>
      </c>
      <c r="H40" s="281">
        <f>MAX(D40:D47)</f>
        <v>38.200000000000003</v>
      </c>
      <c r="I40" s="281"/>
      <c r="J40" s="281"/>
      <c r="L40" s="92">
        <v>8</v>
      </c>
      <c r="M40" s="137">
        <v>14.1</v>
      </c>
      <c r="N40" s="136">
        <v>15.3</v>
      </c>
      <c r="P40" s="258" t="s">
        <v>8</v>
      </c>
      <c r="Q40" s="281">
        <f>MAX(M40:M47)</f>
        <v>17.899999999999999</v>
      </c>
      <c r="R40" s="281">
        <f>MAX(N40:N47)</f>
        <v>19.8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58" t="s">
        <v>9</v>
      </c>
      <c r="G41" s="281">
        <f>MIN(C40:C47)</f>
        <v>41.4</v>
      </c>
      <c r="H41" s="281">
        <f>MIN(D40:D47)</f>
        <v>33.9</v>
      </c>
      <c r="I41" s="281"/>
      <c r="J41" s="281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14.1</v>
      </c>
      <c r="R41" s="281">
        <f>MIN(N40:N47)</f>
        <v>14.8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262" t="s">
        <v>10</v>
      </c>
      <c r="G42" s="285">
        <f>G40-G41</f>
        <v>0.80000000000000426</v>
      </c>
      <c r="H42" s="285">
        <f>H40-H41</f>
        <v>4.3000000000000043</v>
      </c>
      <c r="I42" s="281"/>
      <c r="J42" s="281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3.7999999999999989</v>
      </c>
      <c r="R42" s="285">
        <f>R40-R41</f>
        <v>5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58"/>
      <c r="G43" s="281"/>
      <c r="H43" s="281"/>
      <c r="I43" s="281"/>
      <c r="J43" s="281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58"/>
      <c r="G44" s="281"/>
      <c r="H44" s="281"/>
      <c r="I44" s="281"/>
      <c r="J44" s="281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41.4</v>
      </c>
      <c r="D45" s="136">
        <v>34.9</v>
      </c>
      <c r="E45" s="282"/>
      <c r="F45" s="258"/>
      <c r="G45" s="281"/>
      <c r="H45" s="281"/>
      <c r="I45" s="281"/>
      <c r="J45" s="281"/>
      <c r="L45" s="92">
        <v>22</v>
      </c>
      <c r="M45" s="137">
        <v>17.899999999999999</v>
      </c>
      <c r="N45" s="136">
        <v>19.8</v>
      </c>
      <c r="P45" s="258"/>
      <c r="Q45" s="281"/>
      <c r="R45" s="281"/>
    </row>
    <row r="46" spans="2:18">
      <c r="B46" s="92">
        <v>26</v>
      </c>
      <c r="C46" s="137">
        <v>41.8</v>
      </c>
      <c r="D46" s="136">
        <v>33.9</v>
      </c>
      <c r="E46" s="282"/>
      <c r="F46" s="258"/>
      <c r="G46" s="281"/>
      <c r="H46" s="281"/>
      <c r="I46" s="281"/>
      <c r="J46" s="281"/>
      <c r="L46" s="92">
        <v>26</v>
      </c>
      <c r="M46" s="137">
        <v>14.8</v>
      </c>
      <c r="N46" s="136">
        <v>14.8</v>
      </c>
      <c r="P46" s="258"/>
      <c r="Q46" s="281"/>
      <c r="R46" s="281"/>
    </row>
    <row r="47" spans="2:18" ht="13.5" thickBot="1">
      <c r="B47" s="92">
        <v>28</v>
      </c>
      <c r="C47" s="137">
        <v>42.2</v>
      </c>
      <c r="D47" s="136">
        <v>34.9</v>
      </c>
      <c r="E47" s="282"/>
      <c r="F47" s="258"/>
      <c r="G47" s="281"/>
      <c r="H47" s="281"/>
      <c r="I47" s="281"/>
      <c r="J47" s="281"/>
      <c r="L47" s="92">
        <v>28</v>
      </c>
      <c r="M47" s="137">
        <v>16.5</v>
      </c>
      <c r="N47" s="136">
        <v>17.100000000000001</v>
      </c>
      <c r="P47" s="258"/>
      <c r="Q47" s="281"/>
      <c r="R47" s="281"/>
    </row>
    <row r="48" spans="2:18" ht="13.5" thickBot="1">
      <c r="B48" s="248" t="s">
        <v>0</v>
      </c>
      <c r="C48" s="256">
        <f>COUNTIF(C40:C47,"&gt;0")</f>
        <v>4</v>
      </c>
      <c r="D48" s="255">
        <f>COUNTIF(D40:D47,"&gt;0")</f>
        <v>4</v>
      </c>
      <c r="E48" s="280"/>
      <c r="G48" s="280"/>
      <c r="L48" s="248" t="s">
        <v>0</v>
      </c>
      <c r="M48" s="256">
        <f>COUNTIF(M40:M47,"&gt;0")</f>
        <v>4</v>
      </c>
      <c r="N48" s="255">
        <f>COUNTIF(N40:N47,"&gt;0")</f>
        <v>4</v>
      </c>
    </row>
    <row r="49" spans="2:18">
      <c r="B49" s="117" t="s">
        <v>1</v>
      </c>
      <c r="C49" s="134">
        <f>AVERAGE(C40:C47)</f>
        <v>41.85</v>
      </c>
      <c r="D49" s="146">
        <f>AVERAGE(D40:D47)</f>
        <v>35.475000000000001</v>
      </c>
      <c r="E49" s="101"/>
      <c r="G49" s="280"/>
      <c r="L49" s="117" t="s">
        <v>1</v>
      </c>
      <c r="M49" s="134">
        <f>AVERAGE(M40:M47)</f>
        <v>15.824999999999999</v>
      </c>
      <c r="N49" s="146">
        <f>AVERAGE(N40:N47)</f>
        <v>16.75</v>
      </c>
    </row>
    <row r="50" spans="2:18">
      <c r="B50" s="85" t="s">
        <v>2</v>
      </c>
      <c r="C50" s="84">
        <f>STDEV(C40:C47)</f>
        <v>0.34156502553198836</v>
      </c>
      <c r="D50" s="136">
        <f>STDEV(D40:D47)</f>
        <v>1.876832437912348</v>
      </c>
      <c r="E50" s="101"/>
      <c r="G50" s="280"/>
      <c r="L50" s="85" t="s">
        <v>2</v>
      </c>
      <c r="M50" s="84">
        <f>STDEV(M40:M47)</f>
        <v>1.711480840286173</v>
      </c>
      <c r="N50" s="136">
        <f>STDEV(N40:N47)</f>
        <v>2.2605309110914744</v>
      </c>
    </row>
    <row r="51" spans="2:18" ht="13.5" thickBot="1">
      <c r="B51" s="82" t="s">
        <v>3</v>
      </c>
      <c r="C51" s="235">
        <f>CONFIDENCE(0.05,C50,C48)</f>
        <v>0.33472757421060051</v>
      </c>
      <c r="D51" s="234">
        <f>CONFIDENCE(0.05,D50,D48)</f>
        <v>1.8392619916623543</v>
      </c>
      <c r="E51" s="279"/>
      <c r="G51" s="280"/>
      <c r="L51" s="82" t="s">
        <v>3</v>
      </c>
      <c r="M51" s="254">
        <f>CONFIDENCE(0.05,M50,M48)</f>
        <v>1.6772204035956233</v>
      </c>
      <c r="N51" s="278">
        <f>CONFIDENCE(0.05,N50,N48)</f>
        <v>2.2152795858394021</v>
      </c>
    </row>
    <row r="52" spans="2:18">
      <c r="G52" s="280"/>
      <c r="L52" s="297"/>
      <c r="M52" s="297"/>
      <c r="N52" s="297"/>
    </row>
    <row r="53" spans="2:18" ht="13.5" thickBot="1">
      <c r="H53" s="293"/>
      <c r="I53" s="252"/>
      <c r="J53" s="252"/>
      <c r="L53" s="297"/>
      <c r="M53" s="297"/>
      <c r="N53" s="297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471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3.5" thickBot="1">
      <c r="B56" s="347" t="s">
        <v>253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41.674999999999997</v>
      </c>
      <c r="H56" s="286">
        <f t="shared" si="6"/>
        <v>34.949999999999996</v>
      </c>
      <c r="I56" s="286"/>
      <c r="J56" s="286"/>
      <c r="L56" s="492" t="s">
        <v>373</v>
      </c>
      <c r="M56" s="494"/>
      <c r="N56" s="288" t="s">
        <v>405</v>
      </c>
      <c r="P56" s="263" t="s">
        <v>1</v>
      </c>
      <c r="Q56" s="286">
        <f t="shared" ref="Q56:R58" si="7">M68</f>
        <v>18.350000000000001</v>
      </c>
      <c r="R56" s="286">
        <f t="shared" si="7"/>
        <v>20.749999999999996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>
        <f t="shared" si="6"/>
        <v>1.078192932642392</v>
      </c>
      <c r="H57" s="286">
        <f t="shared" si="6"/>
        <v>2.5488559525141188</v>
      </c>
      <c r="I57" s="286"/>
      <c r="J57" s="286"/>
      <c r="L57" s="496" t="s">
        <v>6</v>
      </c>
      <c r="M57" s="356" t="s">
        <v>293</v>
      </c>
      <c r="N57" s="357"/>
      <c r="P57" s="258" t="s">
        <v>7</v>
      </c>
      <c r="Q57" s="286">
        <f t="shared" si="7"/>
        <v>1.8339392937971903</v>
      </c>
      <c r="R57" s="286">
        <f t="shared" si="7"/>
        <v>2.5000000000000453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>
        <f t="shared" si="6"/>
        <v>1.0566096581823541</v>
      </c>
      <c r="H58" s="286">
        <f t="shared" si="6"/>
        <v>2.4978329343541028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1.7972274828376567</v>
      </c>
      <c r="R58" s="286">
        <f t="shared" si="7"/>
        <v>2.4499549806751113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58" t="s">
        <v>8</v>
      </c>
      <c r="G59" s="281">
        <f>MAX(C59:C66)</f>
        <v>43.1</v>
      </c>
      <c r="H59" s="281">
        <f>MAX(D59:D66)</f>
        <v>37.799999999999997</v>
      </c>
      <c r="I59" s="281"/>
      <c r="J59" s="281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21.1</v>
      </c>
      <c r="R59" s="281">
        <f>MAX(N59:N66)</f>
        <v>24.4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58" t="s">
        <v>9</v>
      </c>
      <c r="G60" s="281">
        <f>MIN(C59:C66)</f>
        <v>40.5</v>
      </c>
      <c r="H60" s="281">
        <f>MIN(D59:D66)</f>
        <v>31.6</v>
      </c>
      <c r="I60" s="281"/>
      <c r="J60" s="281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17.399999999999999</v>
      </c>
      <c r="R60" s="281">
        <f>MIN(N59:N66)</f>
        <v>18.8</v>
      </c>
    </row>
    <row r="61" spans="2:18" ht="13.5" thickBot="1">
      <c r="B61" s="92">
        <v>21</v>
      </c>
      <c r="C61" s="137">
        <v>41.4</v>
      </c>
      <c r="D61" s="136">
        <v>37.799999999999997</v>
      </c>
      <c r="E61" s="282"/>
      <c r="F61" s="262" t="s">
        <v>10</v>
      </c>
      <c r="G61" s="285">
        <f>G59-G60</f>
        <v>2.6000000000000014</v>
      </c>
      <c r="H61" s="285">
        <f>H59-H60</f>
        <v>6.1999999999999957</v>
      </c>
      <c r="I61" s="281"/>
      <c r="J61" s="281"/>
      <c r="L61" s="92">
        <v>21</v>
      </c>
      <c r="M61" s="137">
        <v>17.399999999999999</v>
      </c>
      <c r="N61" s="136">
        <v>19.600000000000001</v>
      </c>
      <c r="P61" s="262" t="s">
        <v>10</v>
      </c>
      <c r="Q61" s="285">
        <f>Q59-Q60</f>
        <v>3.7000000000000028</v>
      </c>
      <c r="R61" s="285">
        <f>R59-R60</f>
        <v>5.5999999999999979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>
        <v>43.1</v>
      </c>
      <c r="D64" s="136">
        <v>35.299999999999997</v>
      </c>
      <c r="E64" s="282"/>
      <c r="F64" s="258"/>
      <c r="G64" s="281"/>
      <c r="H64" s="281"/>
      <c r="I64" s="281"/>
      <c r="J64" s="281"/>
      <c r="L64" s="92">
        <v>26</v>
      </c>
      <c r="M64" s="137">
        <v>17.399999999999999</v>
      </c>
      <c r="N64" s="136">
        <v>20.2</v>
      </c>
      <c r="P64" s="258"/>
      <c r="Q64" s="281"/>
      <c r="R64" s="281"/>
    </row>
    <row r="65" spans="2:18">
      <c r="B65" s="92">
        <v>27</v>
      </c>
      <c r="C65" s="137">
        <v>41.7</v>
      </c>
      <c r="D65" s="136">
        <v>35.1</v>
      </c>
      <c r="E65" s="282"/>
      <c r="F65" s="258"/>
      <c r="G65" s="281"/>
      <c r="H65" s="281"/>
      <c r="I65" s="281"/>
      <c r="J65" s="281"/>
      <c r="L65" s="92">
        <v>27</v>
      </c>
      <c r="M65" s="137">
        <v>21.1</v>
      </c>
      <c r="N65" s="136">
        <v>24.4</v>
      </c>
      <c r="P65" s="258"/>
      <c r="Q65" s="281"/>
      <c r="R65" s="281"/>
    </row>
    <row r="66" spans="2:18" ht="13.5" thickBot="1">
      <c r="B66" s="92">
        <v>28</v>
      </c>
      <c r="C66" s="137">
        <v>40.5</v>
      </c>
      <c r="D66" s="136">
        <v>31.6</v>
      </c>
      <c r="E66" s="282"/>
      <c r="F66" s="258"/>
      <c r="G66" s="281"/>
      <c r="H66" s="281"/>
      <c r="I66" s="281"/>
      <c r="J66" s="281"/>
      <c r="L66" s="92">
        <v>28</v>
      </c>
      <c r="M66" s="137">
        <v>17.5</v>
      </c>
      <c r="N66" s="136">
        <v>18.8</v>
      </c>
      <c r="P66" s="258"/>
      <c r="Q66" s="281"/>
      <c r="R66" s="281"/>
    </row>
    <row r="67" spans="2:18" ht="13.5" thickBot="1">
      <c r="B67" s="248" t="s">
        <v>0</v>
      </c>
      <c r="C67" s="256">
        <f>COUNTIF(C59:C66,"&gt;0")</f>
        <v>4</v>
      </c>
      <c r="D67" s="255">
        <f>COUNTIF(D59:D66,"&gt;0")</f>
        <v>4</v>
      </c>
      <c r="E67" s="280"/>
      <c r="G67" s="280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41.674999999999997</v>
      </c>
      <c r="D68" s="146">
        <f>AVERAGE(D59:D66)</f>
        <v>34.949999999999996</v>
      </c>
      <c r="E68" s="101"/>
      <c r="G68" s="280"/>
      <c r="L68" s="117" t="s">
        <v>1</v>
      </c>
      <c r="M68" s="134">
        <f>AVERAGE(M59:M66)</f>
        <v>18.350000000000001</v>
      </c>
      <c r="N68" s="146">
        <f>AVERAGE(N59:N66)</f>
        <v>20.749999999999996</v>
      </c>
    </row>
    <row r="69" spans="2:18">
      <c r="B69" s="85" t="s">
        <v>2</v>
      </c>
      <c r="C69" s="84">
        <f>STDEV(C59:C66)</f>
        <v>1.078192932642392</v>
      </c>
      <c r="D69" s="136">
        <f>STDEV(D59:D66)</f>
        <v>2.5488559525141188</v>
      </c>
      <c r="E69" s="101"/>
      <c r="G69" s="280"/>
      <c r="L69" s="85" t="s">
        <v>2</v>
      </c>
      <c r="M69" s="84">
        <f>STDEV(M59:M66)</f>
        <v>1.8339392937971903</v>
      </c>
      <c r="N69" s="136">
        <f>STDEV(N59:N66)</f>
        <v>2.5000000000000453</v>
      </c>
    </row>
    <row r="70" spans="2:18" ht="13.5" thickBot="1">
      <c r="B70" s="82" t="s">
        <v>3</v>
      </c>
      <c r="C70" s="235">
        <f>CONFIDENCE(0.05,C69,C67)</f>
        <v>1.0566096581823541</v>
      </c>
      <c r="D70" s="234">
        <f>CONFIDENCE(0.05,D69,D67)</f>
        <v>2.4978329343541028</v>
      </c>
      <c r="E70" s="279"/>
      <c r="G70" s="280"/>
      <c r="L70" s="82" t="s">
        <v>3</v>
      </c>
      <c r="M70" s="254">
        <f>CONFIDENCE(0.05,M69,M67)</f>
        <v>1.7972274828376567</v>
      </c>
      <c r="N70" s="278">
        <f>CONFIDENCE(0.05,N69,N67)</f>
        <v>2.4499549806751113</v>
      </c>
    </row>
    <row r="71" spans="2:18">
      <c r="G71" s="280"/>
      <c r="L71" s="297"/>
      <c r="M71" s="297"/>
      <c r="N71" s="297"/>
    </row>
    <row r="72" spans="2:18" ht="13.5" thickBot="1">
      <c r="H72" s="293"/>
      <c r="I72" s="252"/>
      <c r="J72" s="252"/>
      <c r="L72" s="297"/>
      <c r="M72" s="297"/>
      <c r="N72" s="297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470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3.5" thickBot="1">
      <c r="B75" s="347" t="s">
        <v>253</v>
      </c>
      <c r="C75" s="348"/>
      <c r="D75" s="288" t="s">
        <v>404</v>
      </c>
      <c r="E75" s="289"/>
      <c r="F75" s="263" t="s">
        <v>1</v>
      </c>
      <c r="G75" s="286">
        <f t="shared" ref="G75:H77" si="8">C92</f>
        <v>40.68571428571429</v>
      </c>
      <c r="H75" s="286">
        <f t="shared" si="8"/>
        <v>35.371428571428574</v>
      </c>
      <c r="I75" s="286"/>
      <c r="J75" s="286"/>
      <c r="L75" s="492" t="s">
        <v>373</v>
      </c>
      <c r="M75" s="494"/>
      <c r="N75" s="288" t="s">
        <v>404</v>
      </c>
      <c r="P75" s="263" t="s">
        <v>1</v>
      </c>
      <c r="Q75" s="286">
        <f t="shared" ref="Q75:R77" si="9">M92</f>
        <v>17.571428571428573</v>
      </c>
      <c r="R75" s="286">
        <f t="shared" si="9"/>
        <v>19.971428571428572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>
        <f t="shared" si="8"/>
        <v>1.7714669734700781</v>
      </c>
      <c r="H76" s="286">
        <f t="shared" si="8"/>
        <v>1.4862865198364748</v>
      </c>
      <c r="I76" s="286"/>
      <c r="J76" s="286"/>
      <c r="L76" s="496" t="s">
        <v>6</v>
      </c>
      <c r="M76" s="356" t="s">
        <v>293</v>
      </c>
      <c r="N76" s="357"/>
      <c r="P76" s="258" t="s">
        <v>7</v>
      </c>
      <c r="Q76" s="286">
        <f t="shared" si="9"/>
        <v>0.70643302516772188</v>
      </c>
      <c r="R76" s="286">
        <f t="shared" si="9"/>
        <v>1.1176079898817912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>
        <f t="shared" si="8"/>
        <v>1.3122969847103523</v>
      </c>
      <c r="H77" s="286">
        <f t="shared" si="8"/>
        <v>1.1010362302021173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>
        <f t="shared" si="9"/>
        <v>0.52332329233970487</v>
      </c>
      <c r="R77" s="286">
        <f t="shared" si="9"/>
        <v>0.82792037174541511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58" t="s">
        <v>8</v>
      </c>
      <c r="G78" s="281">
        <f>MAX(C78:C90)</f>
        <v>43.5</v>
      </c>
      <c r="H78" s="281">
        <f>MAX(D78:D90)</f>
        <v>36.799999999999997</v>
      </c>
      <c r="I78" s="281"/>
      <c r="J78" s="281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18.3</v>
      </c>
      <c r="R78" s="281">
        <f>MAX(N78:N90)</f>
        <v>21.1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58" t="s">
        <v>9</v>
      </c>
      <c r="G79" s="281">
        <f>MIN(C78:C90)</f>
        <v>38.9</v>
      </c>
      <c r="H79" s="281">
        <f>MIN(D78:D90)</f>
        <v>32.299999999999997</v>
      </c>
      <c r="I79" s="281"/>
      <c r="J79" s="281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16.2</v>
      </c>
      <c r="R79" s="281">
        <f>MIN(N78:N90)</f>
        <v>18.5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262" t="s">
        <v>10</v>
      </c>
      <c r="G80" s="285">
        <f>G78-G79</f>
        <v>4.6000000000000014</v>
      </c>
      <c r="H80" s="285">
        <f>H78-H79</f>
        <v>4.5</v>
      </c>
      <c r="I80" s="281"/>
      <c r="J80" s="281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2.1000000000000014</v>
      </c>
      <c r="R80" s="285">
        <f>R78-R79</f>
        <v>2.6000000000000014</v>
      </c>
    </row>
    <row r="81" spans="2:18">
      <c r="B81" s="92">
        <v>9</v>
      </c>
      <c r="C81" s="147">
        <v>39.5</v>
      </c>
      <c r="D81" s="146">
        <v>36.5</v>
      </c>
      <c r="E81" s="282"/>
      <c r="F81" s="258"/>
      <c r="G81" s="281"/>
      <c r="H81" s="281"/>
      <c r="I81" s="281"/>
      <c r="J81" s="281"/>
      <c r="L81" s="92">
        <v>9</v>
      </c>
      <c r="M81" s="147">
        <v>17.5</v>
      </c>
      <c r="N81" s="146">
        <v>19.100000000000001</v>
      </c>
      <c r="P81" s="258"/>
      <c r="Q81" s="281"/>
      <c r="R81" s="281"/>
    </row>
    <row r="82" spans="2:18">
      <c r="B82" s="92">
        <v>10</v>
      </c>
      <c r="C82" s="147">
        <v>38.9</v>
      </c>
      <c r="D82" s="146">
        <v>35.799999999999997</v>
      </c>
      <c r="E82" s="282"/>
      <c r="F82" s="258"/>
      <c r="G82" s="281"/>
      <c r="H82" s="281"/>
      <c r="I82" s="281"/>
      <c r="J82" s="281"/>
      <c r="L82" s="92">
        <v>10</v>
      </c>
      <c r="M82" s="147">
        <v>18.2</v>
      </c>
      <c r="N82" s="146">
        <v>20.9</v>
      </c>
      <c r="P82" s="258"/>
      <c r="Q82" s="281"/>
      <c r="R82" s="281"/>
    </row>
    <row r="83" spans="2:18">
      <c r="B83" s="92">
        <v>11</v>
      </c>
      <c r="C83" s="147">
        <v>40</v>
      </c>
      <c r="D83" s="146">
        <v>35</v>
      </c>
      <c r="E83" s="282"/>
      <c r="F83" s="258"/>
      <c r="G83" s="281"/>
      <c r="H83" s="281"/>
      <c r="I83" s="281"/>
      <c r="J83" s="281"/>
      <c r="L83" s="92">
        <v>11</v>
      </c>
      <c r="M83" s="147">
        <v>17.600000000000001</v>
      </c>
      <c r="N83" s="146">
        <v>20.7</v>
      </c>
      <c r="P83" s="258"/>
      <c r="Q83" s="281"/>
      <c r="R83" s="281"/>
    </row>
    <row r="84" spans="2:18">
      <c r="B84" s="92">
        <v>12</v>
      </c>
      <c r="C84" s="147">
        <v>40</v>
      </c>
      <c r="D84" s="146">
        <v>32.299999999999997</v>
      </c>
      <c r="E84" s="282"/>
      <c r="F84" s="258"/>
      <c r="G84" s="281"/>
      <c r="H84" s="281"/>
      <c r="I84" s="281"/>
      <c r="J84" s="281"/>
      <c r="L84" s="92">
        <v>12</v>
      </c>
      <c r="M84" s="147">
        <v>16.2</v>
      </c>
      <c r="N84" s="146">
        <v>18.5</v>
      </c>
      <c r="P84" s="258"/>
      <c r="Q84" s="281"/>
      <c r="R84" s="281"/>
    </row>
    <row r="85" spans="2:18">
      <c r="B85" s="92">
        <v>13</v>
      </c>
      <c r="C85" s="147">
        <v>40</v>
      </c>
      <c r="D85" s="146">
        <v>36.799999999999997</v>
      </c>
      <c r="E85" s="282"/>
      <c r="F85" s="258"/>
      <c r="G85" s="281"/>
      <c r="H85" s="281"/>
      <c r="I85" s="281"/>
      <c r="J85" s="281"/>
      <c r="L85" s="92">
        <v>13</v>
      </c>
      <c r="M85" s="147">
        <v>17.3</v>
      </c>
      <c r="N85" s="146">
        <v>18.8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58"/>
      <c r="G86" s="281"/>
      <c r="H86" s="281"/>
      <c r="I86" s="281"/>
      <c r="J86" s="281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58"/>
      <c r="G87" s="281"/>
      <c r="H87" s="281"/>
      <c r="I87" s="281"/>
      <c r="J87" s="281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58"/>
      <c r="G88" s="281"/>
      <c r="H88" s="281"/>
      <c r="I88" s="281"/>
      <c r="J88" s="281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47">
        <v>42.9</v>
      </c>
      <c r="D89" s="146">
        <v>35.799999999999997</v>
      </c>
      <c r="E89" s="282"/>
      <c r="F89" s="299"/>
      <c r="G89" s="298"/>
      <c r="H89" s="298"/>
      <c r="I89" s="298"/>
      <c r="J89" s="281"/>
      <c r="L89" s="92">
        <v>23</v>
      </c>
      <c r="M89" s="147">
        <v>18.3</v>
      </c>
      <c r="N89" s="146">
        <v>20.7</v>
      </c>
      <c r="P89" s="258"/>
      <c r="Q89" s="281"/>
      <c r="R89" s="281"/>
    </row>
    <row r="90" spans="2:18" ht="13.5" thickBot="1">
      <c r="B90" s="92">
        <v>24</v>
      </c>
      <c r="C90" s="147">
        <v>43.5</v>
      </c>
      <c r="D90" s="146">
        <v>35.4</v>
      </c>
      <c r="E90" s="282"/>
      <c r="F90" s="299"/>
      <c r="G90" s="298"/>
      <c r="H90" s="298"/>
      <c r="I90" s="298"/>
      <c r="J90" s="281"/>
      <c r="L90" s="92">
        <v>24</v>
      </c>
      <c r="M90" s="147">
        <v>17.899999999999999</v>
      </c>
      <c r="N90" s="146">
        <v>21.1</v>
      </c>
      <c r="O90" s="297"/>
      <c r="P90" s="258"/>
      <c r="Q90" s="281"/>
      <c r="R90" s="281"/>
    </row>
    <row r="91" spans="2:18" ht="13.5" thickBot="1">
      <c r="B91" s="248" t="s">
        <v>0</v>
      </c>
      <c r="C91" s="256">
        <f>COUNTIF(C78:C90,"&gt;0")</f>
        <v>7</v>
      </c>
      <c r="D91" s="255">
        <f>COUNTIF(D78:D90,"&gt;0")</f>
        <v>7</v>
      </c>
      <c r="E91" s="280"/>
      <c r="G91" s="280"/>
      <c r="L91" s="248" t="s">
        <v>0</v>
      </c>
      <c r="M91" s="256">
        <f>COUNTIF(M78:M90,"&gt;0")</f>
        <v>7</v>
      </c>
      <c r="N91" s="255">
        <f>COUNTIF(N78:N90,"&gt;0")</f>
        <v>7</v>
      </c>
    </row>
    <row r="92" spans="2:18">
      <c r="B92" s="117" t="s">
        <v>1</v>
      </c>
      <c r="C92" s="134">
        <f>AVERAGE(C78:C90)</f>
        <v>40.68571428571429</v>
      </c>
      <c r="D92" s="146">
        <f>AVERAGE(D78:D90)</f>
        <v>35.371428571428574</v>
      </c>
      <c r="E92" s="101"/>
      <c r="G92" s="280"/>
      <c r="L92" s="117" t="s">
        <v>1</v>
      </c>
      <c r="M92" s="134">
        <f>AVERAGE(M78:M90)</f>
        <v>17.571428571428573</v>
      </c>
      <c r="N92" s="146">
        <f>AVERAGE(N78:N90)</f>
        <v>19.971428571428572</v>
      </c>
    </row>
    <row r="93" spans="2:18">
      <c r="B93" s="85" t="s">
        <v>2</v>
      </c>
      <c r="C93" s="84">
        <f>STDEV(C78:C90)</f>
        <v>1.7714669734700781</v>
      </c>
      <c r="D93" s="136">
        <f>STDEV(D78:D90)</f>
        <v>1.4862865198364748</v>
      </c>
      <c r="E93" s="101"/>
      <c r="G93" s="280"/>
      <c r="L93" s="85" t="s">
        <v>2</v>
      </c>
      <c r="M93" s="84">
        <f>STDEV(M78:M90)</f>
        <v>0.70643302516772188</v>
      </c>
      <c r="N93" s="136">
        <f>STDEV(N78:N90)</f>
        <v>1.1176079898817912</v>
      </c>
    </row>
    <row r="94" spans="2:18" ht="13.5" thickBot="1">
      <c r="B94" s="82" t="s">
        <v>3</v>
      </c>
      <c r="C94" s="235">
        <f>CONFIDENCE(0.05,C93,C91)</f>
        <v>1.3122969847103523</v>
      </c>
      <c r="D94" s="234">
        <f>CONFIDENCE(0.05,D93,D91)</f>
        <v>1.1010362302021173</v>
      </c>
      <c r="E94" s="279"/>
      <c r="G94" s="280"/>
      <c r="L94" s="82" t="s">
        <v>3</v>
      </c>
      <c r="M94" s="254">
        <f>CONFIDENCE(0.05,M93,M91)</f>
        <v>0.52332329233970487</v>
      </c>
      <c r="N94" s="278">
        <f>CONFIDENCE(0.05,N93,N91)</f>
        <v>0.82792037174541511</v>
      </c>
    </row>
    <row r="95" spans="2:18">
      <c r="G95" s="280"/>
      <c r="L95" s="297"/>
      <c r="M95" s="297"/>
      <c r="N95" s="297"/>
    </row>
    <row r="96" spans="2:18" ht="13.5" thickBot="1">
      <c r="H96" s="293"/>
      <c r="I96" s="252"/>
      <c r="J96" s="252"/>
      <c r="L96" s="297"/>
      <c r="M96" s="297"/>
      <c r="N96" s="297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469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3.5" thickBot="1">
      <c r="B99" s="347" t="s">
        <v>253</v>
      </c>
      <c r="C99" s="348"/>
      <c r="D99" s="288" t="s">
        <v>403</v>
      </c>
      <c r="E99" s="289"/>
      <c r="F99" s="263" t="s">
        <v>1</v>
      </c>
      <c r="G99" s="286">
        <f t="shared" ref="G99:H101" si="10">C122</f>
        <v>41.533333333333339</v>
      </c>
      <c r="H99" s="286">
        <f t="shared" si="10"/>
        <v>36.657142857142858</v>
      </c>
      <c r="I99" s="286"/>
      <c r="J99" s="286"/>
      <c r="L99" s="492" t="s">
        <v>373</v>
      </c>
      <c r="M99" s="494"/>
      <c r="N99" s="288" t="s">
        <v>403</v>
      </c>
      <c r="P99" s="263" t="s">
        <v>1</v>
      </c>
      <c r="Q99" s="286">
        <f t="shared" ref="Q99:R101" si="11">M122</f>
        <v>19.066666666666666</v>
      </c>
      <c r="R99" s="286">
        <f t="shared" si="11"/>
        <v>21.114285714285717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>
        <f t="shared" si="10"/>
        <v>1.6753109164172093</v>
      </c>
      <c r="H100" s="286">
        <f t="shared" si="10"/>
        <v>2.092731184247945</v>
      </c>
      <c r="I100" s="286"/>
      <c r="J100" s="286"/>
      <c r="L100" s="496" t="s">
        <v>6</v>
      </c>
      <c r="M100" s="356" t="s">
        <v>293</v>
      </c>
      <c r="N100" s="357"/>
      <c r="P100" s="258" t="s">
        <v>7</v>
      </c>
      <c r="Q100" s="286">
        <f t="shared" si="11"/>
        <v>0.70898989179442196</v>
      </c>
      <c r="R100" s="286">
        <f t="shared" si="11"/>
        <v>1.4848440674905579</v>
      </c>
    </row>
    <row r="101" spans="2:18" ht="13.5" thickBot="1">
      <c r="B101" s="484"/>
      <c r="C101" s="107">
        <v>1</v>
      </c>
      <c r="D101" s="106">
        <v>2</v>
      </c>
      <c r="E101" s="280"/>
      <c r="F101" s="258" t="s">
        <v>3</v>
      </c>
      <c r="G101" s="286">
        <f t="shared" si="10"/>
        <v>1.3405032900254823</v>
      </c>
      <c r="H101" s="286">
        <f t="shared" si="10"/>
        <v>1.5502884694024415</v>
      </c>
      <c r="I101" s="286"/>
      <c r="J101" s="286"/>
      <c r="L101" s="484"/>
      <c r="M101" s="107">
        <v>1</v>
      </c>
      <c r="N101" s="106">
        <v>2</v>
      </c>
      <c r="P101" s="258" t="s">
        <v>3</v>
      </c>
      <c r="Q101" s="286">
        <f t="shared" si="11"/>
        <v>0.5672996416556213</v>
      </c>
      <c r="R101" s="286">
        <f t="shared" si="11"/>
        <v>1.0999676661856925</v>
      </c>
    </row>
    <row r="102" spans="2:18">
      <c r="B102" s="92">
        <v>2</v>
      </c>
      <c r="C102" s="307" t="s">
        <v>307</v>
      </c>
      <c r="D102" s="306" t="s">
        <v>307</v>
      </c>
      <c r="E102" s="282"/>
      <c r="F102" s="258" t="s">
        <v>8</v>
      </c>
      <c r="G102" s="281">
        <f>MAX(C102:C120)</f>
        <v>44.2</v>
      </c>
      <c r="H102" s="281">
        <f>MAX(D102:D120)</f>
        <v>40</v>
      </c>
      <c r="I102" s="281"/>
      <c r="J102" s="281"/>
      <c r="L102" s="92">
        <v>2</v>
      </c>
      <c r="M102" s="307" t="s">
        <v>307</v>
      </c>
      <c r="N102" s="306" t="s">
        <v>307</v>
      </c>
      <c r="P102" s="258" t="s">
        <v>8</v>
      </c>
      <c r="Q102" s="281">
        <f>MAX(M102:M120)</f>
        <v>19.899999999999999</v>
      </c>
      <c r="R102" s="281">
        <f>MAX(N102:N120)</f>
        <v>23.8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58" t="s">
        <v>9</v>
      </c>
      <c r="G103" s="281">
        <f>MIN(C102:C120)</f>
        <v>39.799999999999997</v>
      </c>
      <c r="H103" s="281">
        <f>MIN(D102:D120)</f>
        <v>34.6</v>
      </c>
      <c r="I103" s="281"/>
      <c r="J103" s="281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17.899999999999999</v>
      </c>
      <c r="R103" s="281">
        <f>MIN(N102:N120)</f>
        <v>19.100000000000001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262" t="s">
        <v>10</v>
      </c>
      <c r="G104" s="285">
        <f>G102-G103</f>
        <v>4.4000000000000057</v>
      </c>
      <c r="H104" s="285">
        <f>H102-H103</f>
        <v>5.3999999999999986</v>
      </c>
      <c r="I104" s="281"/>
      <c r="J104" s="281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2</v>
      </c>
      <c r="R104" s="285">
        <f>R102-R103</f>
        <v>4.6999999999999993</v>
      </c>
    </row>
    <row r="105" spans="2:18">
      <c r="B105" s="92">
        <v>7</v>
      </c>
      <c r="C105" s="137">
        <v>42.1</v>
      </c>
      <c r="D105" s="136">
        <v>40</v>
      </c>
      <c r="E105" s="282"/>
      <c r="F105" s="258"/>
      <c r="G105" s="281"/>
      <c r="H105" s="281"/>
      <c r="I105" s="281"/>
      <c r="J105" s="281"/>
      <c r="L105" s="92">
        <v>7</v>
      </c>
      <c r="M105" s="137">
        <v>17.899999999999999</v>
      </c>
      <c r="N105" s="136">
        <v>20.5</v>
      </c>
      <c r="P105" s="258"/>
      <c r="Q105" s="281"/>
      <c r="R105" s="281"/>
    </row>
    <row r="106" spans="2:18">
      <c r="B106" s="92">
        <v>8</v>
      </c>
      <c r="C106" s="137" t="s">
        <v>448</v>
      </c>
      <c r="D106" s="136">
        <v>34.6</v>
      </c>
      <c r="E106" s="282"/>
      <c r="F106" s="258"/>
      <c r="G106" s="281"/>
      <c r="H106" s="281"/>
      <c r="I106" s="281"/>
      <c r="J106" s="281"/>
      <c r="L106" s="92">
        <v>8</v>
      </c>
      <c r="M106" s="137" t="s">
        <v>448</v>
      </c>
      <c r="N106" s="136">
        <v>20.3</v>
      </c>
      <c r="P106" s="258"/>
      <c r="Q106" s="281"/>
      <c r="R106" s="281"/>
    </row>
    <row r="107" spans="2:18">
      <c r="B107" s="92">
        <v>9</v>
      </c>
      <c r="C107" s="137">
        <v>40.200000000000003</v>
      </c>
      <c r="D107" s="136">
        <v>34.700000000000003</v>
      </c>
      <c r="E107" s="282"/>
      <c r="F107" s="258"/>
      <c r="G107" s="281"/>
      <c r="H107" s="281"/>
      <c r="I107" s="281"/>
      <c r="J107" s="281"/>
      <c r="L107" s="92">
        <v>9</v>
      </c>
      <c r="M107" s="137">
        <v>19.399999999999999</v>
      </c>
      <c r="N107" s="136">
        <v>20.8</v>
      </c>
      <c r="P107" s="258"/>
      <c r="Q107" s="281"/>
      <c r="R107" s="281"/>
    </row>
    <row r="108" spans="2:18">
      <c r="B108" s="92">
        <v>10</v>
      </c>
      <c r="C108" s="137">
        <v>39.799999999999997</v>
      </c>
      <c r="D108" s="136">
        <v>37.200000000000003</v>
      </c>
      <c r="E108" s="282"/>
      <c r="F108" s="258"/>
      <c r="G108" s="281"/>
      <c r="H108" s="281"/>
      <c r="I108" s="281"/>
      <c r="J108" s="281"/>
      <c r="L108" s="92">
        <v>10</v>
      </c>
      <c r="M108" s="137">
        <v>19.399999999999999</v>
      </c>
      <c r="N108" s="136">
        <v>22</v>
      </c>
      <c r="P108" s="258"/>
      <c r="Q108" s="281"/>
      <c r="R108" s="281"/>
    </row>
    <row r="109" spans="2:18">
      <c r="B109" s="92">
        <v>11</v>
      </c>
      <c r="C109" s="137">
        <v>40.5</v>
      </c>
      <c r="D109" s="136">
        <v>34.6</v>
      </c>
      <c r="E109" s="282"/>
      <c r="F109" s="258"/>
      <c r="G109" s="281"/>
      <c r="H109" s="281"/>
      <c r="I109" s="281"/>
      <c r="J109" s="281"/>
      <c r="L109" s="92">
        <v>11</v>
      </c>
      <c r="M109" s="137">
        <v>19.2</v>
      </c>
      <c r="N109" s="136">
        <v>21.3</v>
      </c>
      <c r="P109" s="258"/>
      <c r="Q109" s="281"/>
      <c r="R109" s="281"/>
    </row>
    <row r="110" spans="2:18">
      <c r="B110" s="92">
        <v>14</v>
      </c>
      <c r="C110" s="284" t="s">
        <v>307</v>
      </c>
      <c r="D110" s="283" t="s">
        <v>307</v>
      </c>
      <c r="E110" s="282"/>
      <c r="F110" s="258"/>
      <c r="G110" s="281"/>
      <c r="H110" s="281"/>
      <c r="I110" s="281"/>
      <c r="J110" s="281"/>
      <c r="L110" s="92">
        <v>14</v>
      </c>
      <c r="M110" s="284" t="s">
        <v>307</v>
      </c>
      <c r="N110" s="283" t="s">
        <v>307</v>
      </c>
      <c r="P110" s="258"/>
      <c r="Q110" s="281"/>
      <c r="R110" s="281"/>
    </row>
    <row r="111" spans="2:18">
      <c r="B111" s="92">
        <v>15</v>
      </c>
      <c r="C111" s="284" t="s">
        <v>307</v>
      </c>
      <c r="D111" s="283" t="s">
        <v>307</v>
      </c>
      <c r="E111" s="282"/>
      <c r="F111" s="258"/>
      <c r="G111" s="281"/>
      <c r="H111" s="281"/>
      <c r="I111" s="281"/>
      <c r="J111" s="281"/>
      <c r="L111" s="92">
        <v>15</v>
      </c>
      <c r="M111" s="284" t="s">
        <v>307</v>
      </c>
      <c r="N111" s="283" t="s">
        <v>307</v>
      </c>
      <c r="P111" s="258"/>
      <c r="Q111" s="281"/>
      <c r="R111" s="281"/>
    </row>
    <row r="112" spans="2:18">
      <c r="B112" s="92">
        <v>16</v>
      </c>
      <c r="C112" s="284" t="s">
        <v>307</v>
      </c>
      <c r="D112" s="283" t="s">
        <v>307</v>
      </c>
      <c r="E112" s="282"/>
      <c r="F112" s="258"/>
      <c r="G112" s="281"/>
      <c r="H112" s="281"/>
      <c r="I112" s="281"/>
      <c r="J112" s="281"/>
      <c r="L112" s="92">
        <v>16</v>
      </c>
      <c r="M112" s="284" t="s">
        <v>307</v>
      </c>
      <c r="N112" s="283" t="s">
        <v>307</v>
      </c>
      <c r="P112" s="258"/>
      <c r="Q112" s="281"/>
      <c r="R112" s="281"/>
    </row>
    <row r="113" spans="2:18">
      <c r="B113" s="92">
        <v>18</v>
      </c>
      <c r="C113" s="284" t="s">
        <v>307</v>
      </c>
      <c r="D113" s="283" t="s">
        <v>307</v>
      </c>
      <c r="E113" s="282"/>
      <c r="F113" s="258"/>
      <c r="G113" s="281"/>
      <c r="H113" s="281"/>
      <c r="I113" s="281"/>
      <c r="J113" s="281"/>
      <c r="L113" s="92">
        <v>18</v>
      </c>
      <c r="M113" s="284" t="s">
        <v>307</v>
      </c>
      <c r="N113" s="283" t="s">
        <v>307</v>
      </c>
      <c r="P113" s="258"/>
      <c r="Q113" s="281"/>
      <c r="R113" s="281"/>
    </row>
    <row r="114" spans="2:18">
      <c r="B114" s="92">
        <v>22</v>
      </c>
      <c r="C114" s="137">
        <v>44.2</v>
      </c>
      <c r="D114" s="136">
        <v>38</v>
      </c>
      <c r="E114" s="282"/>
      <c r="F114" s="258"/>
      <c r="G114" s="281"/>
      <c r="H114" s="281"/>
      <c r="I114" s="281"/>
      <c r="J114" s="281"/>
      <c r="L114" s="92">
        <v>22</v>
      </c>
      <c r="M114" s="137">
        <v>18.600000000000001</v>
      </c>
      <c r="N114" s="136">
        <v>19.100000000000001</v>
      </c>
      <c r="P114" s="258"/>
      <c r="Q114" s="281"/>
      <c r="R114" s="281"/>
    </row>
    <row r="115" spans="2:18">
      <c r="B115" s="92">
        <v>23</v>
      </c>
      <c r="C115" s="137" t="s">
        <v>448</v>
      </c>
      <c r="D115" s="136" t="s">
        <v>448</v>
      </c>
      <c r="E115" s="282"/>
      <c r="F115" s="258"/>
      <c r="G115" s="281"/>
      <c r="H115" s="281"/>
      <c r="I115" s="281"/>
      <c r="J115" s="281"/>
      <c r="L115" s="92">
        <v>23</v>
      </c>
      <c r="M115" s="137" t="s">
        <v>448</v>
      </c>
      <c r="N115" s="136" t="s">
        <v>448</v>
      </c>
      <c r="P115" s="258"/>
      <c r="Q115" s="281"/>
      <c r="R115" s="281"/>
    </row>
    <row r="116" spans="2:18">
      <c r="B116" s="92">
        <v>24</v>
      </c>
      <c r="C116" s="137" t="s">
        <v>448</v>
      </c>
      <c r="D116" s="136" t="s">
        <v>448</v>
      </c>
      <c r="E116" s="282"/>
      <c r="F116" s="258"/>
      <c r="G116" s="281"/>
      <c r="H116" s="281"/>
      <c r="I116" s="281"/>
      <c r="J116" s="281"/>
      <c r="L116" s="92">
        <v>24</v>
      </c>
      <c r="M116" s="137" t="s">
        <v>448</v>
      </c>
      <c r="N116" s="136" t="s">
        <v>448</v>
      </c>
      <c r="P116" s="258"/>
      <c r="Q116" s="281"/>
      <c r="R116" s="281"/>
    </row>
    <row r="117" spans="2:18">
      <c r="B117" s="92">
        <v>25</v>
      </c>
      <c r="C117" s="137">
        <v>42.4</v>
      </c>
      <c r="D117" s="136">
        <v>37.5</v>
      </c>
      <c r="E117" s="282"/>
      <c r="F117" s="258"/>
      <c r="G117" s="281"/>
      <c r="H117" s="281"/>
      <c r="I117" s="281"/>
      <c r="J117" s="281"/>
      <c r="L117" s="92">
        <v>25</v>
      </c>
      <c r="M117" s="137">
        <v>19.899999999999999</v>
      </c>
      <c r="N117" s="136">
        <v>23.8</v>
      </c>
      <c r="P117" s="258"/>
      <c r="Q117" s="281"/>
      <c r="R117" s="281"/>
    </row>
    <row r="118" spans="2:18">
      <c r="B118" s="92">
        <v>28</v>
      </c>
      <c r="C118" s="284" t="s">
        <v>307</v>
      </c>
      <c r="D118" s="283" t="s">
        <v>307</v>
      </c>
      <c r="E118" s="282"/>
      <c r="F118" s="258"/>
      <c r="G118" s="281"/>
      <c r="H118" s="281"/>
      <c r="I118" s="281"/>
      <c r="J118" s="281"/>
      <c r="L118" s="92">
        <v>28</v>
      </c>
      <c r="M118" s="284" t="s">
        <v>307</v>
      </c>
      <c r="N118" s="283" t="s">
        <v>307</v>
      </c>
      <c r="P118" s="258"/>
      <c r="Q118" s="281"/>
      <c r="R118" s="281"/>
    </row>
    <row r="119" spans="2:18">
      <c r="B119" s="92">
        <v>29</v>
      </c>
      <c r="C119" s="284" t="s">
        <v>307</v>
      </c>
      <c r="D119" s="283" t="s">
        <v>307</v>
      </c>
      <c r="E119" s="282"/>
      <c r="F119" s="258"/>
      <c r="G119" s="281"/>
      <c r="H119" s="281"/>
      <c r="I119" s="281"/>
      <c r="J119" s="281"/>
      <c r="L119" s="92">
        <v>29</v>
      </c>
      <c r="M119" s="284" t="s">
        <v>307</v>
      </c>
      <c r="N119" s="283" t="s">
        <v>307</v>
      </c>
      <c r="P119" s="258"/>
      <c r="Q119" s="281"/>
      <c r="R119" s="281"/>
    </row>
    <row r="120" spans="2:18" ht="13.5" thickBot="1">
      <c r="B120" s="92">
        <v>30</v>
      </c>
      <c r="C120" s="304" t="s">
        <v>307</v>
      </c>
      <c r="D120" s="303" t="s">
        <v>307</v>
      </c>
      <c r="E120" s="282"/>
      <c r="F120" s="258"/>
      <c r="G120" s="281"/>
      <c r="H120" s="281"/>
      <c r="I120" s="281"/>
      <c r="J120" s="281"/>
      <c r="L120" s="92">
        <v>30</v>
      </c>
      <c r="M120" s="304" t="s">
        <v>307</v>
      </c>
      <c r="N120" s="303" t="s">
        <v>307</v>
      </c>
      <c r="P120" s="258"/>
      <c r="Q120" s="281"/>
      <c r="R120" s="281"/>
    </row>
    <row r="121" spans="2:18" ht="13.5" thickBot="1">
      <c r="B121" s="248" t="s">
        <v>0</v>
      </c>
      <c r="C121" s="274">
        <f>COUNTIF(C102:C120,"&gt;0")</f>
        <v>6</v>
      </c>
      <c r="D121" s="296">
        <f>COUNTIF(D102:D120,"&gt;0")</f>
        <v>7</v>
      </c>
      <c r="E121" s="280"/>
      <c r="G121" s="280"/>
      <c r="L121" s="248" t="s">
        <v>0</v>
      </c>
      <c r="M121" s="274">
        <f>COUNTIF(M102:M120,"&gt;0")</f>
        <v>6</v>
      </c>
      <c r="N121" s="296">
        <f>COUNTIF(N102:N120,"&gt;0")</f>
        <v>7</v>
      </c>
    </row>
    <row r="122" spans="2:18">
      <c r="B122" s="117" t="s">
        <v>1</v>
      </c>
      <c r="C122" s="134">
        <f>AVERAGE(C102:C120)</f>
        <v>41.533333333333339</v>
      </c>
      <c r="D122" s="146">
        <f>AVERAGE(D102:D120)</f>
        <v>36.657142857142858</v>
      </c>
      <c r="E122" s="101"/>
      <c r="G122" s="280"/>
      <c r="L122" s="117" t="s">
        <v>1</v>
      </c>
      <c r="M122" s="134">
        <f>AVERAGE(M102:M120)</f>
        <v>19.066666666666666</v>
      </c>
      <c r="N122" s="146">
        <f>AVERAGE(N102:N120)</f>
        <v>21.114285714285717</v>
      </c>
    </row>
    <row r="123" spans="2:18">
      <c r="B123" s="85" t="s">
        <v>2</v>
      </c>
      <c r="C123" s="84">
        <f>STDEV(C102:C120)</f>
        <v>1.6753109164172093</v>
      </c>
      <c r="D123" s="136">
        <f>STDEV(D102:D120)</f>
        <v>2.092731184247945</v>
      </c>
      <c r="E123" s="101"/>
      <c r="G123" s="280"/>
      <c r="L123" s="85" t="s">
        <v>2</v>
      </c>
      <c r="M123" s="84">
        <f>STDEV(M102:M120)</f>
        <v>0.70898989179442196</v>
      </c>
      <c r="N123" s="136">
        <f>STDEV(N102:N120)</f>
        <v>1.4848440674905579</v>
      </c>
    </row>
    <row r="124" spans="2:18" ht="13.5" thickBot="1">
      <c r="B124" s="82" t="s">
        <v>3</v>
      </c>
      <c r="C124" s="235">
        <f>CONFIDENCE(0.05,C123,C121)</f>
        <v>1.3405032900254823</v>
      </c>
      <c r="D124" s="234">
        <f>CONFIDENCE(0.05,D123,D121)</f>
        <v>1.5502884694024415</v>
      </c>
      <c r="E124" s="279"/>
      <c r="G124" s="280"/>
      <c r="L124" s="82" t="s">
        <v>3</v>
      </c>
      <c r="M124" s="254">
        <f>CONFIDENCE(0.05,M123,M121)</f>
        <v>0.5672996416556213</v>
      </c>
      <c r="N124" s="278">
        <f>CONFIDENCE(0.05,N123,N121)</f>
        <v>1.0999676661856925</v>
      </c>
    </row>
    <row r="125" spans="2:18">
      <c r="G125" s="280"/>
      <c r="L125" s="297"/>
      <c r="M125" s="297"/>
      <c r="N125" s="297"/>
    </row>
    <row r="126" spans="2:18" ht="13.5" thickBot="1">
      <c r="H126" s="293"/>
      <c r="I126" s="252"/>
      <c r="J126" s="252"/>
      <c r="L126" s="297"/>
      <c r="M126" s="297"/>
      <c r="N126" s="297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468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3.5" thickBot="1">
      <c r="B129" s="347" t="s">
        <v>253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43.55</v>
      </c>
      <c r="H129" s="286">
        <f t="shared" si="12"/>
        <v>39.199999999999996</v>
      </c>
      <c r="I129" s="286"/>
      <c r="J129" s="286"/>
      <c r="L129" s="492" t="s">
        <v>373</v>
      </c>
      <c r="M129" s="494"/>
      <c r="N129" s="288" t="s">
        <v>402</v>
      </c>
      <c r="P129" s="263" t="s">
        <v>1</v>
      </c>
      <c r="Q129" s="286">
        <f t="shared" ref="Q129:R131" si="13">M152</f>
        <v>21.55</v>
      </c>
      <c r="R129" s="286">
        <f t="shared" si="13"/>
        <v>22.887500000000003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>
        <f t="shared" si="12"/>
        <v>1.2694205652298884</v>
      </c>
      <c r="H130" s="286">
        <f t="shared" si="12"/>
        <v>3.1236425623209296</v>
      </c>
      <c r="I130" s="286"/>
      <c r="J130" s="286"/>
      <c r="L130" s="496" t="s">
        <v>6</v>
      </c>
      <c r="M130" s="356" t="s">
        <v>293</v>
      </c>
      <c r="N130" s="357"/>
      <c r="P130" s="258" t="s">
        <v>7</v>
      </c>
      <c r="Q130" s="286">
        <f t="shared" si="13"/>
        <v>0.94264066778992162</v>
      </c>
      <c r="R130" s="286">
        <f t="shared" si="13"/>
        <v>1.4075688260259249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>
        <f t="shared" si="12"/>
        <v>0.87964740803011576</v>
      </c>
      <c r="H131" s="286">
        <f t="shared" si="12"/>
        <v>2.1645340865110008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>
        <f t="shared" si="13"/>
        <v>0.65320465323879306</v>
      </c>
      <c r="R131" s="286">
        <f t="shared" si="13"/>
        <v>0.97537750951235758</v>
      </c>
    </row>
    <row r="132" spans="2:18">
      <c r="B132" s="92">
        <v>1</v>
      </c>
      <c r="C132" s="307" t="s">
        <v>307</v>
      </c>
      <c r="D132" s="306" t="s">
        <v>307</v>
      </c>
      <c r="E132" s="282"/>
      <c r="F132" s="258" t="s">
        <v>8</v>
      </c>
      <c r="G132" s="281">
        <f>MAX(C132:C150)</f>
        <v>45.3</v>
      </c>
      <c r="H132" s="281">
        <f>MAX(D132:D150)</f>
        <v>43.1</v>
      </c>
      <c r="I132" s="281"/>
      <c r="J132" s="281"/>
      <c r="L132" s="92">
        <v>1</v>
      </c>
      <c r="M132" s="307" t="s">
        <v>307</v>
      </c>
      <c r="N132" s="306" t="s">
        <v>307</v>
      </c>
      <c r="P132" s="258" t="s">
        <v>8</v>
      </c>
      <c r="Q132" s="281">
        <f>MAX(M132:M150)</f>
        <v>22.8</v>
      </c>
      <c r="R132" s="281">
        <f>MAX(N132:N150)</f>
        <v>24.5</v>
      </c>
    </row>
    <row r="133" spans="2:18">
      <c r="B133" s="92">
        <v>4</v>
      </c>
      <c r="C133" s="137">
        <v>42.2</v>
      </c>
      <c r="D133" s="136">
        <v>40.799999999999997</v>
      </c>
      <c r="E133" s="282"/>
      <c r="F133" s="258" t="s">
        <v>9</v>
      </c>
      <c r="G133" s="281">
        <f>MIN(C132:C150)</f>
        <v>42.1</v>
      </c>
      <c r="H133" s="281">
        <f>MIN(D132:D150)</f>
        <v>34.299999999999997</v>
      </c>
      <c r="I133" s="281"/>
      <c r="J133" s="281"/>
      <c r="L133" s="92">
        <v>4</v>
      </c>
      <c r="M133" s="137">
        <v>21.5</v>
      </c>
      <c r="N133" s="136">
        <v>23.8</v>
      </c>
      <c r="P133" s="258" t="s">
        <v>9</v>
      </c>
      <c r="Q133" s="281">
        <f>MIN(M132:M150)</f>
        <v>20</v>
      </c>
      <c r="R133" s="281">
        <f>MIN(N132:N150)</f>
        <v>20.7</v>
      </c>
    </row>
    <row r="134" spans="2:18" ht="13.5" thickBot="1">
      <c r="B134" s="92">
        <v>5</v>
      </c>
      <c r="C134" s="137">
        <v>43.9</v>
      </c>
      <c r="D134" s="136">
        <v>40.9</v>
      </c>
      <c r="E134" s="282"/>
      <c r="F134" s="262" t="s">
        <v>10</v>
      </c>
      <c r="G134" s="285">
        <f>G132-G133</f>
        <v>3.1999999999999957</v>
      </c>
      <c r="H134" s="285">
        <f>H132-H133</f>
        <v>8.8000000000000043</v>
      </c>
      <c r="I134" s="281"/>
      <c r="J134" s="281"/>
      <c r="L134" s="92">
        <v>5</v>
      </c>
      <c r="M134" s="137">
        <v>20.5</v>
      </c>
      <c r="N134" s="136">
        <v>21.9</v>
      </c>
      <c r="P134" s="262" t="s">
        <v>10</v>
      </c>
      <c r="Q134" s="285">
        <f>Q132-Q133</f>
        <v>2.8000000000000007</v>
      </c>
      <c r="R134" s="285">
        <f>R132-R133</f>
        <v>3.8000000000000007</v>
      </c>
    </row>
    <row r="135" spans="2:18">
      <c r="B135" s="92">
        <v>6</v>
      </c>
      <c r="C135" s="137">
        <v>42.3</v>
      </c>
      <c r="D135" s="136">
        <v>37.9</v>
      </c>
      <c r="E135" s="282"/>
      <c r="F135" s="258"/>
      <c r="G135" s="281"/>
      <c r="H135" s="281"/>
      <c r="I135" s="281"/>
      <c r="J135" s="281"/>
      <c r="L135" s="92">
        <v>6</v>
      </c>
      <c r="M135" s="137">
        <v>21.4</v>
      </c>
      <c r="N135" s="136">
        <v>23.4</v>
      </c>
      <c r="P135" s="258"/>
      <c r="Q135" s="281"/>
      <c r="R135" s="281"/>
    </row>
    <row r="136" spans="2:18">
      <c r="B136" s="92">
        <v>7</v>
      </c>
      <c r="C136" s="137">
        <v>42.1</v>
      </c>
      <c r="D136" s="136">
        <v>36.1</v>
      </c>
      <c r="E136" s="282"/>
      <c r="F136" s="258"/>
      <c r="G136" s="281"/>
      <c r="H136" s="281"/>
      <c r="I136" s="281"/>
      <c r="J136" s="281"/>
      <c r="L136" s="92">
        <v>7</v>
      </c>
      <c r="M136" s="137">
        <v>20</v>
      </c>
      <c r="N136" s="136">
        <v>20.7</v>
      </c>
      <c r="P136" s="258"/>
      <c r="Q136" s="281"/>
      <c r="R136" s="281"/>
    </row>
    <row r="137" spans="2:18">
      <c r="B137" s="92">
        <v>8</v>
      </c>
      <c r="C137" s="284" t="s">
        <v>307</v>
      </c>
      <c r="D137" s="283" t="s">
        <v>307</v>
      </c>
      <c r="E137" s="282"/>
      <c r="F137" s="258"/>
      <c r="G137" s="281"/>
      <c r="H137" s="281"/>
      <c r="I137" s="281"/>
      <c r="J137" s="281"/>
      <c r="L137" s="92">
        <v>8</v>
      </c>
      <c r="M137" s="284" t="s">
        <v>307</v>
      </c>
      <c r="N137" s="283" t="s">
        <v>307</v>
      </c>
      <c r="P137" s="258"/>
      <c r="Q137" s="281"/>
      <c r="R137" s="281"/>
    </row>
    <row r="138" spans="2:18">
      <c r="B138" s="92">
        <v>11</v>
      </c>
      <c r="C138" s="284" t="s">
        <v>307</v>
      </c>
      <c r="D138" s="283" t="s">
        <v>307</v>
      </c>
      <c r="E138" s="282"/>
      <c r="F138" s="258"/>
      <c r="G138" s="281"/>
      <c r="H138" s="281"/>
      <c r="I138" s="281"/>
      <c r="J138" s="281"/>
      <c r="L138" s="92">
        <v>11</v>
      </c>
      <c r="M138" s="284" t="s">
        <v>307</v>
      </c>
      <c r="N138" s="283" t="s">
        <v>307</v>
      </c>
      <c r="P138" s="258"/>
      <c r="Q138" s="281"/>
      <c r="R138" s="281"/>
    </row>
    <row r="139" spans="2:18">
      <c r="B139" s="92">
        <v>12</v>
      </c>
      <c r="C139" s="284" t="s">
        <v>307</v>
      </c>
      <c r="D139" s="283" t="s">
        <v>307</v>
      </c>
      <c r="E139" s="282"/>
      <c r="F139" s="258"/>
      <c r="G139" s="281"/>
      <c r="H139" s="281"/>
      <c r="I139" s="281"/>
      <c r="J139" s="281"/>
      <c r="L139" s="92">
        <v>12</v>
      </c>
      <c r="M139" s="284" t="s">
        <v>307</v>
      </c>
      <c r="N139" s="283" t="s">
        <v>307</v>
      </c>
      <c r="P139" s="258"/>
      <c r="Q139" s="281"/>
      <c r="R139" s="281"/>
    </row>
    <row r="140" spans="2:18">
      <c r="B140" s="92">
        <v>13</v>
      </c>
      <c r="C140" s="284" t="s">
        <v>307</v>
      </c>
      <c r="D140" s="283" t="s">
        <v>307</v>
      </c>
      <c r="E140" s="282"/>
      <c r="F140" s="258"/>
      <c r="G140" s="281"/>
      <c r="H140" s="281"/>
      <c r="I140" s="281"/>
      <c r="J140" s="281"/>
      <c r="L140" s="92">
        <v>13</v>
      </c>
      <c r="M140" s="284" t="s">
        <v>307</v>
      </c>
      <c r="N140" s="283" t="s">
        <v>307</v>
      </c>
      <c r="P140" s="258"/>
      <c r="Q140" s="281"/>
      <c r="R140" s="281"/>
    </row>
    <row r="141" spans="2:18">
      <c r="B141" s="92">
        <v>14</v>
      </c>
      <c r="C141" s="284" t="s">
        <v>307</v>
      </c>
      <c r="D141" s="283" t="s">
        <v>307</v>
      </c>
      <c r="E141" s="282"/>
      <c r="F141" s="258"/>
      <c r="G141" s="281"/>
      <c r="H141" s="281"/>
      <c r="I141" s="281"/>
      <c r="J141" s="281"/>
      <c r="L141" s="92">
        <v>14</v>
      </c>
      <c r="M141" s="284" t="s">
        <v>307</v>
      </c>
      <c r="N141" s="283" t="s">
        <v>307</v>
      </c>
      <c r="P141" s="258"/>
      <c r="Q141" s="281"/>
      <c r="R141" s="281"/>
    </row>
    <row r="142" spans="2:18">
      <c r="B142" s="92">
        <v>18</v>
      </c>
      <c r="C142" s="284" t="s">
        <v>307</v>
      </c>
      <c r="D142" s="283" t="s">
        <v>307</v>
      </c>
      <c r="E142" s="282"/>
      <c r="F142" s="299"/>
      <c r="G142" s="298"/>
      <c r="H142" s="298"/>
      <c r="I142" s="298"/>
      <c r="J142" s="298"/>
      <c r="K142" s="297"/>
      <c r="L142" s="92">
        <v>18</v>
      </c>
      <c r="M142" s="284" t="s">
        <v>307</v>
      </c>
      <c r="N142" s="283" t="s">
        <v>307</v>
      </c>
      <c r="P142" s="258"/>
      <c r="Q142" s="281"/>
      <c r="R142" s="281"/>
    </row>
    <row r="143" spans="2:18">
      <c r="B143" s="92">
        <v>19</v>
      </c>
      <c r="C143" s="137">
        <v>43.5</v>
      </c>
      <c r="D143" s="136">
        <v>43.1</v>
      </c>
      <c r="E143" s="282"/>
      <c r="F143" s="299"/>
      <c r="G143" s="298"/>
      <c r="H143" s="298"/>
      <c r="I143" s="298"/>
      <c r="J143" s="298"/>
      <c r="K143" s="297"/>
      <c r="L143" s="92">
        <v>19</v>
      </c>
      <c r="M143" s="137">
        <v>22.3</v>
      </c>
      <c r="N143" s="136">
        <v>24.2</v>
      </c>
      <c r="P143" s="258"/>
      <c r="Q143" s="281"/>
      <c r="R143" s="281"/>
    </row>
    <row r="144" spans="2:18">
      <c r="B144" s="92">
        <v>20</v>
      </c>
      <c r="C144" s="137">
        <v>45.3</v>
      </c>
      <c r="D144" s="136">
        <v>42.5</v>
      </c>
      <c r="E144" s="282"/>
      <c r="F144" s="299"/>
      <c r="G144" s="298"/>
      <c r="H144" s="298"/>
      <c r="I144" s="298"/>
      <c r="J144" s="298"/>
      <c r="K144" s="297"/>
      <c r="L144" s="92">
        <v>20</v>
      </c>
      <c r="M144" s="137">
        <v>22.3</v>
      </c>
      <c r="N144" s="136">
        <v>24.5</v>
      </c>
      <c r="P144" s="258"/>
      <c r="Q144" s="281"/>
      <c r="R144" s="281"/>
    </row>
    <row r="145" spans="2:18">
      <c r="B145" s="92">
        <v>21</v>
      </c>
      <c r="C145" s="137">
        <v>44</v>
      </c>
      <c r="D145" s="136">
        <v>38</v>
      </c>
      <c r="E145" s="282"/>
      <c r="F145" s="299"/>
      <c r="G145" s="298"/>
      <c r="H145" s="298"/>
      <c r="I145" s="298"/>
      <c r="J145" s="298"/>
      <c r="K145" s="297"/>
      <c r="L145" s="92">
        <v>21</v>
      </c>
      <c r="M145" s="137">
        <v>22.8</v>
      </c>
      <c r="N145" s="136">
        <v>23.3</v>
      </c>
      <c r="P145" s="258"/>
      <c r="Q145" s="281"/>
      <c r="R145" s="281"/>
    </row>
    <row r="146" spans="2:18">
      <c r="B146" s="92">
        <v>22</v>
      </c>
      <c r="C146" s="137">
        <v>45.1</v>
      </c>
      <c r="D146" s="136">
        <v>34.299999999999997</v>
      </c>
      <c r="E146" s="282"/>
      <c r="F146" s="299"/>
      <c r="G146" s="298"/>
      <c r="H146" s="298"/>
      <c r="I146" s="298"/>
      <c r="J146" s="298"/>
      <c r="K146" s="297"/>
      <c r="L146" s="92">
        <v>22</v>
      </c>
      <c r="M146" s="137">
        <v>21.6</v>
      </c>
      <c r="N146" s="136">
        <v>21.3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99"/>
      <c r="G147" s="298"/>
      <c r="H147" s="298"/>
      <c r="I147" s="298"/>
      <c r="J147" s="298"/>
      <c r="K147" s="297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99"/>
      <c r="G148" s="298"/>
      <c r="H148" s="298"/>
      <c r="I148" s="298"/>
      <c r="J148" s="298"/>
      <c r="K148" s="297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99"/>
      <c r="G149" s="298"/>
      <c r="H149" s="298"/>
      <c r="I149" s="298"/>
      <c r="J149" s="298"/>
      <c r="K149" s="297"/>
      <c r="L149" s="92">
        <v>27</v>
      </c>
      <c r="M149" s="284" t="s">
        <v>307</v>
      </c>
      <c r="N149" s="283" t="s">
        <v>307</v>
      </c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99"/>
      <c r="G150" s="298"/>
      <c r="H150" s="298"/>
      <c r="I150" s="298"/>
      <c r="J150" s="298"/>
      <c r="K150" s="297"/>
      <c r="L150" s="92">
        <v>29</v>
      </c>
      <c r="M150" s="304" t="s">
        <v>307</v>
      </c>
      <c r="N150" s="303" t="s">
        <v>307</v>
      </c>
      <c r="P150" s="258"/>
      <c r="Q150" s="281"/>
      <c r="R150" s="281"/>
    </row>
    <row r="151" spans="2:18" ht="13.5" thickBot="1">
      <c r="B151" s="248" t="s">
        <v>0</v>
      </c>
      <c r="C151" s="274">
        <f>COUNTIF(C132:C150,"&gt;0")</f>
        <v>8</v>
      </c>
      <c r="D151" s="296">
        <f>COUNTIF(D132:D150,"&gt;0")</f>
        <v>8</v>
      </c>
      <c r="E151" s="280"/>
      <c r="G151" s="280"/>
      <c r="L151" s="248" t="s">
        <v>0</v>
      </c>
      <c r="M151" s="274">
        <f>COUNTIF(M132:M150,"&gt;0")</f>
        <v>8</v>
      </c>
      <c r="N151" s="296">
        <f>COUNTIF(N132:N150,"&gt;0")</f>
        <v>8</v>
      </c>
    </row>
    <row r="152" spans="2:18">
      <c r="B152" s="117" t="s">
        <v>1</v>
      </c>
      <c r="C152" s="134">
        <f>AVERAGE(C132:C150)</f>
        <v>43.55</v>
      </c>
      <c r="D152" s="146">
        <f>AVERAGE(D132:D150)</f>
        <v>39.199999999999996</v>
      </c>
      <c r="E152" s="101"/>
      <c r="G152" s="280"/>
      <c r="L152" s="117" t="s">
        <v>1</v>
      </c>
      <c r="M152" s="134">
        <f>AVERAGE(M132:M150)</f>
        <v>21.55</v>
      </c>
      <c r="N152" s="146">
        <f>AVERAGE(N132:N150)</f>
        <v>22.887500000000003</v>
      </c>
    </row>
    <row r="153" spans="2:18">
      <c r="B153" s="85" t="s">
        <v>2</v>
      </c>
      <c r="C153" s="84">
        <f>STDEV(C132:C150)</f>
        <v>1.2694205652298884</v>
      </c>
      <c r="D153" s="136">
        <f>STDEV(D132:D150)</f>
        <v>3.1236425623209296</v>
      </c>
      <c r="E153" s="101"/>
      <c r="G153" s="280"/>
      <c r="L153" s="85" t="s">
        <v>2</v>
      </c>
      <c r="M153" s="84">
        <f>STDEV(M132:M150)</f>
        <v>0.94264066778992162</v>
      </c>
      <c r="N153" s="136">
        <f>STDEV(N132:N150)</f>
        <v>1.4075688260259249</v>
      </c>
    </row>
    <row r="154" spans="2:18" ht="13.5" thickBot="1">
      <c r="B154" s="82" t="s">
        <v>3</v>
      </c>
      <c r="C154" s="235">
        <f>CONFIDENCE(0.05,C153,C151)</f>
        <v>0.87964740803011576</v>
      </c>
      <c r="D154" s="234">
        <f>CONFIDENCE(0.05,D153,D151)</f>
        <v>2.1645340865110008</v>
      </c>
      <c r="E154" s="279"/>
      <c r="G154" s="280"/>
      <c r="L154" s="82" t="s">
        <v>3</v>
      </c>
      <c r="M154" s="254">
        <f>CONFIDENCE(0.05,M153,M151)</f>
        <v>0.65320465323879306</v>
      </c>
      <c r="N154" s="278">
        <f>CONFIDENCE(0.05,N153,N151)</f>
        <v>0.97537750951235758</v>
      </c>
    </row>
    <row r="155" spans="2:18">
      <c r="G155" s="280"/>
      <c r="L155" s="297"/>
      <c r="M155" s="297"/>
      <c r="N155" s="297"/>
    </row>
    <row r="156" spans="2:18" ht="13.5" thickBot="1">
      <c r="H156" s="293"/>
      <c r="I156" s="252"/>
      <c r="J156" s="252"/>
      <c r="L156" s="297"/>
      <c r="M156" s="297"/>
      <c r="N156" s="297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467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3.5" thickBot="1">
      <c r="B159" s="347" t="s">
        <v>253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43.733333333333327</v>
      </c>
      <c r="H159" s="286">
        <f t="shared" si="14"/>
        <v>38.166666666666671</v>
      </c>
      <c r="I159" s="286"/>
      <c r="J159" s="286"/>
      <c r="L159" s="492" t="s">
        <v>373</v>
      </c>
      <c r="M159" s="494"/>
      <c r="N159" s="288" t="s">
        <v>401</v>
      </c>
      <c r="P159" s="263" t="s">
        <v>1</v>
      </c>
      <c r="Q159" s="286">
        <f t="shared" ref="Q159:R161" si="15">M183</f>
        <v>22.744444444444444</v>
      </c>
      <c r="R159" s="286">
        <f t="shared" si="15"/>
        <v>23.87777777777778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1.411559421349311</v>
      </c>
      <c r="H160" s="286">
        <f t="shared" si="14"/>
        <v>2.3743420141167539</v>
      </c>
      <c r="I160" s="286"/>
      <c r="J160" s="286"/>
      <c r="L160" s="496" t="s">
        <v>6</v>
      </c>
      <c r="M160" s="356" t="s">
        <v>293</v>
      </c>
      <c r="N160" s="357"/>
      <c r="P160" s="258" t="s">
        <v>7</v>
      </c>
      <c r="Q160" s="286">
        <f t="shared" si="15"/>
        <v>0.81564562021614395</v>
      </c>
      <c r="R160" s="286">
        <f t="shared" si="15"/>
        <v>1.1244751862288676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0.92220187596094927</v>
      </c>
      <c r="H161" s="286">
        <f t="shared" si="14"/>
        <v>1.5512082782163765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0.53287867992382565</v>
      </c>
      <c r="R161" s="286">
        <f t="shared" si="15"/>
        <v>0.73464362217251666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45.5</v>
      </c>
      <c r="H162" s="281">
        <f>MAX(D162:D181)</f>
        <v>41.1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</v>
      </c>
      <c r="R162" s="281">
        <f>MAX(N162:N181)</f>
        <v>25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41.8</v>
      </c>
      <c r="H163" s="281">
        <f>MIN(D162:D181)</f>
        <v>35.299999999999997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21.5</v>
      </c>
      <c r="R163" s="281">
        <f>MIN(N162:N181)</f>
        <v>21.9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3.7000000000000028</v>
      </c>
      <c r="H164" s="285">
        <f>H162-H163</f>
        <v>5.8000000000000043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2.5</v>
      </c>
      <c r="R164" s="285">
        <f>R162-R163</f>
        <v>3.1000000000000014</v>
      </c>
    </row>
    <row r="165" spans="2:18">
      <c r="B165" s="92">
        <v>5</v>
      </c>
      <c r="C165" s="137">
        <v>41.8</v>
      </c>
      <c r="D165" s="136">
        <v>41.1</v>
      </c>
      <c r="E165" s="282"/>
      <c r="F165" s="258"/>
      <c r="G165" s="281"/>
      <c r="H165" s="281"/>
      <c r="I165" s="281"/>
      <c r="J165" s="281"/>
      <c r="L165" s="92">
        <v>5</v>
      </c>
      <c r="M165" s="137">
        <v>23</v>
      </c>
      <c r="N165" s="136">
        <v>24.6</v>
      </c>
      <c r="P165" s="258"/>
      <c r="Q165" s="281"/>
      <c r="R165" s="281"/>
    </row>
    <row r="166" spans="2:18">
      <c r="B166" s="92">
        <v>6</v>
      </c>
      <c r="C166" s="137">
        <v>44.4</v>
      </c>
      <c r="D166" s="136">
        <v>37.700000000000003</v>
      </c>
      <c r="E166" s="282"/>
      <c r="F166" s="258"/>
      <c r="G166" s="281"/>
      <c r="H166" s="281"/>
      <c r="I166" s="281"/>
      <c r="J166" s="281"/>
      <c r="L166" s="92">
        <v>6</v>
      </c>
      <c r="M166" s="137">
        <v>21.5</v>
      </c>
      <c r="N166" s="136">
        <v>22.7</v>
      </c>
      <c r="P166" s="258"/>
      <c r="Q166" s="281"/>
      <c r="R166" s="281"/>
    </row>
    <row r="167" spans="2:18">
      <c r="B167" s="92">
        <v>9</v>
      </c>
      <c r="C167" s="137">
        <v>44.7</v>
      </c>
      <c r="D167" s="136">
        <v>35.9</v>
      </c>
      <c r="E167" s="282"/>
      <c r="F167" s="258"/>
      <c r="G167" s="281"/>
      <c r="H167" s="281"/>
      <c r="I167" s="281"/>
      <c r="J167" s="281"/>
      <c r="L167" s="92">
        <v>9</v>
      </c>
      <c r="M167" s="137">
        <v>22.5</v>
      </c>
      <c r="N167" s="136">
        <v>23.7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44.3</v>
      </c>
      <c r="D172" s="136">
        <v>40.9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22.6</v>
      </c>
      <c r="N172" s="136">
        <v>24.6</v>
      </c>
      <c r="P172" s="258"/>
      <c r="Q172" s="281"/>
      <c r="R172" s="281"/>
    </row>
    <row r="173" spans="2:18">
      <c r="B173" s="92">
        <v>19</v>
      </c>
      <c r="C173" s="137">
        <v>45.3</v>
      </c>
      <c r="D173" s="136">
        <v>40.6</v>
      </c>
      <c r="E173" s="282"/>
      <c r="F173" s="299"/>
      <c r="G173" s="298"/>
      <c r="H173" s="298"/>
      <c r="I173" s="298"/>
      <c r="J173" s="298"/>
      <c r="K173" s="297"/>
      <c r="L173" s="92">
        <v>19</v>
      </c>
      <c r="M173" s="137">
        <v>21.7</v>
      </c>
      <c r="N173" s="136">
        <v>21.9</v>
      </c>
      <c r="P173" s="258"/>
      <c r="Q173" s="281"/>
      <c r="R173" s="281"/>
    </row>
    <row r="174" spans="2:18">
      <c r="B174" s="92">
        <v>20</v>
      </c>
      <c r="C174" s="137">
        <v>45.5</v>
      </c>
      <c r="D174" s="136">
        <v>39.5</v>
      </c>
      <c r="E174" s="282"/>
      <c r="F174" s="299"/>
      <c r="G174" s="298"/>
      <c r="H174" s="298"/>
      <c r="I174" s="298"/>
      <c r="J174" s="298"/>
      <c r="K174" s="297"/>
      <c r="L174" s="92">
        <v>20</v>
      </c>
      <c r="M174" s="137">
        <v>22.6</v>
      </c>
      <c r="N174" s="136">
        <v>22.9</v>
      </c>
      <c r="P174" s="258"/>
      <c r="Q174" s="281"/>
      <c r="R174" s="281"/>
    </row>
    <row r="175" spans="2:18">
      <c r="B175" s="92">
        <v>23</v>
      </c>
      <c r="C175" s="137">
        <v>42.8</v>
      </c>
      <c r="D175" s="136">
        <v>36.700000000000003</v>
      </c>
      <c r="E175" s="282"/>
      <c r="F175" s="299"/>
      <c r="G175" s="298"/>
      <c r="H175" s="298"/>
      <c r="I175" s="298"/>
      <c r="J175" s="298"/>
      <c r="K175" s="297"/>
      <c r="L175" s="92">
        <v>23</v>
      </c>
      <c r="M175" s="137">
        <v>23.2</v>
      </c>
      <c r="N175" s="136">
        <v>25</v>
      </c>
      <c r="P175" s="258"/>
      <c r="Q175" s="281"/>
      <c r="R175" s="281"/>
    </row>
    <row r="176" spans="2:18">
      <c r="B176" s="92">
        <v>24</v>
      </c>
      <c r="C176" s="137">
        <v>42.9</v>
      </c>
      <c r="D176" s="136">
        <v>35.299999999999997</v>
      </c>
      <c r="E176" s="282"/>
      <c r="F176" s="299"/>
      <c r="G176" s="298"/>
      <c r="H176" s="298"/>
      <c r="I176" s="298"/>
      <c r="J176" s="298"/>
      <c r="K176" s="297"/>
      <c r="L176" s="92">
        <v>24</v>
      </c>
      <c r="M176" s="137">
        <v>23.6</v>
      </c>
      <c r="N176" s="136">
        <v>24.8</v>
      </c>
      <c r="P176" s="258"/>
      <c r="Q176" s="281"/>
      <c r="R176" s="281"/>
    </row>
    <row r="177" spans="2:18">
      <c r="B177" s="92">
        <v>25</v>
      </c>
      <c r="C177" s="137">
        <v>41.9</v>
      </c>
      <c r="D177" s="136">
        <v>35.799999999999997</v>
      </c>
      <c r="E177" s="282"/>
      <c r="F177" s="299"/>
      <c r="G177" s="298"/>
      <c r="H177" s="298"/>
      <c r="I177" s="298"/>
      <c r="J177" s="298"/>
      <c r="K177" s="297"/>
      <c r="L177" s="92">
        <v>25</v>
      </c>
      <c r="M177" s="137">
        <v>24</v>
      </c>
      <c r="N177" s="136">
        <v>24.7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99"/>
      <c r="G178" s="298"/>
      <c r="H178" s="298"/>
      <c r="I178" s="298"/>
      <c r="J178" s="298"/>
      <c r="K178" s="297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99"/>
      <c r="G179" s="298"/>
      <c r="H179" s="298"/>
      <c r="I179" s="298"/>
      <c r="J179" s="298"/>
      <c r="K179" s="297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99"/>
      <c r="G180" s="298"/>
      <c r="H180" s="298"/>
      <c r="I180" s="298"/>
      <c r="J180" s="298"/>
      <c r="K180" s="297"/>
      <c r="L180" s="92">
        <v>30</v>
      </c>
      <c r="M180" s="284" t="s">
        <v>307</v>
      </c>
      <c r="N180" s="283" t="s">
        <v>307</v>
      </c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99"/>
      <c r="G181" s="298"/>
      <c r="H181" s="298"/>
      <c r="I181" s="298"/>
      <c r="J181" s="298"/>
      <c r="K181" s="297"/>
      <c r="L181" s="92">
        <v>31</v>
      </c>
      <c r="M181" s="304" t="s">
        <v>307</v>
      </c>
      <c r="N181" s="303" t="s">
        <v>307</v>
      </c>
      <c r="P181" s="258"/>
      <c r="Q181" s="281"/>
      <c r="R181" s="281"/>
    </row>
    <row r="182" spans="2:18" ht="13.5" thickBot="1">
      <c r="B182" s="248" t="s">
        <v>0</v>
      </c>
      <c r="C182" s="274">
        <f>COUNTIF(C162:C181,"&gt;0")</f>
        <v>9</v>
      </c>
      <c r="D182" s="296">
        <f>COUNTIF(D162:D181,"&gt;0")</f>
        <v>9</v>
      </c>
      <c r="E182" s="280"/>
      <c r="G182" s="280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43.733333333333327</v>
      </c>
      <c r="D183" s="146">
        <f>AVERAGE(D162:D181)</f>
        <v>38.166666666666671</v>
      </c>
      <c r="E183" s="101"/>
      <c r="G183" s="280"/>
      <c r="L183" s="117" t="s">
        <v>1</v>
      </c>
      <c r="M183" s="134">
        <f>AVERAGE(M162:M181)</f>
        <v>22.744444444444444</v>
      </c>
      <c r="N183" s="146">
        <f>AVERAGE(N162:N181)</f>
        <v>23.87777777777778</v>
      </c>
    </row>
    <row r="184" spans="2:18">
      <c r="B184" s="85" t="s">
        <v>2</v>
      </c>
      <c r="C184" s="84">
        <f>STDEV(C162:C181)</f>
        <v>1.411559421349311</v>
      </c>
      <c r="D184" s="136">
        <f>STDEV(D162:D181)</f>
        <v>2.3743420141167539</v>
      </c>
      <c r="E184" s="101"/>
      <c r="G184" s="280"/>
      <c r="L184" s="85" t="s">
        <v>2</v>
      </c>
      <c r="M184" s="84">
        <f>STDEV(M162:M181)</f>
        <v>0.81564562021614395</v>
      </c>
      <c r="N184" s="136">
        <f>STDEV(N162:N181)</f>
        <v>1.1244751862288676</v>
      </c>
    </row>
    <row r="185" spans="2:18" ht="13.5" thickBot="1">
      <c r="B185" s="82" t="s">
        <v>3</v>
      </c>
      <c r="C185" s="235">
        <f>CONFIDENCE(0.05,C184,C182)</f>
        <v>0.92220187596094927</v>
      </c>
      <c r="D185" s="234">
        <f>CONFIDENCE(0.05,D184,D182)</f>
        <v>1.5512082782163765</v>
      </c>
      <c r="E185" s="279"/>
      <c r="G185" s="280"/>
      <c r="L185" s="82" t="s">
        <v>3</v>
      </c>
      <c r="M185" s="254">
        <f>CONFIDENCE(0.05,M184,M182)</f>
        <v>0.53287867992382565</v>
      </c>
      <c r="N185" s="278">
        <f>CONFIDENCE(0.05,N184,N182)</f>
        <v>0.73464362217251666</v>
      </c>
    </row>
    <row r="186" spans="2:18">
      <c r="G186" s="280"/>
    </row>
    <row r="187" spans="2:18" ht="13.5" thickBot="1">
      <c r="H187" s="293"/>
      <c r="I187" s="252"/>
      <c r="J187" s="252"/>
      <c r="L187" s="297"/>
      <c r="M187" s="297"/>
      <c r="N187" s="297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466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3.5" thickBot="1">
      <c r="B190" s="347" t="s">
        <v>253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45.099999999999987</v>
      </c>
      <c r="H190" s="286">
        <f t="shared" si="16"/>
        <v>37.042857142857137</v>
      </c>
      <c r="I190" s="286"/>
      <c r="J190" s="286"/>
      <c r="L190" s="492" t="s">
        <v>373</v>
      </c>
      <c r="M190" s="494"/>
      <c r="N190" s="288" t="s">
        <v>400</v>
      </c>
      <c r="P190" s="263" t="s">
        <v>1</v>
      </c>
      <c r="Q190" s="286">
        <f t="shared" ref="Q190:R192" si="17">M216</f>
        <v>24</v>
      </c>
      <c r="R190" s="286">
        <f t="shared" si="17"/>
        <v>24.842857142857138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1.0535653752852745</v>
      </c>
      <c r="H191" s="286">
        <f t="shared" si="16"/>
        <v>2.3020694623585563</v>
      </c>
      <c r="I191" s="286"/>
      <c r="J191" s="286"/>
      <c r="L191" s="496" t="s">
        <v>6</v>
      </c>
      <c r="M191" s="356" t="s">
        <v>293</v>
      </c>
      <c r="N191" s="357"/>
      <c r="P191" s="258" t="s">
        <v>7</v>
      </c>
      <c r="Q191" s="286">
        <f t="shared" si="17"/>
        <v>1.2449899597988736</v>
      </c>
      <c r="R191" s="286">
        <f t="shared" si="17"/>
        <v>2.1141248330039102</v>
      </c>
    </row>
    <row r="192" spans="2:18" ht="13.5" thickBot="1">
      <c r="B192" s="484"/>
      <c r="C192" s="107">
        <v>1</v>
      </c>
      <c r="D192" s="106">
        <v>2</v>
      </c>
      <c r="E192" s="280"/>
      <c r="F192" s="258" t="s">
        <v>3</v>
      </c>
      <c r="G192" s="286">
        <f t="shared" si="16"/>
        <v>0.78047781070046007</v>
      </c>
      <c r="H192" s="286">
        <f t="shared" si="16"/>
        <v>1.7053655864264652</v>
      </c>
      <c r="I192" s="286"/>
      <c r="J192" s="286"/>
      <c r="L192" s="484"/>
      <c r="M192" s="107">
        <v>1</v>
      </c>
      <c r="N192" s="106">
        <v>2</v>
      </c>
      <c r="P192" s="258" t="s">
        <v>3</v>
      </c>
      <c r="Q192" s="286">
        <f t="shared" si="17"/>
        <v>0.92228452164610508</v>
      </c>
      <c r="R192" s="286">
        <f t="shared" si="17"/>
        <v>1.5661368149684955</v>
      </c>
    </row>
    <row r="193" spans="2:18">
      <c r="B193" s="92">
        <v>1</v>
      </c>
      <c r="C193" s="307" t="s">
        <v>307</v>
      </c>
      <c r="D193" s="306" t="s">
        <v>465</v>
      </c>
      <c r="E193" s="282"/>
      <c r="F193" s="258" t="s">
        <v>8</v>
      </c>
      <c r="G193" s="281">
        <f>MAX(C193:C213)</f>
        <v>46.4</v>
      </c>
      <c r="H193" s="281">
        <f>MAX(D193:D213)</f>
        <v>40.200000000000003</v>
      </c>
      <c r="I193" s="281"/>
      <c r="J193" s="281"/>
      <c r="L193" s="92">
        <v>1</v>
      </c>
      <c r="M193" s="307" t="s">
        <v>307</v>
      </c>
      <c r="N193" s="306" t="s">
        <v>465</v>
      </c>
      <c r="P193" s="258" t="s">
        <v>8</v>
      </c>
      <c r="Q193" s="281">
        <f>MAX(M193:M213)</f>
        <v>26.5</v>
      </c>
      <c r="R193" s="281">
        <f>MAX(N193:N213)</f>
        <v>29</v>
      </c>
    </row>
    <row r="194" spans="2:18">
      <c r="B194" s="92">
        <v>2</v>
      </c>
      <c r="C194" s="284" t="s">
        <v>307</v>
      </c>
      <c r="D194" s="283" t="s">
        <v>465</v>
      </c>
      <c r="E194" s="282"/>
      <c r="F194" s="258" t="s">
        <v>9</v>
      </c>
      <c r="G194" s="281">
        <f>MIN(C193:C213)</f>
        <v>43.5</v>
      </c>
      <c r="H194" s="281">
        <f>MIN(D193:D213)</f>
        <v>33.799999999999997</v>
      </c>
      <c r="I194" s="281"/>
      <c r="J194" s="281"/>
      <c r="L194" s="92">
        <v>2</v>
      </c>
      <c r="M194" s="284" t="s">
        <v>307</v>
      </c>
      <c r="N194" s="283" t="s">
        <v>465</v>
      </c>
      <c r="P194" s="258" t="s">
        <v>9</v>
      </c>
      <c r="Q194" s="281">
        <f>MIN(M193:M213)</f>
        <v>22.4</v>
      </c>
      <c r="R194" s="281">
        <f>MIN(N193:N213)</f>
        <v>22.4</v>
      </c>
    </row>
    <row r="195" spans="2:18" ht="13.5" thickBot="1">
      <c r="B195" s="92">
        <v>3</v>
      </c>
      <c r="C195" s="284" t="s">
        <v>307</v>
      </c>
      <c r="D195" s="283" t="s">
        <v>465</v>
      </c>
      <c r="E195" s="282"/>
      <c r="F195" s="262" t="s">
        <v>10</v>
      </c>
      <c r="G195" s="285">
        <f>G193-G194</f>
        <v>2.8999999999999986</v>
      </c>
      <c r="H195" s="285">
        <f>H193-H194</f>
        <v>6.4000000000000057</v>
      </c>
      <c r="I195" s="281"/>
      <c r="J195" s="281"/>
      <c r="L195" s="92">
        <v>3</v>
      </c>
      <c r="M195" s="284" t="s">
        <v>307</v>
      </c>
      <c r="N195" s="283" t="s">
        <v>465</v>
      </c>
      <c r="P195" s="262" t="s">
        <v>10</v>
      </c>
      <c r="Q195" s="285">
        <f>Q193-Q194</f>
        <v>4.1000000000000014</v>
      </c>
      <c r="R195" s="285">
        <f>R193-R194</f>
        <v>6.6000000000000014</v>
      </c>
    </row>
    <row r="196" spans="2:18">
      <c r="B196" s="92">
        <v>6</v>
      </c>
      <c r="C196" s="137">
        <v>44.3</v>
      </c>
      <c r="D196" s="136">
        <v>37</v>
      </c>
      <c r="E196" s="282"/>
      <c r="F196" s="258"/>
      <c r="G196" s="281"/>
      <c r="H196" s="281"/>
      <c r="I196" s="281"/>
      <c r="J196" s="281"/>
      <c r="L196" s="92">
        <v>6</v>
      </c>
      <c r="M196" s="137">
        <v>24.2</v>
      </c>
      <c r="N196" s="136">
        <v>22.4</v>
      </c>
      <c r="P196" s="258"/>
      <c r="Q196" s="281"/>
      <c r="R196" s="281"/>
    </row>
    <row r="197" spans="2:18">
      <c r="B197" s="92">
        <v>7</v>
      </c>
      <c r="C197" s="137">
        <v>44.9</v>
      </c>
      <c r="D197" s="136">
        <v>38.799999999999997</v>
      </c>
      <c r="E197" s="282"/>
      <c r="F197" s="258"/>
      <c r="G197" s="281"/>
      <c r="H197" s="281"/>
      <c r="I197" s="281"/>
      <c r="J197" s="281"/>
      <c r="L197" s="92">
        <v>7</v>
      </c>
      <c r="M197" s="137">
        <v>22.4</v>
      </c>
      <c r="N197" s="136">
        <v>24.7</v>
      </c>
      <c r="P197" s="258"/>
      <c r="Q197" s="281"/>
      <c r="R197" s="281"/>
    </row>
    <row r="198" spans="2:18">
      <c r="B198" s="92">
        <v>8</v>
      </c>
      <c r="C198" s="137">
        <v>45.7</v>
      </c>
      <c r="D198" s="136">
        <v>35.200000000000003</v>
      </c>
      <c r="E198" s="282"/>
      <c r="F198" s="258"/>
      <c r="G198" s="281"/>
      <c r="H198" s="281"/>
      <c r="I198" s="281"/>
      <c r="J198" s="281"/>
      <c r="L198" s="92">
        <v>8</v>
      </c>
      <c r="M198" s="137">
        <v>23.4</v>
      </c>
      <c r="N198" s="136">
        <v>24.2</v>
      </c>
      <c r="P198" s="258"/>
      <c r="Q198" s="281"/>
      <c r="R198" s="281"/>
    </row>
    <row r="199" spans="2:18">
      <c r="B199" s="92">
        <v>9</v>
      </c>
      <c r="C199" s="284" t="s">
        <v>307</v>
      </c>
      <c r="D199" s="283" t="s">
        <v>465</v>
      </c>
      <c r="E199" s="282"/>
      <c r="F199" s="258"/>
      <c r="G199" s="281"/>
      <c r="H199" s="281"/>
      <c r="I199" s="281"/>
      <c r="J199" s="281"/>
      <c r="L199" s="92">
        <v>9</v>
      </c>
      <c r="M199" s="284" t="s">
        <v>307</v>
      </c>
      <c r="N199" s="283" t="s">
        <v>465</v>
      </c>
      <c r="P199" s="258"/>
      <c r="Q199" s="281"/>
      <c r="R199" s="281"/>
    </row>
    <row r="200" spans="2:18">
      <c r="B200" s="92">
        <v>10</v>
      </c>
      <c r="C200" s="284" t="s">
        <v>307</v>
      </c>
      <c r="D200" s="283" t="s">
        <v>465</v>
      </c>
      <c r="E200" s="282"/>
      <c r="F200" s="258"/>
      <c r="G200" s="281"/>
      <c r="H200" s="281"/>
      <c r="I200" s="281"/>
      <c r="J200" s="281"/>
      <c r="L200" s="92">
        <v>10</v>
      </c>
      <c r="M200" s="284" t="s">
        <v>307</v>
      </c>
      <c r="N200" s="283" t="s">
        <v>465</v>
      </c>
      <c r="P200" s="258"/>
      <c r="Q200" s="281"/>
      <c r="R200" s="281"/>
    </row>
    <row r="201" spans="2:18">
      <c r="B201" s="92">
        <v>13</v>
      </c>
      <c r="C201" s="284" t="s">
        <v>307</v>
      </c>
      <c r="D201" s="283" t="s">
        <v>465</v>
      </c>
      <c r="E201" s="282"/>
      <c r="F201" s="258"/>
      <c r="G201" s="281"/>
      <c r="H201" s="281"/>
      <c r="I201" s="281"/>
      <c r="J201" s="281"/>
      <c r="L201" s="92">
        <v>13</v>
      </c>
      <c r="M201" s="284" t="s">
        <v>307</v>
      </c>
      <c r="N201" s="283" t="s">
        <v>465</v>
      </c>
      <c r="P201" s="258"/>
      <c r="Q201" s="281"/>
      <c r="R201" s="281"/>
    </row>
    <row r="202" spans="2:18">
      <c r="B202" s="92">
        <v>14</v>
      </c>
      <c r="C202" s="284" t="s">
        <v>307</v>
      </c>
      <c r="D202" s="283" t="s">
        <v>465</v>
      </c>
      <c r="E202" s="282"/>
      <c r="F202" s="258"/>
      <c r="G202" s="281"/>
      <c r="H202" s="281"/>
      <c r="I202" s="281"/>
      <c r="J202" s="281"/>
      <c r="L202" s="92">
        <v>14</v>
      </c>
      <c r="M202" s="284" t="s">
        <v>307</v>
      </c>
      <c r="N202" s="283" t="s">
        <v>465</v>
      </c>
      <c r="P202" s="258"/>
      <c r="Q202" s="281"/>
      <c r="R202" s="281"/>
    </row>
    <row r="203" spans="2:18">
      <c r="B203" s="92">
        <v>16</v>
      </c>
      <c r="C203" s="284" t="s">
        <v>307</v>
      </c>
      <c r="D203" s="283" t="s">
        <v>465</v>
      </c>
      <c r="E203" s="282"/>
      <c r="F203" s="258"/>
      <c r="G203" s="281"/>
      <c r="H203" s="281"/>
      <c r="I203" s="281"/>
      <c r="J203" s="281"/>
      <c r="L203" s="92">
        <v>16</v>
      </c>
      <c r="M203" s="284" t="s">
        <v>307</v>
      </c>
      <c r="N203" s="283" t="s">
        <v>465</v>
      </c>
      <c r="P203" s="258"/>
      <c r="Q203" s="281"/>
      <c r="R203" s="281"/>
    </row>
    <row r="204" spans="2:18">
      <c r="B204" s="92">
        <v>17</v>
      </c>
      <c r="C204" s="137">
        <v>44.7</v>
      </c>
      <c r="D204" s="136">
        <v>40.200000000000003</v>
      </c>
      <c r="E204" s="282"/>
      <c r="F204" s="258"/>
      <c r="G204" s="281"/>
      <c r="H204" s="281"/>
      <c r="I204" s="281"/>
      <c r="J204" s="281"/>
      <c r="L204" s="92">
        <v>17</v>
      </c>
      <c r="M204" s="137">
        <v>26.5</v>
      </c>
      <c r="N204" s="136">
        <v>29</v>
      </c>
      <c r="P204" s="258"/>
      <c r="Q204" s="281"/>
      <c r="R204" s="281"/>
    </row>
    <row r="205" spans="2:18">
      <c r="B205" s="92">
        <v>20</v>
      </c>
      <c r="C205" s="137">
        <v>46.2</v>
      </c>
      <c r="D205" s="136">
        <v>38.700000000000003</v>
      </c>
      <c r="E205" s="282"/>
      <c r="F205" s="299"/>
      <c r="G205" s="298"/>
      <c r="H205" s="298"/>
      <c r="I205" s="298"/>
      <c r="J205" s="298"/>
      <c r="K205" s="297"/>
      <c r="L205" s="92">
        <v>20</v>
      </c>
      <c r="M205" s="137">
        <v>23.8</v>
      </c>
      <c r="N205" s="136">
        <v>25.9</v>
      </c>
      <c r="P205" s="258"/>
      <c r="Q205" s="281"/>
      <c r="R205" s="281"/>
    </row>
    <row r="206" spans="2:18">
      <c r="B206" s="92">
        <v>21</v>
      </c>
      <c r="C206" s="137">
        <v>46.4</v>
      </c>
      <c r="D206" s="136">
        <v>35.6</v>
      </c>
      <c r="E206" s="282"/>
      <c r="F206" s="299"/>
      <c r="G206" s="298"/>
      <c r="H206" s="298"/>
      <c r="I206" s="298"/>
      <c r="J206" s="298"/>
      <c r="K206" s="297"/>
      <c r="L206" s="92">
        <v>21</v>
      </c>
      <c r="M206" s="137">
        <v>23.8</v>
      </c>
      <c r="N206" s="136">
        <v>23.7</v>
      </c>
      <c r="P206" s="258"/>
      <c r="Q206" s="281"/>
      <c r="R206" s="281"/>
    </row>
    <row r="207" spans="2:18">
      <c r="B207" s="92">
        <v>22</v>
      </c>
      <c r="C207" s="284" t="s">
        <v>307</v>
      </c>
      <c r="D207" s="283" t="s">
        <v>307</v>
      </c>
      <c r="E207" s="282"/>
      <c r="F207" s="299"/>
      <c r="G207" s="298"/>
      <c r="H207" s="298"/>
      <c r="I207" s="298"/>
      <c r="J207" s="298"/>
      <c r="K207" s="297"/>
      <c r="L207" s="92">
        <v>22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23</v>
      </c>
      <c r="C208" s="137">
        <v>43.5</v>
      </c>
      <c r="D208" s="136">
        <v>33.799999999999997</v>
      </c>
      <c r="E208" s="282"/>
      <c r="F208" s="299"/>
      <c r="G208" s="298"/>
      <c r="H208" s="298"/>
      <c r="I208" s="298"/>
      <c r="J208" s="298"/>
      <c r="K208" s="297"/>
      <c r="L208" s="92">
        <v>23</v>
      </c>
      <c r="M208" s="137">
        <v>23.9</v>
      </c>
      <c r="N208" s="136">
        <v>24</v>
      </c>
      <c r="P208" s="258"/>
      <c r="Q208" s="281"/>
      <c r="R208" s="281"/>
    </row>
    <row r="209" spans="2:18">
      <c r="B209" s="92">
        <v>24</v>
      </c>
      <c r="C209" s="284" t="s">
        <v>307</v>
      </c>
      <c r="D209" s="283" t="s">
        <v>307</v>
      </c>
      <c r="E209" s="282"/>
      <c r="F209" s="299"/>
      <c r="G209" s="298"/>
      <c r="H209" s="298"/>
      <c r="I209" s="298"/>
      <c r="J209" s="298"/>
      <c r="K209" s="297"/>
      <c r="L209" s="92">
        <v>24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27</v>
      </c>
      <c r="C210" s="284" t="s">
        <v>307</v>
      </c>
      <c r="D210" s="283" t="s">
        <v>307</v>
      </c>
      <c r="E210" s="282"/>
      <c r="F210" s="299"/>
      <c r="G210" s="298"/>
      <c r="H210" s="298"/>
      <c r="I210" s="298"/>
      <c r="J210" s="298"/>
      <c r="K210" s="297"/>
      <c r="L210" s="92">
        <v>27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28</v>
      </c>
      <c r="C211" s="284" t="s">
        <v>307</v>
      </c>
      <c r="D211" s="283" t="s">
        <v>307</v>
      </c>
      <c r="E211" s="282"/>
      <c r="F211" s="299"/>
      <c r="G211" s="298"/>
      <c r="H211" s="298"/>
      <c r="I211" s="298"/>
      <c r="J211" s="298"/>
      <c r="K211" s="297"/>
      <c r="L211" s="92">
        <v>28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29</v>
      </c>
      <c r="C212" s="284" t="s">
        <v>307</v>
      </c>
      <c r="D212" s="283" t="s">
        <v>307</v>
      </c>
      <c r="E212" s="282"/>
      <c r="F212" s="299"/>
      <c r="G212" s="298"/>
      <c r="H212" s="298"/>
      <c r="I212" s="298"/>
      <c r="J212" s="298"/>
      <c r="K212" s="297"/>
      <c r="L212" s="92">
        <v>29</v>
      </c>
      <c r="M212" s="284" t="s">
        <v>307</v>
      </c>
      <c r="N212" s="283" t="s">
        <v>307</v>
      </c>
      <c r="P212" s="258"/>
      <c r="Q212" s="281"/>
      <c r="R212" s="281"/>
    </row>
    <row r="213" spans="2:18">
      <c r="B213" s="319">
        <v>30</v>
      </c>
      <c r="C213" s="284" t="s">
        <v>307</v>
      </c>
      <c r="D213" s="283" t="s">
        <v>307</v>
      </c>
      <c r="E213" s="282"/>
      <c r="F213" s="299"/>
      <c r="G213" s="298"/>
      <c r="H213" s="298"/>
      <c r="I213" s="298"/>
      <c r="J213" s="298"/>
      <c r="K213" s="297"/>
      <c r="L213" s="319">
        <v>30</v>
      </c>
      <c r="M213" s="284" t="s">
        <v>307</v>
      </c>
      <c r="N213" s="283" t="s">
        <v>307</v>
      </c>
      <c r="P213" s="258"/>
      <c r="Q213" s="281"/>
      <c r="R213" s="281"/>
    </row>
    <row r="214" spans="2:18" ht="13.5" thickBot="1">
      <c r="B214" s="319">
        <v>31</v>
      </c>
      <c r="C214" s="304" t="s">
        <v>307</v>
      </c>
      <c r="D214" s="303" t="s">
        <v>307</v>
      </c>
      <c r="E214" s="282"/>
      <c r="F214" s="299"/>
      <c r="G214" s="298"/>
      <c r="H214" s="298"/>
      <c r="I214" s="298"/>
      <c r="J214" s="298"/>
      <c r="K214" s="297"/>
      <c r="L214" s="319">
        <v>31</v>
      </c>
      <c r="M214" s="304" t="s">
        <v>307</v>
      </c>
      <c r="N214" s="303" t="s">
        <v>307</v>
      </c>
      <c r="P214" s="258"/>
      <c r="Q214" s="281"/>
      <c r="R214" s="281"/>
    </row>
    <row r="215" spans="2:18" ht="13.5" thickBot="1">
      <c r="B215" s="248" t="s">
        <v>0</v>
      </c>
      <c r="C215" s="274">
        <f>COUNTIF(C193:C214,"&gt;0")</f>
        <v>7</v>
      </c>
      <c r="D215" s="296">
        <f>COUNTIF(D193:D214,"&gt;0")</f>
        <v>7</v>
      </c>
      <c r="E215" s="280"/>
      <c r="G215" s="280"/>
      <c r="L215" s="248" t="s">
        <v>0</v>
      </c>
      <c r="M215" s="274">
        <f>COUNTIF(M193:M214,"&gt;0")</f>
        <v>7</v>
      </c>
      <c r="N215" s="296">
        <f>COUNTIF(N193:N214,"&gt;0")</f>
        <v>7</v>
      </c>
    </row>
    <row r="216" spans="2:18">
      <c r="B216" s="117" t="s">
        <v>1</v>
      </c>
      <c r="C216" s="134">
        <f>AVERAGE(C193:C213)</f>
        <v>45.099999999999987</v>
      </c>
      <c r="D216" s="146">
        <f>AVERAGE(D193:D213)</f>
        <v>37.042857142857137</v>
      </c>
      <c r="E216" s="101"/>
      <c r="G216" s="280"/>
      <c r="L216" s="117" t="s">
        <v>1</v>
      </c>
      <c r="M216" s="134">
        <f>AVERAGE(M193:M213)</f>
        <v>24</v>
      </c>
      <c r="N216" s="146">
        <f>AVERAGE(N193:N213)</f>
        <v>24.842857142857138</v>
      </c>
    </row>
    <row r="217" spans="2:18">
      <c r="B217" s="85" t="s">
        <v>2</v>
      </c>
      <c r="C217" s="84">
        <f>STDEV(C193:C213)</f>
        <v>1.0535653752852745</v>
      </c>
      <c r="D217" s="136">
        <f>STDEV(D193:D213)</f>
        <v>2.3020694623585563</v>
      </c>
      <c r="E217" s="101"/>
      <c r="G217" s="280"/>
      <c r="L217" s="85" t="s">
        <v>2</v>
      </c>
      <c r="M217" s="84">
        <f>STDEV(M193:M213)</f>
        <v>1.2449899597988736</v>
      </c>
      <c r="N217" s="136">
        <f>STDEV(N193:N213)</f>
        <v>2.1141248330039102</v>
      </c>
    </row>
    <row r="218" spans="2:18" ht="13.5" thickBot="1">
      <c r="B218" s="82" t="s">
        <v>3</v>
      </c>
      <c r="C218" s="235">
        <f>CONFIDENCE(0.05,C217,C215)</f>
        <v>0.78047781070046007</v>
      </c>
      <c r="D218" s="234">
        <f>CONFIDENCE(0.05,D217,D215)</f>
        <v>1.7053655864264652</v>
      </c>
      <c r="E218" s="279"/>
      <c r="G218" s="280"/>
      <c r="L218" s="82" t="s">
        <v>3</v>
      </c>
      <c r="M218" s="254">
        <f>CONFIDENCE(0.05,M217,M215)</f>
        <v>0.92228452164610508</v>
      </c>
      <c r="N218" s="278">
        <f>CONFIDENCE(0.05,N217,N215)</f>
        <v>1.5661368149684955</v>
      </c>
    </row>
    <row r="219" spans="2:18">
      <c r="G219" s="280"/>
    </row>
    <row r="220" spans="2:18" ht="13.5" thickBot="1">
      <c r="H220" s="293"/>
      <c r="I220" s="252"/>
      <c r="J220" s="252"/>
      <c r="L220" s="297"/>
      <c r="M220" s="297"/>
      <c r="N220" s="297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464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3.5" thickBot="1">
      <c r="B223" s="347" t="s">
        <v>253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45.75714285714286</v>
      </c>
      <c r="H223" s="286">
        <f t="shared" si="18"/>
        <v>41.571428571428569</v>
      </c>
      <c r="I223" s="286"/>
      <c r="J223" s="286"/>
      <c r="L223" s="492" t="s">
        <v>373</v>
      </c>
      <c r="M223" s="494"/>
      <c r="N223" s="288" t="s">
        <v>399</v>
      </c>
      <c r="P223" s="263" t="s">
        <v>1</v>
      </c>
      <c r="Q223" s="286">
        <f t="shared" ref="Q223:R225" si="19">M238</f>
        <v>23.24285714285714</v>
      </c>
      <c r="R223" s="286">
        <f t="shared" si="19"/>
        <v>23.785714285714285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0.77428922859859761</v>
      </c>
      <c r="H224" s="286">
        <f t="shared" si="18"/>
        <v>2.06051311224032</v>
      </c>
      <c r="I224" s="286"/>
      <c r="J224" s="286"/>
      <c r="L224" s="496" t="s">
        <v>6</v>
      </c>
      <c r="M224" s="356" t="s">
        <v>293</v>
      </c>
      <c r="N224" s="357"/>
      <c r="P224" s="258" t="s">
        <v>7</v>
      </c>
      <c r="Q224" s="286">
        <f t="shared" si="19"/>
        <v>0.29920529661723855</v>
      </c>
      <c r="R224" s="286">
        <f t="shared" si="19"/>
        <v>1.1126972805283739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18"/>
        <v>0.57359094761627927</v>
      </c>
      <c r="H225" s="286">
        <f t="shared" si="18"/>
        <v>1.5264214262218583</v>
      </c>
      <c r="I225" s="286"/>
      <c r="J225" s="286"/>
      <c r="L225" s="484"/>
      <c r="M225" s="107">
        <v>1</v>
      </c>
      <c r="N225" s="106">
        <v>2</v>
      </c>
      <c r="P225" s="258" t="s">
        <v>3</v>
      </c>
      <c r="Q225" s="286">
        <f t="shared" si="19"/>
        <v>0.22165031267335727</v>
      </c>
      <c r="R225" s="286">
        <f t="shared" si="19"/>
        <v>0.82428253419394515</v>
      </c>
    </row>
    <row r="226" spans="2:18">
      <c r="B226" s="228">
        <v>3</v>
      </c>
      <c r="C226" s="295">
        <v>45.9</v>
      </c>
      <c r="D226" s="294">
        <v>39.4</v>
      </c>
      <c r="E226" s="282"/>
      <c r="F226" s="258" t="s">
        <v>8</v>
      </c>
      <c r="G226" s="281">
        <f>MAX(C226:C236)</f>
        <v>47.2</v>
      </c>
      <c r="H226" s="281">
        <f>MAX(D226:D236)</f>
        <v>45.2</v>
      </c>
      <c r="I226" s="281"/>
      <c r="J226" s="281"/>
      <c r="L226" s="228">
        <v>3</v>
      </c>
      <c r="M226" s="295">
        <v>23.2</v>
      </c>
      <c r="N226" s="294">
        <v>23.2</v>
      </c>
      <c r="P226" s="258" t="s">
        <v>8</v>
      </c>
      <c r="Q226" s="281">
        <f>MAX(M226:M236)</f>
        <v>23.7</v>
      </c>
      <c r="R226" s="281">
        <f>MAX(N226:N236)</f>
        <v>24.6</v>
      </c>
    </row>
    <row r="227" spans="2:18">
      <c r="B227" s="125">
        <v>4</v>
      </c>
      <c r="C227" s="137">
        <v>47.2</v>
      </c>
      <c r="D227" s="136">
        <v>39.1</v>
      </c>
      <c r="E227" s="282"/>
      <c r="F227" s="258" t="s">
        <v>9</v>
      </c>
      <c r="G227" s="281">
        <f>MIN(C226:C236)</f>
        <v>44.9</v>
      </c>
      <c r="H227" s="281">
        <f>MIN(D226:D236)</f>
        <v>39.1</v>
      </c>
      <c r="I227" s="281"/>
      <c r="J227" s="281"/>
      <c r="L227" s="125">
        <v>4</v>
      </c>
      <c r="M227" s="137">
        <v>22.9</v>
      </c>
      <c r="N227" s="136">
        <v>21.5</v>
      </c>
      <c r="P227" s="258" t="s">
        <v>9</v>
      </c>
      <c r="Q227" s="281">
        <f>MIN(M226:M236)</f>
        <v>22.9</v>
      </c>
      <c r="R227" s="281">
        <f>MIN(N226:N236)</f>
        <v>21.5</v>
      </c>
    </row>
    <row r="228" spans="2:18" ht="13.5" thickBot="1">
      <c r="B228" s="125">
        <v>14</v>
      </c>
      <c r="C228" s="137">
        <v>45.5</v>
      </c>
      <c r="D228" s="136">
        <v>45.2</v>
      </c>
      <c r="E228" s="282"/>
      <c r="F228" s="262" t="s">
        <v>10</v>
      </c>
      <c r="G228" s="285">
        <f>G226-G227</f>
        <v>2.3000000000000043</v>
      </c>
      <c r="H228" s="285">
        <f>H226-H227</f>
        <v>6.1000000000000014</v>
      </c>
      <c r="I228" s="281"/>
      <c r="J228" s="281"/>
      <c r="L228" s="125">
        <v>14</v>
      </c>
      <c r="M228" s="137">
        <v>23</v>
      </c>
      <c r="N228" s="136">
        <v>24.2</v>
      </c>
      <c r="P228" s="262" t="s">
        <v>10</v>
      </c>
      <c r="Q228" s="285">
        <f>Q226-Q227</f>
        <v>0.80000000000000071</v>
      </c>
      <c r="R228" s="285">
        <f>R226-R227</f>
        <v>3.1000000000000014</v>
      </c>
    </row>
    <row r="229" spans="2:18">
      <c r="B229" s="125">
        <v>17</v>
      </c>
      <c r="C229" s="137">
        <v>45.5</v>
      </c>
      <c r="D229" s="136">
        <v>42.7</v>
      </c>
      <c r="E229" s="282"/>
      <c r="F229" s="258"/>
      <c r="G229" s="281"/>
      <c r="H229" s="281"/>
      <c r="I229" s="281"/>
      <c r="J229" s="281"/>
      <c r="L229" s="125">
        <v>17</v>
      </c>
      <c r="M229" s="137">
        <v>23.1</v>
      </c>
      <c r="N229" s="136">
        <v>24.1</v>
      </c>
      <c r="P229" s="258"/>
      <c r="Q229" s="281"/>
      <c r="R229" s="281"/>
    </row>
    <row r="230" spans="2:18">
      <c r="B230" s="125">
        <v>18</v>
      </c>
      <c r="C230" s="137">
        <v>46.2</v>
      </c>
      <c r="D230" s="136">
        <v>41.4</v>
      </c>
      <c r="E230" s="282"/>
      <c r="F230" s="258"/>
      <c r="G230" s="281"/>
      <c r="H230" s="281"/>
      <c r="I230" s="281"/>
      <c r="J230" s="281"/>
      <c r="L230" s="125">
        <v>18</v>
      </c>
      <c r="M230" s="137">
        <v>23.7</v>
      </c>
      <c r="N230" s="136">
        <v>24.3</v>
      </c>
      <c r="P230" s="258"/>
      <c r="Q230" s="281"/>
      <c r="R230" s="281"/>
    </row>
    <row r="231" spans="2:18">
      <c r="B231" s="125">
        <v>19</v>
      </c>
      <c r="C231" s="137">
        <v>44.9</v>
      </c>
      <c r="D231" s="136">
        <v>41.9</v>
      </c>
      <c r="E231" s="282"/>
      <c r="F231" s="258"/>
      <c r="G231" s="281"/>
      <c r="H231" s="281"/>
      <c r="I231" s="281"/>
      <c r="J231" s="281"/>
      <c r="L231" s="125">
        <v>19</v>
      </c>
      <c r="M231" s="137">
        <v>23.2</v>
      </c>
      <c r="N231" s="136">
        <v>24.6</v>
      </c>
      <c r="P231" s="258"/>
      <c r="Q231" s="281"/>
      <c r="R231" s="281"/>
    </row>
    <row r="232" spans="2:18">
      <c r="B232" s="125">
        <v>20</v>
      </c>
      <c r="C232" s="137">
        <v>45.1</v>
      </c>
      <c r="D232" s="136">
        <v>41.3</v>
      </c>
      <c r="E232" s="282"/>
      <c r="F232" s="258"/>
      <c r="G232" s="281"/>
      <c r="H232" s="281"/>
      <c r="I232" s="281"/>
      <c r="J232" s="281"/>
      <c r="L232" s="125">
        <v>20</v>
      </c>
      <c r="M232" s="137">
        <v>23.6</v>
      </c>
      <c r="N232" s="136">
        <v>24.6</v>
      </c>
      <c r="P232" s="258"/>
      <c r="Q232" s="281"/>
      <c r="R232" s="281"/>
    </row>
    <row r="233" spans="2:18">
      <c r="B233" s="125">
        <v>24</v>
      </c>
      <c r="C233" s="284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125">
        <v>24</v>
      </c>
      <c r="M233" s="284" t="s">
        <v>307</v>
      </c>
      <c r="N233" s="283" t="s">
        <v>307</v>
      </c>
      <c r="P233" s="258"/>
      <c r="Q233" s="281"/>
      <c r="R233" s="281"/>
    </row>
    <row r="234" spans="2:18">
      <c r="B234" s="125">
        <v>25</v>
      </c>
      <c r="C234" s="284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125">
        <v>25</v>
      </c>
      <c r="M234" s="284" t="s">
        <v>307</v>
      </c>
      <c r="N234" s="283" t="s">
        <v>307</v>
      </c>
      <c r="P234" s="258"/>
      <c r="Q234" s="281"/>
      <c r="R234" s="281"/>
    </row>
    <row r="235" spans="2:18">
      <c r="B235" s="125">
        <v>27</v>
      </c>
      <c r="C235" s="284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125">
        <v>27</v>
      </c>
      <c r="M235" s="284" t="s">
        <v>307</v>
      </c>
      <c r="N235" s="283" t="s">
        <v>307</v>
      </c>
      <c r="P235" s="258"/>
      <c r="Q235" s="281"/>
      <c r="R235" s="281"/>
    </row>
    <row r="236" spans="2:18" ht="13.5" thickBot="1">
      <c r="B236" s="182">
        <v>28</v>
      </c>
      <c r="C236" s="284" t="s">
        <v>307</v>
      </c>
      <c r="D236" s="283" t="s">
        <v>307</v>
      </c>
      <c r="E236" s="282"/>
      <c r="F236" s="258"/>
      <c r="G236" s="281"/>
      <c r="H236" s="281"/>
      <c r="I236" s="281"/>
      <c r="J236" s="281"/>
      <c r="L236" s="182">
        <v>28</v>
      </c>
      <c r="M236" s="284" t="s">
        <v>307</v>
      </c>
      <c r="N236" s="283" t="s">
        <v>307</v>
      </c>
      <c r="P236" s="258"/>
      <c r="Q236" s="281"/>
      <c r="R236" s="281"/>
    </row>
    <row r="237" spans="2:18" ht="13.5" thickBot="1">
      <c r="B237" s="248" t="s">
        <v>0</v>
      </c>
      <c r="C237" s="256">
        <f>COUNTIF(C226:C236,"&gt;0")</f>
        <v>7</v>
      </c>
      <c r="D237" s="255">
        <f>COUNTIF(D226:D236,"&gt;0")</f>
        <v>7</v>
      </c>
      <c r="E237" s="280"/>
      <c r="G237" s="280"/>
      <c r="L237" s="248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45.75714285714286</v>
      </c>
      <c r="D238" s="146">
        <f>AVERAGE(D226:D236)</f>
        <v>41.571428571428569</v>
      </c>
      <c r="E238" s="101"/>
      <c r="G238" s="280"/>
      <c r="L238" s="117" t="s">
        <v>1</v>
      </c>
      <c r="M238" s="134">
        <f>AVERAGE(M226:M236)</f>
        <v>23.24285714285714</v>
      </c>
      <c r="N238" s="146">
        <f>AVERAGE(N226:N236)</f>
        <v>23.785714285714285</v>
      </c>
    </row>
    <row r="239" spans="2:18">
      <c r="B239" s="85" t="s">
        <v>2</v>
      </c>
      <c r="C239" s="84">
        <f>STDEV(C226:C236)</f>
        <v>0.77428922859859761</v>
      </c>
      <c r="D239" s="136">
        <f>STDEV(D226:D236)</f>
        <v>2.06051311224032</v>
      </c>
      <c r="E239" s="101"/>
      <c r="G239" s="280"/>
      <c r="L239" s="85" t="s">
        <v>2</v>
      </c>
      <c r="M239" s="84">
        <f>STDEV(M226:M236)</f>
        <v>0.29920529661723855</v>
      </c>
      <c r="N239" s="136">
        <f>STDEV(N226:N236)</f>
        <v>1.1126972805283739</v>
      </c>
    </row>
    <row r="240" spans="2:18" ht="13.5" thickBot="1">
      <c r="B240" s="82" t="s">
        <v>3</v>
      </c>
      <c r="C240" s="235">
        <f>CONFIDENCE(0.05,C239,C237)</f>
        <v>0.57359094761627927</v>
      </c>
      <c r="D240" s="234">
        <f>CONFIDENCE(0.05,D239,D237)</f>
        <v>1.5264214262218583</v>
      </c>
      <c r="E240" s="279"/>
      <c r="G240" s="280"/>
      <c r="L240" s="82" t="s">
        <v>3</v>
      </c>
      <c r="M240" s="254">
        <f>CONFIDENCE(0.05,M239,M237)</f>
        <v>0.22165031267335727</v>
      </c>
      <c r="N240" s="278">
        <f>CONFIDENCE(0.05,N239,N237)</f>
        <v>0.82428253419394515</v>
      </c>
    </row>
    <row r="241" spans="7:7">
      <c r="G241" s="280"/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B159:C159"/>
    <mergeCell ref="L159:M159"/>
    <mergeCell ref="B160:B161"/>
    <mergeCell ref="C160:D160"/>
    <mergeCell ref="L160:L161"/>
    <mergeCell ref="M160:N160"/>
    <mergeCell ref="Q188:R188"/>
    <mergeCell ref="B188:C189"/>
    <mergeCell ref="D188:D189"/>
    <mergeCell ref="G188:H188"/>
    <mergeCell ref="N188:N189"/>
    <mergeCell ref="B130:B131"/>
    <mergeCell ref="C130:D130"/>
    <mergeCell ref="L130:L131"/>
    <mergeCell ref="M130:N130"/>
    <mergeCell ref="B157:C158"/>
    <mergeCell ref="D157:D158"/>
    <mergeCell ref="G157:H157"/>
    <mergeCell ref="L157:M158"/>
    <mergeCell ref="N157:N158"/>
    <mergeCell ref="C100:D100"/>
    <mergeCell ref="B129:C129"/>
    <mergeCell ref="L129:M129"/>
    <mergeCell ref="G127:H127"/>
    <mergeCell ref="L127:M128"/>
    <mergeCell ref="N73:N74"/>
    <mergeCell ref="B127:C128"/>
    <mergeCell ref="D127:D128"/>
    <mergeCell ref="B75:C75"/>
    <mergeCell ref="L75:M75"/>
    <mergeCell ref="B76:B77"/>
    <mergeCell ref="C76:D76"/>
    <mergeCell ref="L76:L77"/>
    <mergeCell ref="M76:N76"/>
    <mergeCell ref="Q73:R73"/>
    <mergeCell ref="G97:H97"/>
    <mergeCell ref="L97:M98"/>
    <mergeCell ref="G73:H73"/>
    <mergeCell ref="L73:M74"/>
    <mergeCell ref="N54:N55"/>
    <mergeCell ref="Q54:R54"/>
    <mergeCell ref="L57:L58"/>
    <mergeCell ref="M57:N57"/>
    <mergeCell ref="Q35:R35"/>
    <mergeCell ref="N2:N3"/>
    <mergeCell ref="Q2:R2"/>
    <mergeCell ref="Q19:R19"/>
    <mergeCell ref="N19:N20"/>
    <mergeCell ref="B4:C4"/>
    <mergeCell ref="L35:M36"/>
    <mergeCell ref="B21:C21"/>
    <mergeCell ref="L21:M21"/>
    <mergeCell ref="B22:B23"/>
    <mergeCell ref="B2:C3"/>
    <mergeCell ref="D2:D3"/>
    <mergeCell ref="G2:H2"/>
    <mergeCell ref="L2:M3"/>
    <mergeCell ref="B19:C20"/>
    <mergeCell ref="D35:D36"/>
    <mergeCell ref="G35:H35"/>
    <mergeCell ref="L4:M4"/>
    <mergeCell ref="B5:B6"/>
    <mergeCell ref="C5:D5"/>
    <mergeCell ref="L5:L6"/>
    <mergeCell ref="M5:N5"/>
    <mergeCell ref="C38:D38"/>
    <mergeCell ref="D19:D20"/>
    <mergeCell ref="G19:H19"/>
    <mergeCell ref="L19:M20"/>
    <mergeCell ref="B35:C36"/>
    <mergeCell ref="B38:B39"/>
    <mergeCell ref="L38:L39"/>
    <mergeCell ref="M38:N38"/>
    <mergeCell ref="L37:M37"/>
    <mergeCell ref="B190:C190"/>
    <mergeCell ref="L190:M190"/>
    <mergeCell ref="B100:B101"/>
    <mergeCell ref="B191:B192"/>
    <mergeCell ref="C191:D191"/>
    <mergeCell ref="C22:D22"/>
    <mergeCell ref="L22:L23"/>
    <mergeCell ref="M22:N22"/>
    <mergeCell ref="N35:N36"/>
    <mergeCell ref="B37:C37"/>
    <mergeCell ref="B99:C99"/>
    <mergeCell ref="L99:M99"/>
    <mergeCell ref="B97:C98"/>
    <mergeCell ref="D97:D98"/>
    <mergeCell ref="B54:C55"/>
    <mergeCell ref="D54:D55"/>
    <mergeCell ref="G54:H54"/>
    <mergeCell ref="L54:M55"/>
    <mergeCell ref="B73:C74"/>
    <mergeCell ref="D73:D74"/>
    <mergeCell ref="B56:C56"/>
    <mergeCell ref="L56:M56"/>
    <mergeCell ref="B57:B58"/>
    <mergeCell ref="C57:D57"/>
    <mergeCell ref="L191:L192"/>
    <mergeCell ref="L188:M189"/>
    <mergeCell ref="L100:L101"/>
    <mergeCell ref="M100:N100"/>
    <mergeCell ref="Q157:R157"/>
    <mergeCell ref="N97:N98"/>
    <mergeCell ref="Q97:R97"/>
    <mergeCell ref="N127:N128"/>
    <mergeCell ref="M191:N191"/>
    <mergeCell ref="Q127:R127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0"/>
  <sheetViews>
    <sheetView topLeftCell="A222" zoomScaleNormal="100" workbookViewId="0">
      <selection activeCell="I253" sqref="I253"/>
    </sheetView>
  </sheetViews>
  <sheetFormatPr defaultRowHeight="12.75"/>
  <cols>
    <col min="1" max="1" width="9.140625" style="77"/>
    <col min="2" max="2" width="10.7109375" style="77" customWidth="1"/>
    <col min="3" max="3" width="10.85546875" style="77" customWidth="1"/>
    <col min="4" max="4" width="11.85546875" style="77" customWidth="1"/>
    <col min="5" max="5" width="3.5703125" style="277" customWidth="1"/>
    <col min="6" max="6" width="10.7109375" style="77" customWidth="1"/>
    <col min="7" max="8" width="13.5703125" style="77" customWidth="1"/>
    <col min="9" max="11" width="9.140625" style="77"/>
    <col min="12" max="12" width="10.7109375" style="77" customWidth="1"/>
    <col min="13" max="15" width="11.7109375" style="77" customWidth="1"/>
    <col min="16" max="16" width="9.140625" style="77"/>
    <col min="17" max="19" width="13.5703125" style="77" customWidth="1"/>
    <col min="20" max="16384" width="9.140625" style="77"/>
  </cols>
  <sheetData>
    <row r="1" spans="2:18" ht="13.5" thickBot="1">
      <c r="H1" s="293"/>
      <c r="I1" s="252"/>
      <c r="J1" s="252"/>
    </row>
    <row r="2" spans="2:18" ht="13.5" thickBot="1">
      <c r="B2" s="347"/>
      <c r="C2" s="348"/>
      <c r="D2" s="405" t="s">
        <v>15</v>
      </c>
      <c r="E2" s="291"/>
      <c r="F2" s="268"/>
      <c r="G2" s="490" t="s">
        <v>387</v>
      </c>
      <c r="H2" s="491"/>
      <c r="I2" s="292"/>
      <c r="J2" s="292"/>
      <c r="L2" s="347"/>
      <c r="M2" s="348"/>
      <c r="N2" s="405" t="s">
        <v>15</v>
      </c>
      <c r="P2" s="268"/>
      <c r="Q2" s="493" t="s">
        <v>309</v>
      </c>
      <c r="R2" s="493"/>
    </row>
    <row r="3" spans="2:18" ht="13.5" thickBot="1">
      <c r="B3" s="349"/>
      <c r="C3" s="350"/>
      <c r="D3" s="407"/>
      <c r="E3" s="291"/>
      <c r="F3" s="267"/>
      <c r="G3" s="266">
        <v>1</v>
      </c>
      <c r="H3" s="265">
        <v>2</v>
      </c>
      <c r="I3" s="290"/>
      <c r="J3" s="290"/>
      <c r="L3" s="349"/>
      <c r="M3" s="350"/>
      <c r="N3" s="407"/>
      <c r="P3" s="267"/>
      <c r="Q3" s="266">
        <v>1</v>
      </c>
      <c r="R3" s="265">
        <v>2</v>
      </c>
    </row>
    <row r="4" spans="2:18" ht="13.5" thickBot="1">
      <c r="B4" s="347" t="s">
        <v>129</v>
      </c>
      <c r="C4" s="348"/>
      <c r="D4" s="288" t="s">
        <v>281</v>
      </c>
      <c r="E4" s="289"/>
      <c r="F4" s="263" t="s">
        <v>1</v>
      </c>
      <c r="G4" s="286">
        <f t="shared" ref="G4:H6" si="0">C14</f>
        <v>7.833333333333333</v>
      </c>
      <c r="H4" s="286">
        <f t="shared" si="0"/>
        <v>10.405000000000001</v>
      </c>
      <c r="I4" s="286"/>
      <c r="J4" s="286"/>
      <c r="L4" s="492" t="s">
        <v>386</v>
      </c>
      <c r="M4" s="494"/>
      <c r="N4" s="288" t="s">
        <v>281</v>
      </c>
      <c r="P4" s="263" t="s">
        <v>1</v>
      </c>
      <c r="Q4" s="286">
        <f t="shared" ref="Q4:R6" si="1">M14</f>
        <v>18.466666666666665</v>
      </c>
      <c r="R4" s="286">
        <f t="shared" si="1"/>
        <v>18.600000000000001</v>
      </c>
    </row>
    <row r="5" spans="2:18">
      <c r="B5" s="483" t="s">
        <v>6</v>
      </c>
      <c r="C5" s="485" t="s">
        <v>293</v>
      </c>
      <c r="D5" s="486"/>
      <c r="E5" s="287"/>
      <c r="F5" s="258" t="s">
        <v>7</v>
      </c>
      <c r="G5" s="286">
        <f t="shared" si="0"/>
        <v>0.57587614409118704</v>
      </c>
      <c r="H5" s="286">
        <f t="shared" si="0"/>
        <v>1.7455562628190029</v>
      </c>
      <c r="I5" s="286"/>
      <c r="J5" s="286"/>
      <c r="L5" s="483" t="s">
        <v>6</v>
      </c>
      <c r="M5" s="485" t="s">
        <v>293</v>
      </c>
      <c r="N5" s="486"/>
      <c r="P5" s="258" t="s">
        <v>7</v>
      </c>
      <c r="Q5" s="286">
        <f t="shared" si="1"/>
        <v>0.75718777944003579</v>
      </c>
      <c r="R5" s="286">
        <f t="shared" si="1"/>
        <v>0.70710678118654735</v>
      </c>
    </row>
    <row r="6" spans="2:18" ht="13.5" thickBot="1">
      <c r="B6" s="484"/>
      <c r="C6" s="129">
        <v>1</v>
      </c>
      <c r="D6" s="128">
        <v>2</v>
      </c>
      <c r="E6" s="280"/>
      <c r="F6" s="258" t="s">
        <v>3</v>
      </c>
      <c r="G6" s="286">
        <f t="shared" si="0"/>
        <v>0.65165322924838098</v>
      </c>
      <c r="H6" s="286">
        <f t="shared" si="0"/>
        <v>1.710613704056789</v>
      </c>
      <c r="I6" s="286"/>
      <c r="J6" s="286"/>
      <c r="L6" s="484"/>
      <c r="M6" s="129">
        <v>1</v>
      </c>
      <c r="N6" s="128">
        <v>2</v>
      </c>
      <c r="P6" s="258" t="s">
        <v>3</v>
      </c>
      <c r="Q6" s="286">
        <f t="shared" si="1"/>
        <v>0.85682288923115912</v>
      </c>
      <c r="R6" s="286">
        <f t="shared" si="1"/>
        <v>0.69295191217483854</v>
      </c>
    </row>
    <row r="7" spans="2:18">
      <c r="B7" s="92">
        <v>4</v>
      </c>
      <c r="C7" s="284" t="s">
        <v>307</v>
      </c>
      <c r="D7" s="283" t="s">
        <v>307</v>
      </c>
      <c r="E7" s="282"/>
      <c r="F7" s="258" t="s">
        <v>8</v>
      </c>
      <c r="G7" s="281">
        <f>MAX(C7:C12)</f>
        <v>8.39</v>
      </c>
      <c r="H7" s="281">
        <f>MAX(D7:D12)</f>
        <v>13.01</v>
      </c>
      <c r="I7" s="281"/>
      <c r="J7" s="281"/>
      <c r="L7" s="92">
        <v>4</v>
      </c>
      <c r="M7" s="284" t="s">
        <v>307</v>
      </c>
      <c r="N7" s="283" t="s">
        <v>307</v>
      </c>
      <c r="P7" s="258" t="s">
        <v>8</v>
      </c>
      <c r="Q7" s="281">
        <f>MAX(M7:M12)</f>
        <v>19</v>
      </c>
      <c r="R7" s="281">
        <f>MAX(N7:N12)</f>
        <v>19.399999999999999</v>
      </c>
    </row>
    <row r="8" spans="2:18">
      <c r="B8" s="92">
        <v>5</v>
      </c>
      <c r="C8" s="137">
        <v>7.24</v>
      </c>
      <c r="D8" s="136">
        <v>9.33</v>
      </c>
      <c r="E8" s="282"/>
      <c r="F8" s="258" t="s">
        <v>9</v>
      </c>
      <c r="G8" s="281">
        <f>MIN(C7:C12)</f>
        <v>7.24</v>
      </c>
      <c r="H8" s="281">
        <f>MIN(D7:D12)</f>
        <v>9.33</v>
      </c>
      <c r="I8" s="281"/>
      <c r="J8" s="281"/>
      <c r="L8" s="92">
        <v>5</v>
      </c>
      <c r="M8" s="137">
        <v>19</v>
      </c>
      <c r="N8" s="136">
        <v>19.399999999999999</v>
      </c>
      <c r="P8" s="258" t="s">
        <v>9</v>
      </c>
      <c r="Q8" s="281">
        <f>MIN(M7:M12)</f>
        <v>17.600000000000001</v>
      </c>
      <c r="R8" s="281">
        <f>MIN(N7:N12)</f>
        <v>17.7</v>
      </c>
    </row>
    <row r="9" spans="2:18" ht="13.5" thickBot="1">
      <c r="B9" s="92">
        <v>7</v>
      </c>
      <c r="C9" s="284" t="s">
        <v>307</v>
      </c>
      <c r="D9" s="136">
        <v>9.76</v>
      </c>
      <c r="E9" s="282"/>
      <c r="F9" s="262" t="s">
        <v>10</v>
      </c>
      <c r="G9" s="285">
        <f>G7-G8</f>
        <v>1.1500000000000004</v>
      </c>
      <c r="H9" s="285">
        <f>H7-H8</f>
        <v>3.6799999999999997</v>
      </c>
      <c r="I9" s="281"/>
      <c r="J9" s="281"/>
      <c r="L9" s="92">
        <v>7</v>
      </c>
      <c r="M9" s="284" t="s">
        <v>307</v>
      </c>
      <c r="N9" s="136">
        <v>18.5</v>
      </c>
      <c r="P9" s="262" t="s">
        <v>10</v>
      </c>
      <c r="Q9" s="285">
        <f>Q7-Q8</f>
        <v>1.3999999999999986</v>
      </c>
      <c r="R9" s="285">
        <f>R7-R8</f>
        <v>1.6999999999999993</v>
      </c>
    </row>
    <row r="10" spans="2:18">
      <c r="B10" s="92">
        <v>14</v>
      </c>
      <c r="C10" s="137">
        <v>7.87</v>
      </c>
      <c r="D10" s="136">
        <v>13.01</v>
      </c>
      <c r="E10" s="282"/>
      <c r="F10" s="258"/>
      <c r="G10" s="281"/>
      <c r="H10" s="281"/>
      <c r="I10" s="281"/>
      <c r="J10" s="281"/>
      <c r="L10" s="92">
        <v>14</v>
      </c>
      <c r="M10" s="137">
        <v>18.8</v>
      </c>
      <c r="N10" s="136">
        <v>18.8</v>
      </c>
      <c r="P10" s="258"/>
      <c r="Q10" s="281"/>
      <c r="R10" s="281"/>
    </row>
    <row r="11" spans="2:18">
      <c r="B11" s="92">
        <v>15</v>
      </c>
      <c r="C11" s="284" t="s">
        <v>307</v>
      </c>
      <c r="D11" s="283" t="s">
        <v>307</v>
      </c>
      <c r="E11" s="282"/>
      <c r="F11" s="258"/>
      <c r="G11" s="281"/>
      <c r="H11" s="281"/>
      <c r="I11" s="281"/>
      <c r="J11" s="281"/>
      <c r="L11" s="92">
        <v>15</v>
      </c>
      <c r="M11" s="284" t="s">
        <v>307</v>
      </c>
      <c r="N11" s="283" t="s">
        <v>307</v>
      </c>
      <c r="P11" s="258"/>
      <c r="Q11" s="281"/>
      <c r="R11" s="281"/>
    </row>
    <row r="12" spans="2:18" ht="13.5" thickBot="1">
      <c r="B12" s="92">
        <v>29</v>
      </c>
      <c r="C12" s="137">
        <v>8.39</v>
      </c>
      <c r="D12" s="136">
        <v>9.52</v>
      </c>
      <c r="E12" s="282"/>
      <c r="F12" s="258"/>
      <c r="G12" s="281"/>
      <c r="H12" s="281"/>
      <c r="I12" s="281"/>
      <c r="J12" s="281"/>
      <c r="L12" s="92">
        <v>29</v>
      </c>
      <c r="M12" s="137">
        <v>17.600000000000001</v>
      </c>
      <c r="N12" s="136">
        <v>17.7</v>
      </c>
      <c r="P12" s="258"/>
      <c r="Q12" s="281"/>
      <c r="R12" s="281"/>
    </row>
    <row r="13" spans="2:18" ht="13.5" thickBot="1">
      <c r="B13" s="248" t="s">
        <v>0</v>
      </c>
      <c r="C13" s="256">
        <f>COUNTIF(C7:C12,"&gt;0")</f>
        <v>3</v>
      </c>
      <c r="D13" s="255">
        <f>COUNTIF(D7:D12,"&gt;0")</f>
        <v>4</v>
      </c>
      <c r="E13" s="280"/>
      <c r="L13" s="248" t="s">
        <v>0</v>
      </c>
      <c r="M13" s="256">
        <f>COUNTIF(M7:M12,"&gt;0")</f>
        <v>3</v>
      </c>
      <c r="N13" s="255">
        <f>COUNTIF(N7:N12,"&gt;0")</f>
        <v>4</v>
      </c>
    </row>
    <row r="14" spans="2:18">
      <c r="B14" s="117" t="s">
        <v>1</v>
      </c>
      <c r="C14" s="134">
        <f>AVERAGE(C7:C12)</f>
        <v>7.833333333333333</v>
      </c>
      <c r="D14" s="146">
        <f>AVERAGE(D7:D12)</f>
        <v>10.405000000000001</v>
      </c>
      <c r="E14" s="101"/>
      <c r="L14" s="117" t="s">
        <v>1</v>
      </c>
      <c r="M14" s="134">
        <f>AVERAGE(M7:M12)</f>
        <v>18.466666666666665</v>
      </c>
      <c r="N14" s="146">
        <f>AVERAGE(N7:N12)</f>
        <v>18.600000000000001</v>
      </c>
    </row>
    <row r="15" spans="2:18">
      <c r="B15" s="85" t="s">
        <v>2</v>
      </c>
      <c r="C15" s="84">
        <f>STDEV(C7:C12)</f>
        <v>0.57587614409118704</v>
      </c>
      <c r="D15" s="136">
        <f>STDEV(D7:D12)</f>
        <v>1.7455562628190029</v>
      </c>
      <c r="E15" s="101"/>
      <c r="L15" s="85" t="s">
        <v>2</v>
      </c>
      <c r="M15" s="84">
        <f>STDEV(M7:M12)</f>
        <v>0.75718777944003579</v>
      </c>
      <c r="N15" s="136">
        <f>STDEV(N7:N12)</f>
        <v>0.70710678118654735</v>
      </c>
    </row>
    <row r="16" spans="2:18" ht="13.5" thickBot="1">
      <c r="B16" s="82" t="s">
        <v>3</v>
      </c>
      <c r="C16" s="235">
        <f>CONFIDENCE(0.05,C15,C13)</f>
        <v>0.65165322924838098</v>
      </c>
      <c r="D16" s="234">
        <f>CONFIDENCE(0.05,D15,D13)</f>
        <v>1.710613704056789</v>
      </c>
      <c r="E16" s="279"/>
      <c r="L16" s="82" t="s">
        <v>3</v>
      </c>
      <c r="M16" s="254">
        <f>CONFIDENCE(0.05,M15,M13)</f>
        <v>0.85682288923115912</v>
      </c>
      <c r="N16" s="278">
        <f>CONFIDENCE(0.05,N15,N13)</f>
        <v>0.69295191217483854</v>
      </c>
    </row>
    <row r="18" spans="2:18" ht="13.5" thickBot="1">
      <c r="H18" s="293"/>
      <c r="I18" s="252"/>
      <c r="J18" s="252"/>
    </row>
    <row r="19" spans="2:18" ht="13.5" thickBot="1">
      <c r="B19" s="347"/>
      <c r="C19" s="348"/>
      <c r="D19" s="405" t="s">
        <v>15</v>
      </c>
      <c r="E19" s="291"/>
      <c r="F19" s="268"/>
      <c r="G19" s="490" t="s">
        <v>482</v>
      </c>
      <c r="H19" s="491"/>
      <c r="I19" s="292"/>
      <c r="J19" s="292"/>
      <c r="L19" s="347"/>
      <c r="M19" s="348"/>
      <c r="N19" s="405" t="s">
        <v>15</v>
      </c>
      <c r="P19" s="268"/>
      <c r="Q19" s="493" t="s">
        <v>433</v>
      </c>
      <c r="R19" s="493"/>
    </row>
    <row r="20" spans="2:18" ht="13.5" thickBot="1">
      <c r="B20" s="349"/>
      <c r="C20" s="350"/>
      <c r="D20" s="407"/>
      <c r="E20" s="291"/>
      <c r="F20" s="267"/>
      <c r="G20" s="266">
        <v>1</v>
      </c>
      <c r="H20" s="265">
        <v>2</v>
      </c>
      <c r="I20" s="290"/>
      <c r="J20" s="290"/>
      <c r="L20" s="349"/>
      <c r="M20" s="350"/>
      <c r="N20" s="407"/>
      <c r="P20" s="267"/>
      <c r="Q20" s="266">
        <v>1</v>
      </c>
      <c r="R20" s="265">
        <v>2</v>
      </c>
    </row>
    <row r="21" spans="2:18" ht="13.5" thickBot="1">
      <c r="B21" s="347" t="s">
        <v>129</v>
      </c>
      <c r="C21" s="348"/>
      <c r="D21" s="288" t="s">
        <v>407</v>
      </c>
      <c r="E21" s="289"/>
      <c r="F21" s="263" t="s">
        <v>1</v>
      </c>
      <c r="G21" s="286">
        <f t="shared" ref="G21:H23" si="2">C30</f>
        <v>8.7533333333333339</v>
      </c>
      <c r="H21" s="286">
        <f t="shared" si="2"/>
        <v>10.136666666666667</v>
      </c>
      <c r="I21" s="286"/>
      <c r="J21" s="286"/>
      <c r="L21" s="492" t="s">
        <v>386</v>
      </c>
      <c r="M21" s="494"/>
      <c r="N21" s="288" t="s">
        <v>407</v>
      </c>
      <c r="P21" s="263" t="s">
        <v>1</v>
      </c>
      <c r="Q21" s="286">
        <f t="shared" ref="Q21:R23" si="3">M30</f>
        <v>16.033333333333335</v>
      </c>
      <c r="R21" s="286">
        <f t="shared" si="3"/>
        <v>15.666666666666666</v>
      </c>
    </row>
    <row r="22" spans="2:18">
      <c r="B22" s="483" t="s">
        <v>6</v>
      </c>
      <c r="C22" s="485" t="s">
        <v>293</v>
      </c>
      <c r="D22" s="486"/>
      <c r="E22" s="287"/>
      <c r="F22" s="258" t="s">
        <v>7</v>
      </c>
      <c r="G22" s="286">
        <f t="shared" si="2"/>
        <v>0.40722639076235395</v>
      </c>
      <c r="H22" s="286">
        <f t="shared" si="2"/>
        <v>1.3859773927930252</v>
      </c>
      <c r="I22" s="286"/>
      <c r="J22" s="286"/>
      <c r="L22" s="483" t="s">
        <v>6</v>
      </c>
      <c r="M22" s="485" t="s">
        <v>293</v>
      </c>
      <c r="N22" s="486"/>
      <c r="P22" s="258" t="s">
        <v>7</v>
      </c>
      <c r="Q22" s="286">
        <f t="shared" si="3"/>
        <v>1.0214368964029703</v>
      </c>
      <c r="R22" s="286">
        <f t="shared" si="3"/>
        <v>1.6010413278030442</v>
      </c>
    </row>
    <row r="23" spans="2:18" ht="13.5" thickBot="1">
      <c r="B23" s="484"/>
      <c r="C23" s="129">
        <v>1</v>
      </c>
      <c r="D23" s="128">
        <v>2</v>
      </c>
      <c r="E23" s="280"/>
      <c r="F23" s="258" t="s">
        <v>3</v>
      </c>
      <c r="G23" s="286">
        <f t="shared" si="2"/>
        <v>0.46081157432600817</v>
      </c>
      <c r="H23" s="286">
        <f t="shared" si="2"/>
        <v>1.5683522454366738</v>
      </c>
      <c r="I23" s="286"/>
      <c r="J23" s="286"/>
      <c r="L23" s="484"/>
      <c r="M23" s="129">
        <v>1</v>
      </c>
      <c r="N23" s="128">
        <v>2</v>
      </c>
      <c r="P23" s="258" t="s">
        <v>3</v>
      </c>
      <c r="Q23" s="286">
        <f t="shared" si="3"/>
        <v>1.1558434202286414</v>
      </c>
      <c r="R23" s="286">
        <f t="shared" si="3"/>
        <v>1.811715526208296</v>
      </c>
    </row>
    <row r="24" spans="2:18">
      <c r="B24" s="92">
        <v>5</v>
      </c>
      <c r="C24" s="284" t="s">
        <v>307</v>
      </c>
      <c r="D24" s="283" t="s">
        <v>307</v>
      </c>
      <c r="E24" s="282"/>
      <c r="F24" s="258" t="s">
        <v>8</v>
      </c>
      <c r="G24" s="281">
        <f>MAX(C24:C28)</f>
        <v>9.2200000000000006</v>
      </c>
      <c r="H24" s="281">
        <f>MAX(D24:D28)</f>
        <v>11.73</v>
      </c>
      <c r="I24" s="281"/>
      <c r="J24" s="281"/>
      <c r="L24" s="92">
        <v>5</v>
      </c>
      <c r="M24" s="284" t="s">
        <v>307</v>
      </c>
      <c r="N24" s="283" t="s">
        <v>307</v>
      </c>
      <c r="P24" s="258" t="s">
        <v>8</v>
      </c>
      <c r="Q24" s="281">
        <f>MAX(M24:M28)</f>
        <v>17.2</v>
      </c>
      <c r="R24" s="281">
        <f>MAX(N24:N28)</f>
        <v>17.3</v>
      </c>
    </row>
    <row r="25" spans="2:18">
      <c r="B25" s="92">
        <v>8</v>
      </c>
      <c r="C25" s="137">
        <v>8.4700000000000006</v>
      </c>
      <c r="D25" s="136">
        <v>9.2100000000000009</v>
      </c>
      <c r="E25" s="282"/>
      <c r="F25" s="258" t="s">
        <v>9</v>
      </c>
      <c r="G25" s="281">
        <f>MIN(C24:C28)</f>
        <v>8.4700000000000006</v>
      </c>
      <c r="H25" s="281">
        <f>MIN(D24:D28)</f>
        <v>9.2100000000000009</v>
      </c>
      <c r="I25" s="281"/>
      <c r="J25" s="281"/>
      <c r="L25" s="92">
        <v>8</v>
      </c>
      <c r="M25" s="137">
        <v>17.2</v>
      </c>
      <c r="N25" s="136">
        <v>17.3</v>
      </c>
      <c r="P25" s="258" t="s">
        <v>9</v>
      </c>
      <c r="Q25" s="281">
        <f>MIN(M24:M28)</f>
        <v>15.3</v>
      </c>
      <c r="R25" s="281">
        <f>MIN(N24:N28)</f>
        <v>14.1</v>
      </c>
    </row>
    <row r="26" spans="2:18" ht="13.5" thickBot="1">
      <c r="B26" s="92">
        <v>12</v>
      </c>
      <c r="C26" s="137">
        <v>9.2200000000000006</v>
      </c>
      <c r="D26" s="136">
        <v>9.4700000000000006</v>
      </c>
      <c r="E26" s="282"/>
      <c r="F26" s="262" t="s">
        <v>10</v>
      </c>
      <c r="G26" s="285">
        <f>G24-G25</f>
        <v>0.75</v>
      </c>
      <c r="H26" s="285">
        <f>H24-H25</f>
        <v>2.5199999999999996</v>
      </c>
      <c r="I26" s="281"/>
      <c r="J26" s="281"/>
      <c r="L26" s="92">
        <v>12</v>
      </c>
      <c r="M26" s="137">
        <v>15.3</v>
      </c>
      <c r="N26" s="136">
        <v>14.1</v>
      </c>
      <c r="P26" s="262" t="s">
        <v>10</v>
      </c>
      <c r="Q26" s="285">
        <f>Q24-Q25</f>
        <v>1.8999999999999986</v>
      </c>
      <c r="R26" s="285">
        <f>R24-R25</f>
        <v>3.2000000000000011</v>
      </c>
    </row>
    <row r="27" spans="2:18">
      <c r="B27" s="92">
        <v>15</v>
      </c>
      <c r="C27" s="284" t="s">
        <v>307</v>
      </c>
      <c r="D27" s="283" t="s">
        <v>307</v>
      </c>
      <c r="E27" s="282"/>
      <c r="F27" s="258"/>
      <c r="G27" s="281"/>
      <c r="H27" s="281"/>
      <c r="I27" s="281"/>
      <c r="J27" s="281"/>
      <c r="L27" s="92">
        <v>15</v>
      </c>
      <c r="M27" s="284" t="s">
        <v>307</v>
      </c>
      <c r="N27" s="283" t="s">
        <v>307</v>
      </c>
      <c r="P27" s="258"/>
      <c r="Q27" s="281"/>
      <c r="R27" s="281"/>
    </row>
    <row r="28" spans="2:18" ht="13.5" thickBot="1">
      <c r="B28" s="92">
        <v>24</v>
      </c>
      <c r="C28" s="137">
        <v>8.57</v>
      </c>
      <c r="D28" s="136">
        <v>11.73</v>
      </c>
      <c r="E28" s="282"/>
      <c r="F28" s="258"/>
      <c r="G28" s="281"/>
      <c r="H28" s="281"/>
      <c r="I28" s="281"/>
      <c r="J28" s="281"/>
      <c r="L28" s="92">
        <v>24</v>
      </c>
      <c r="M28" s="137">
        <v>15.6</v>
      </c>
      <c r="N28" s="136">
        <v>15.6</v>
      </c>
      <c r="P28" s="258"/>
      <c r="Q28" s="281"/>
      <c r="R28" s="281"/>
    </row>
    <row r="29" spans="2:18" ht="13.5" thickBot="1">
      <c r="B29" s="248" t="s">
        <v>0</v>
      </c>
      <c r="C29" s="256">
        <f>COUNTIF(C24:C28,"&gt;0")</f>
        <v>3</v>
      </c>
      <c r="D29" s="255">
        <f>COUNTIF(D24:D28,"&gt;0")</f>
        <v>3</v>
      </c>
      <c r="E29" s="280"/>
      <c r="L29" s="248" t="s">
        <v>0</v>
      </c>
      <c r="M29" s="256">
        <f>COUNTIF(M24:M28,"&gt;0")</f>
        <v>3</v>
      </c>
      <c r="N29" s="255">
        <f>COUNTIF(N24:N28,"&gt;0")</f>
        <v>3</v>
      </c>
    </row>
    <row r="30" spans="2:18">
      <c r="B30" s="117" t="s">
        <v>1</v>
      </c>
      <c r="C30" s="134">
        <f>AVERAGE(C24:C28)</f>
        <v>8.7533333333333339</v>
      </c>
      <c r="D30" s="146">
        <f>AVERAGE(D24:D28)</f>
        <v>10.136666666666667</v>
      </c>
      <c r="E30" s="101"/>
      <c r="L30" s="117" t="s">
        <v>1</v>
      </c>
      <c r="M30" s="134">
        <f>AVERAGE(M24:M28)</f>
        <v>16.033333333333335</v>
      </c>
      <c r="N30" s="146">
        <f>AVERAGE(N24:N28)</f>
        <v>15.666666666666666</v>
      </c>
    </row>
    <row r="31" spans="2:18">
      <c r="B31" s="85" t="s">
        <v>2</v>
      </c>
      <c r="C31" s="84">
        <f>STDEV(C24:C28)</f>
        <v>0.40722639076235395</v>
      </c>
      <c r="D31" s="136">
        <f>STDEV(D24:D28)</f>
        <v>1.3859773927930252</v>
      </c>
      <c r="E31" s="101"/>
      <c r="L31" s="85" t="s">
        <v>2</v>
      </c>
      <c r="M31" s="84">
        <f>STDEV(M24:M28)</f>
        <v>1.0214368964029703</v>
      </c>
      <c r="N31" s="136">
        <f>STDEV(N24:N28)</f>
        <v>1.6010413278030442</v>
      </c>
    </row>
    <row r="32" spans="2:18" ht="13.5" thickBot="1">
      <c r="B32" s="82" t="s">
        <v>3</v>
      </c>
      <c r="C32" s="235">
        <f>CONFIDENCE(0.05,C31,C29)</f>
        <v>0.46081157432600817</v>
      </c>
      <c r="D32" s="234">
        <f>CONFIDENCE(0.05,D31,D29)</f>
        <v>1.5683522454366738</v>
      </c>
      <c r="E32" s="279"/>
      <c r="L32" s="82" t="s">
        <v>3</v>
      </c>
      <c r="M32" s="254">
        <f>CONFIDENCE(0.05,M31,M29)</f>
        <v>1.1558434202286414</v>
      </c>
      <c r="N32" s="278">
        <f>CONFIDENCE(0.05,N31,N29)</f>
        <v>1.811715526208296</v>
      </c>
    </row>
    <row r="34" spans="2:18" ht="13.5" thickBot="1">
      <c r="H34" s="293"/>
      <c r="I34" s="252"/>
      <c r="J34" s="252"/>
    </row>
    <row r="35" spans="2:18" ht="13.5" thickBot="1">
      <c r="B35" s="347"/>
      <c r="C35" s="348"/>
      <c r="D35" s="405" t="s">
        <v>15</v>
      </c>
      <c r="E35" s="291"/>
      <c r="F35" s="268"/>
      <c r="G35" s="490" t="s">
        <v>481</v>
      </c>
      <c r="H35" s="491"/>
      <c r="I35" s="292"/>
      <c r="J35" s="292"/>
      <c r="L35" s="347"/>
      <c r="M35" s="348"/>
      <c r="N35" s="405" t="s">
        <v>15</v>
      </c>
      <c r="P35" s="268"/>
      <c r="Q35" s="493" t="s">
        <v>431</v>
      </c>
      <c r="R35" s="493"/>
    </row>
    <row r="36" spans="2:18" ht="13.5" thickBot="1">
      <c r="B36" s="349"/>
      <c r="C36" s="350"/>
      <c r="D36" s="407"/>
      <c r="E36" s="291"/>
      <c r="F36" s="267"/>
      <c r="G36" s="266">
        <v>1</v>
      </c>
      <c r="H36" s="265">
        <v>2</v>
      </c>
      <c r="I36" s="290"/>
      <c r="J36" s="290"/>
      <c r="L36" s="349"/>
      <c r="M36" s="350"/>
      <c r="N36" s="407"/>
      <c r="P36" s="267"/>
      <c r="Q36" s="266">
        <v>1</v>
      </c>
      <c r="R36" s="265">
        <v>2</v>
      </c>
    </row>
    <row r="37" spans="2:18" ht="13.5" thickBot="1">
      <c r="B37" s="347" t="s">
        <v>129</v>
      </c>
      <c r="C37" s="348"/>
      <c r="D37" s="288" t="s">
        <v>406</v>
      </c>
      <c r="E37" s="289"/>
      <c r="F37" s="263" t="s">
        <v>1</v>
      </c>
      <c r="G37" s="286">
        <f t="shared" ref="G37:H39" si="4">C49</f>
        <v>11.237500000000001</v>
      </c>
      <c r="H37" s="286">
        <f t="shared" si="4"/>
        <v>14.97</v>
      </c>
      <c r="I37" s="286"/>
      <c r="J37" s="286"/>
      <c r="L37" s="492" t="s">
        <v>386</v>
      </c>
      <c r="M37" s="494"/>
      <c r="N37" s="288" t="s">
        <v>406</v>
      </c>
      <c r="P37" s="263" t="s">
        <v>1</v>
      </c>
      <c r="Q37" s="286">
        <f t="shared" ref="Q37:R39" si="5">M49</f>
        <v>15.775</v>
      </c>
      <c r="R37" s="286">
        <f t="shared" si="5"/>
        <v>16.450000000000003</v>
      </c>
    </row>
    <row r="38" spans="2:18">
      <c r="B38" s="483" t="s">
        <v>6</v>
      </c>
      <c r="C38" s="485" t="s">
        <v>293</v>
      </c>
      <c r="D38" s="486"/>
      <c r="E38" s="287"/>
      <c r="F38" s="258" t="s">
        <v>7</v>
      </c>
      <c r="G38" s="286">
        <f t="shared" si="4"/>
        <v>3.781810633369501</v>
      </c>
      <c r="H38" s="286">
        <f t="shared" si="4"/>
        <v>3.8445372500037762</v>
      </c>
      <c r="I38" s="286"/>
      <c r="J38" s="286"/>
      <c r="L38" s="483" t="s">
        <v>6</v>
      </c>
      <c r="M38" s="485" t="s">
        <v>293</v>
      </c>
      <c r="N38" s="486"/>
      <c r="P38" s="258" t="s">
        <v>7</v>
      </c>
      <c r="Q38" s="286">
        <f t="shared" si="5"/>
        <v>1.6459546368799682</v>
      </c>
      <c r="R38" s="286">
        <f t="shared" si="5"/>
        <v>2.4826061575153608</v>
      </c>
    </row>
    <row r="39" spans="2:18" ht="13.5" thickBot="1">
      <c r="B39" s="484"/>
      <c r="C39" s="129">
        <v>1</v>
      </c>
      <c r="D39" s="128">
        <v>2</v>
      </c>
      <c r="E39" s="280"/>
      <c r="F39" s="258" t="s">
        <v>3</v>
      </c>
      <c r="G39" s="286">
        <f t="shared" si="4"/>
        <v>3.7061063188774153</v>
      </c>
      <c r="H39" s="286">
        <f t="shared" si="4"/>
        <v>3.7675772736150308</v>
      </c>
      <c r="I39" s="286"/>
      <c r="J39" s="286"/>
      <c r="L39" s="484"/>
      <c r="M39" s="129">
        <v>1</v>
      </c>
      <c r="N39" s="128">
        <v>2</v>
      </c>
      <c r="P39" s="258" t="s">
        <v>3</v>
      </c>
      <c r="Q39" s="286">
        <f t="shared" si="5"/>
        <v>1.6130059042357199</v>
      </c>
      <c r="R39" s="286">
        <f t="shared" si="5"/>
        <v>2.4329093282637393</v>
      </c>
    </row>
    <row r="40" spans="2:18">
      <c r="B40" s="92">
        <v>8</v>
      </c>
      <c r="C40" s="137">
        <v>8.9499999999999993</v>
      </c>
      <c r="D40" s="136">
        <v>12.02</v>
      </c>
      <c r="E40" s="282"/>
      <c r="F40" s="258" t="s">
        <v>8</v>
      </c>
      <c r="G40" s="281">
        <f>MAX(C40:C47)</f>
        <v>16.89</v>
      </c>
      <c r="H40" s="281">
        <f>MAX(D40:D47)</f>
        <v>19.38</v>
      </c>
      <c r="I40" s="281"/>
      <c r="J40" s="281"/>
      <c r="L40" s="92">
        <v>8</v>
      </c>
      <c r="M40" s="137">
        <v>14.2</v>
      </c>
      <c r="N40" s="136">
        <v>15</v>
      </c>
      <c r="P40" s="258" t="s">
        <v>8</v>
      </c>
      <c r="Q40" s="281">
        <f>MAX(M40:M47)</f>
        <v>17.8</v>
      </c>
      <c r="R40" s="281">
        <f>MAX(N40:N47)</f>
        <v>19.7</v>
      </c>
    </row>
    <row r="41" spans="2:18">
      <c r="B41" s="92">
        <v>15</v>
      </c>
      <c r="C41" s="284" t="s">
        <v>307</v>
      </c>
      <c r="D41" s="283" t="s">
        <v>307</v>
      </c>
      <c r="E41" s="282"/>
      <c r="F41" s="258" t="s">
        <v>9</v>
      </c>
      <c r="G41" s="281">
        <f>MIN(C40:C47)</f>
        <v>8.9499999999999993</v>
      </c>
      <c r="H41" s="281">
        <f>MIN(D40:D47)</f>
        <v>11.49</v>
      </c>
      <c r="I41" s="281"/>
      <c r="J41" s="281"/>
      <c r="L41" s="92">
        <v>15</v>
      </c>
      <c r="M41" s="284" t="s">
        <v>307</v>
      </c>
      <c r="N41" s="283" t="s">
        <v>307</v>
      </c>
      <c r="P41" s="258" t="s">
        <v>9</v>
      </c>
      <c r="Q41" s="281">
        <f>MIN(M40:M47)</f>
        <v>14.2</v>
      </c>
      <c r="R41" s="281">
        <f>MIN(N40:N47)</f>
        <v>14.1</v>
      </c>
    </row>
    <row r="42" spans="2:18" ht="13.5" thickBot="1">
      <c r="B42" s="92">
        <v>16</v>
      </c>
      <c r="C42" s="284" t="s">
        <v>307</v>
      </c>
      <c r="D42" s="283" t="s">
        <v>307</v>
      </c>
      <c r="E42" s="282"/>
      <c r="F42" s="262" t="s">
        <v>10</v>
      </c>
      <c r="G42" s="285">
        <f>G40-G41</f>
        <v>7.9400000000000013</v>
      </c>
      <c r="H42" s="285">
        <f>H40-H41</f>
        <v>7.8899999999999988</v>
      </c>
      <c r="I42" s="281"/>
      <c r="J42" s="281"/>
      <c r="L42" s="92">
        <v>16</v>
      </c>
      <c r="M42" s="284" t="s">
        <v>307</v>
      </c>
      <c r="N42" s="283" t="s">
        <v>307</v>
      </c>
      <c r="P42" s="262" t="s">
        <v>10</v>
      </c>
      <c r="Q42" s="285">
        <f>Q40-Q41</f>
        <v>3.6000000000000014</v>
      </c>
      <c r="R42" s="285">
        <f>R40-R41</f>
        <v>5.6</v>
      </c>
    </row>
    <row r="43" spans="2:18">
      <c r="B43" s="92">
        <v>19</v>
      </c>
      <c r="C43" s="284" t="s">
        <v>307</v>
      </c>
      <c r="D43" s="283" t="s">
        <v>307</v>
      </c>
      <c r="E43" s="282"/>
      <c r="F43" s="258"/>
      <c r="G43" s="281"/>
      <c r="H43" s="281"/>
      <c r="I43" s="281"/>
      <c r="J43" s="281"/>
      <c r="L43" s="92">
        <v>19</v>
      </c>
      <c r="M43" s="284" t="s">
        <v>307</v>
      </c>
      <c r="N43" s="283" t="s">
        <v>307</v>
      </c>
      <c r="P43" s="258"/>
      <c r="Q43" s="281"/>
      <c r="R43" s="281"/>
    </row>
    <row r="44" spans="2:18">
      <c r="B44" s="92">
        <v>20</v>
      </c>
      <c r="C44" s="284" t="s">
        <v>307</v>
      </c>
      <c r="D44" s="283" t="s">
        <v>307</v>
      </c>
      <c r="E44" s="282"/>
      <c r="F44" s="258"/>
      <c r="G44" s="281"/>
      <c r="H44" s="281"/>
      <c r="I44" s="281"/>
      <c r="J44" s="281"/>
      <c r="L44" s="92">
        <v>20</v>
      </c>
      <c r="M44" s="284" t="s">
        <v>307</v>
      </c>
      <c r="N44" s="283" t="s">
        <v>307</v>
      </c>
      <c r="P44" s="258"/>
      <c r="Q44" s="281"/>
      <c r="R44" s="281"/>
    </row>
    <row r="45" spans="2:18">
      <c r="B45" s="92">
        <v>22</v>
      </c>
      <c r="C45" s="137">
        <v>16.89</v>
      </c>
      <c r="D45" s="136">
        <v>16.989999999999998</v>
      </c>
      <c r="E45" s="282"/>
      <c r="F45" s="258"/>
      <c r="G45" s="281"/>
      <c r="H45" s="281"/>
      <c r="I45" s="281"/>
      <c r="J45" s="281"/>
      <c r="L45" s="92">
        <v>22</v>
      </c>
      <c r="M45" s="137">
        <v>17.8</v>
      </c>
      <c r="N45" s="136">
        <v>19.7</v>
      </c>
      <c r="P45" s="258"/>
      <c r="Q45" s="281"/>
      <c r="R45" s="281"/>
    </row>
    <row r="46" spans="2:18">
      <c r="B46" s="92">
        <v>26</v>
      </c>
      <c r="C46" s="137">
        <v>9.3800000000000008</v>
      </c>
      <c r="D46" s="136">
        <v>19.38</v>
      </c>
      <c r="E46" s="282"/>
      <c r="F46" s="258"/>
      <c r="G46" s="281"/>
      <c r="H46" s="281"/>
      <c r="I46" s="281"/>
      <c r="J46" s="281"/>
      <c r="L46" s="92">
        <v>26</v>
      </c>
      <c r="M46" s="137">
        <v>14.7</v>
      </c>
      <c r="N46" s="136">
        <v>14.1</v>
      </c>
      <c r="P46" s="258"/>
      <c r="Q46" s="281"/>
      <c r="R46" s="281"/>
    </row>
    <row r="47" spans="2:18" ht="13.5" thickBot="1">
      <c r="B47" s="92">
        <v>28</v>
      </c>
      <c r="C47" s="137">
        <v>9.73</v>
      </c>
      <c r="D47" s="136">
        <v>11.49</v>
      </c>
      <c r="E47" s="282"/>
      <c r="F47" s="258"/>
      <c r="G47" s="281"/>
      <c r="H47" s="281"/>
      <c r="I47" s="281"/>
      <c r="J47" s="281"/>
      <c r="L47" s="92">
        <v>28</v>
      </c>
      <c r="M47" s="137">
        <v>16.399999999999999</v>
      </c>
      <c r="N47" s="136">
        <v>17</v>
      </c>
      <c r="P47" s="258"/>
      <c r="Q47" s="281"/>
      <c r="R47" s="281"/>
    </row>
    <row r="48" spans="2:18" ht="13.5" thickBot="1">
      <c r="B48" s="248" t="s">
        <v>0</v>
      </c>
      <c r="C48" s="256">
        <f>COUNTIF(C40:C47,"&gt;0")</f>
        <v>4</v>
      </c>
      <c r="D48" s="255">
        <f>COUNTIF(D40:D47,"&gt;0")</f>
        <v>4</v>
      </c>
      <c r="E48" s="280"/>
      <c r="L48" s="248" t="s">
        <v>0</v>
      </c>
      <c r="M48" s="256">
        <f>COUNTIF(M40:M47,"&gt;0")</f>
        <v>4</v>
      </c>
      <c r="N48" s="255">
        <f>COUNTIF(N40:N47,"&gt;0")</f>
        <v>4</v>
      </c>
    </row>
    <row r="49" spans="2:18">
      <c r="B49" s="117" t="s">
        <v>1</v>
      </c>
      <c r="C49" s="134">
        <f>AVERAGE(C40:C47)</f>
        <v>11.237500000000001</v>
      </c>
      <c r="D49" s="146">
        <f>AVERAGE(D40:D47)</f>
        <v>14.97</v>
      </c>
      <c r="E49" s="101"/>
      <c r="L49" s="117" t="s">
        <v>1</v>
      </c>
      <c r="M49" s="134">
        <f>AVERAGE(M40:M47)</f>
        <v>15.775</v>
      </c>
      <c r="N49" s="146">
        <f>AVERAGE(N40:N47)</f>
        <v>16.450000000000003</v>
      </c>
    </row>
    <row r="50" spans="2:18">
      <c r="B50" s="85" t="s">
        <v>2</v>
      </c>
      <c r="C50" s="84">
        <f>STDEV(C40:C47)</f>
        <v>3.781810633369501</v>
      </c>
      <c r="D50" s="136">
        <f>STDEV(D40:D47)</f>
        <v>3.8445372500037762</v>
      </c>
      <c r="E50" s="101"/>
      <c r="L50" s="85" t="s">
        <v>2</v>
      </c>
      <c r="M50" s="84">
        <f>STDEV(M40:M47)</f>
        <v>1.6459546368799682</v>
      </c>
      <c r="N50" s="136">
        <f>STDEV(N40:N47)</f>
        <v>2.4826061575153608</v>
      </c>
    </row>
    <row r="51" spans="2:18" ht="13.5" thickBot="1">
      <c r="B51" s="82" t="s">
        <v>3</v>
      </c>
      <c r="C51" s="235">
        <f>CONFIDENCE(0.05,C50,C48)</f>
        <v>3.7061063188774153</v>
      </c>
      <c r="D51" s="234">
        <f>CONFIDENCE(0.05,D50,D48)</f>
        <v>3.7675772736150308</v>
      </c>
      <c r="E51" s="279"/>
      <c r="L51" s="82" t="s">
        <v>3</v>
      </c>
      <c r="M51" s="254">
        <f>CONFIDENCE(0.05,M50,M48)</f>
        <v>1.6130059042357199</v>
      </c>
      <c r="N51" s="278">
        <f>CONFIDENCE(0.05,N50,N48)</f>
        <v>2.4329093282637393</v>
      </c>
    </row>
    <row r="53" spans="2:18" ht="13.5" thickBot="1">
      <c r="H53" s="293"/>
      <c r="I53" s="252"/>
      <c r="J53" s="252"/>
    </row>
    <row r="54" spans="2:18" ht="13.5" thickBot="1">
      <c r="B54" s="347"/>
      <c r="C54" s="348"/>
      <c r="D54" s="405" t="s">
        <v>15</v>
      </c>
      <c r="E54" s="291"/>
      <c r="F54" s="268"/>
      <c r="G54" s="490" t="s">
        <v>480</v>
      </c>
      <c r="H54" s="491"/>
      <c r="I54" s="292"/>
      <c r="J54" s="292"/>
      <c r="L54" s="347"/>
      <c r="M54" s="348"/>
      <c r="N54" s="405" t="s">
        <v>15</v>
      </c>
      <c r="P54" s="268"/>
      <c r="Q54" s="493" t="s">
        <v>429</v>
      </c>
      <c r="R54" s="493"/>
    </row>
    <row r="55" spans="2:18" ht="13.5" thickBot="1">
      <c r="B55" s="349"/>
      <c r="C55" s="350"/>
      <c r="D55" s="407"/>
      <c r="E55" s="291"/>
      <c r="F55" s="267"/>
      <c r="G55" s="266">
        <v>1</v>
      </c>
      <c r="H55" s="265">
        <v>2</v>
      </c>
      <c r="I55" s="290"/>
      <c r="J55" s="290"/>
      <c r="L55" s="349"/>
      <c r="M55" s="350"/>
      <c r="N55" s="407"/>
      <c r="P55" s="267"/>
      <c r="Q55" s="266">
        <v>1</v>
      </c>
      <c r="R55" s="265">
        <v>2</v>
      </c>
    </row>
    <row r="56" spans="2:18" ht="13.5" thickBot="1">
      <c r="B56" s="347" t="s">
        <v>129</v>
      </c>
      <c r="C56" s="348"/>
      <c r="D56" s="288" t="s">
        <v>405</v>
      </c>
      <c r="E56" s="289"/>
      <c r="F56" s="263" t="s">
        <v>1</v>
      </c>
      <c r="G56" s="286">
        <f t="shared" ref="G56:H58" si="6">C68</f>
        <v>9.3000000000000007</v>
      </c>
      <c r="H56" s="286" t="e">
        <f t="shared" si="6"/>
        <v>#DIV/0!</v>
      </c>
      <c r="I56" s="286"/>
      <c r="J56" s="286"/>
      <c r="L56" s="492" t="s">
        <v>386</v>
      </c>
      <c r="M56" s="494"/>
      <c r="N56" s="288" t="s">
        <v>405</v>
      </c>
      <c r="P56" s="263" t="s">
        <v>1</v>
      </c>
      <c r="Q56" s="286">
        <f t="shared" ref="Q56:R58" si="7">M68</f>
        <v>18.350000000000001</v>
      </c>
      <c r="R56" s="286">
        <f t="shared" si="7"/>
        <v>20.6</v>
      </c>
    </row>
    <row r="57" spans="2:18">
      <c r="B57" s="483" t="s">
        <v>6</v>
      </c>
      <c r="C57" s="485" t="s">
        <v>293</v>
      </c>
      <c r="D57" s="486"/>
      <c r="E57" s="287"/>
      <c r="F57" s="258" t="s">
        <v>7</v>
      </c>
      <c r="G57" s="286" t="e">
        <f t="shared" si="6"/>
        <v>#DIV/0!</v>
      </c>
      <c r="H57" s="286" t="e">
        <f t="shared" si="6"/>
        <v>#DIV/0!</v>
      </c>
      <c r="I57" s="286"/>
      <c r="J57" s="286"/>
      <c r="L57" s="483" t="s">
        <v>6</v>
      </c>
      <c r="M57" s="485" t="s">
        <v>293</v>
      </c>
      <c r="N57" s="486"/>
      <c r="P57" s="258" t="s">
        <v>7</v>
      </c>
      <c r="Q57" s="286">
        <f t="shared" si="7"/>
        <v>1.8339392937971903</v>
      </c>
      <c r="R57" s="286">
        <f t="shared" si="7"/>
        <v>2.5324559884296627</v>
      </c>
    </row>
    <row r="58" spans="2:18" ht="13.5" thickBot="1">
      <c r="B58" s="484"/>
      <c r="C58" s="129">
        <v>1</v>
      </c>
      <c r="D58" s="128">
        <v>2</v>
      </c>
      <c r="E58" s="280"/>
      <c r="F58" s="258" t="s">
        <v>3</v>
      </c>
      <c r="G58" s="286" t="e">
        <f t="shared" si="6"/>
        <v>#DIV/0!</v>
      </c>
      <c r="H58" s="286" t="e">
        <f t="shared" si="6"/>
        <v>#DIV/0!</v>
      </c>
      <c r="I58" s="286"/>
      <c r="J58" s="286"/>
      <c r="L58" s="484"/>
      <c r="M58" s="129">
        <v>1</v>
      </c>
      <c r="N58" s="128">
        <v>2</v>
      </c>
      <c r="P58" s="258" t="s">
        <v>3</v>
      </c>
      <c r="Q58" s="286">
        <f t="shared" si="7"/>
        <v>1.7972274828376567</v>
      </c>
      <c r="R58" s="286">
        <f t="shared" si="7"/>
        <v>2.481761264877461</v>
      </c>
    </row>
    <row r="59" spans="2:18">
      <c r="B59" s="92">
        <v>6</v>
      </c>
      <c r="C59" s="284" t="s">
        <v>307</v>
      </c>
      <c r="D59" s="283" t="s">
        <v>307</v>
      </c>
      <c r="E59" s="282"/>
      <c r="F59" s="258" t="s">
        <v>8</v>
      </c>
      <c r="G59" s="281">
        <f>MAX(C59:C66)</f>
        <v>9.3000000000000007</v>
      </c>
      <c r="H59" s="281">
        <f>MAX(D59:D66)</f>
        <v>0</v>
      </c>
      <c r="I59" s="281"/>
      <c r="J59" s="281"/>
      <c r="L59" s="92">
        <v>6</v>
      </c>
      <c r="M59" s="284" t="s">
        <v>307</v>
      </c>
      <c r="N59" s="283" t="s">
        <v>307</v>
      </c>
      <c r="P59" s="258" t="s">
        <v>8</v>
      </c>
      <c r="Q59" s="281">
        <f>MAX(M59:M66)</f>
        <v>21.1</v>
      </c>
      <c r="R59" s="281">
        <f>MAX(N59:N66)</f>
        <v>24.3</v>
      </c>
    </row>
    <row r="60" spans="2:18">
      <c r="B60" s="92">
        <v>19</v>
      </c>
      <c r="C60" s="284" t="s">
        <v>307</v>
      </c>
      <c r="D60" s="283" t="s">
        <v>307</v>
      </c>
      <c r="E60" s="282"/>
      <c r="F60" s="258" t="s">
        <v>9</v>
      </c>
      <c r="G60" s="281">
        <f>MIN(C59:C66)</f>
        <v>9.3000000000000007</v>
      </c>
      <c r="H60" s="281">
        <f>MIN(D59:D66)</f>
        <v>0</v>
      </c>
      <c r="I60" s="281"/>
      <c r="J60" s="281"/>
      <c r="L60" s="92">
        <v>19</v>
      </c>
      <c r="M60" s="284" t="s">
        <v>307</v>
      </c>
      <c r="N60" s="283" t="s">
        <v>307</v>
      </c>
      <c r="P60" s="258" t="s">
        <v>9</v>
      </c>
      <c r="Q60" s="281">
        <f>MIN(M59:M66)</f>
        <v>17.399999999999999</v>
      </c>
      <c r="R60" s="281">
        <f>MIN(N59:N66)</f>
        <v>18.7</v>
      </c>
    </row>
    <row r="61" spans="2:18" ht="13.5" thickBot="1">
      <c r="B61" s="92">
        <v>21</v>
      </c>
      <c r="C61" s="137">
        <v>9.3000000000000007</v>
      </c>
      <c r="D61" s="136" t="s">
        <v>448</v>
      </c>
      <c r="E61" s="282"/>
      <c r="F61" s="262" t="s">
        <v>10</v>
      </c>
      <c r="G61" s="285">
        <f>G59-G60</f>
        <v>0</v>
      </c>
      <c r="H61" s="285">
        <f>H59-H60</f>
        <v>0</v>
      </c>
      <c r="I61" s="281"/>
      <c r="J61" s="281"/>
      <c r="L61" s="92">
        <v>21</v>
      </c>
      <c r="M61" s="137">
        <v>17.399999999999999</v>
      </c>
      <c r="N61" s="136">
        <v>19.3</v>
      </c>
      <c r="P61" s="262" t="s">
        <v>10</v>
      </c>
      <c r="Q61" s="285">
        <f>Q59-Q60</f>
        <v>3.7000000000000028</v>
      </c>
      <c r="R61" s="285">
        <f>R59-R60</f>
        <v>5.6000000000000014</v>
      </c>
    </row>
    <row r="62" spans="2:18">
      <c r="B62" s="92">
        <v>22</v>
      </c>
      <c r="C62" s="284" t="s">
        <v>307</v>
      </c>
      <c r="D62" s="283" t="s">
        <v>307</v>
      </c>
      <c r="E62" s="282"/>
      <c r="F62" s="258"/>
      <c r="G62" s="281"/>
      <c r="H62" s="281"/>
      <c r="I62" s="281"/>
      <c r="J62" s="281"/>
      <c r="L62" s="92">
        <v>22</v>
      </c>
      <c r="M62" s="284" t="s">
        <v>307</v>
      </c>
      <c r="N62" s="283" t="s">
        <v>307</v>
      </c>
      <c r="P62" s="258"/>
      <c r="Q62" s="281"/>
      <c r="R62" s="281"/>
    </row>
    <row r="63" spans="2:18">
      <c r="B63" s="92">
        <v>23</v>
      </c>
      <c r="C63" s="284" t="s">
        <v>307</v>
      </c>
      <c r="D63" s="283" t="s">
        <v>307</v>
      </c>
      <c r="E63" s="282"/>
      <c r="F63" s="258"/>
      <c r="G63" s="281"/>
      <c r="H63" s="281"/>
      <c r="I63" s="281"/>
      <c r="J63" s="281"/>
      <c r="L63" s="92">
        <v>23</v>
      </c>
      <c r="M63" s="284" t="s">
        <v>307</v>
      </c>
      <c r="N63" s="283" t="s">
        <v>307</v>
      </c>
      <c r="P63" s="258"/>
      <c r="Q63" s="281"/>
      <c r="R63" s="281"/>
    </row>
    <row r="64" spans="2:18">
      <c r="B64" s="92">
        <v>26</v>
      </c>
      <c r="C64" s="137" t="s">
        <v>448</v>
      </c>
      <c r="D64" s="136" t="s">
        <v>448</v>
      </c>
      <c r="E64" s="282"/>
      <c r="F64" s="258"/>
      <c r="G64" s="281"/>
      <c r="H64" s="281"/>
      <c r="I64" s="281"/>
      <c r="J64" s="281"/>
      <c r="L64" s="92">
        <v>26</v>
      </c>
      <c r="M64" s="137">
        <v>17.399999999999999</v>
      </c>
      <c r="N64" s="136">
        <v>20.100000000000001</v>
      </c>
      <c r="P64" s="258"/>
      <c r="Q64" s="281"/>
      <c r="R64" s="281"/>
    </row>
    <row r="65" spans="2:18">
      <c r="B65" s="92">
        <v>27</v>
      </c>
      <c r="C65" s="137" t="s">
        <v>448</v>
      </c>
      <c r="D65" s="136" t="s">
        <v>448</v>
      </c>
      <c r="E65" s="282"/>
      <c r="F65" s="258"/>
      <c r="G65" s="281"/>
      <c r="H65" s="281"/>
      <c r="I65" s="281"/>
      <c r="J65" s="281"/>
      <c r="L65" s="92">
        <v>27</v>
      </c>
      <c r="M65" s="137">
        <v>21.1</v>
      </c>
      <c r="N65" s="136">
        <v>24.3</v>
      </c>
      <c r="P65" s="258"/>
      <c r="Q65" s="281"/>
      <c r="R65" s="281"/>
    </row>
    <row r="66" spans="2:18" ht="13.5" thickBot="1">
      <c r="B66" s="92">
        <v>28</v>
      </c>
      <c r="C66" s="137" t="s">
        <v>448</v>
      </c>
      <c r="D66" s="136" t="s">
        <v>448</v>
      </c>
      <c r="E66" s="282"/>
      <c r="F66" s="258"/>
      <c r="G66" s="281"/>
      <c r="H66" s="281"/>
      <c r="I66" s="281"/>
      <c r="J66" s="281"/>
      <c r="L66" s="92">
        <v>28</v>
      </c>
      <c r="M66" s="137">
        <v>17.5</v>
      </c>
      <c r="N66" s="136">
        <v>18.7</v>
      </c>
      <c r="P66" s="258"/>
      <c r="Q66" s="281"/>
      <c r="R66" s="281"/>
    </row>
    <row r="67" spans="2:18" ht="13.5" thickBot="1">
      <c r="B67" s="248" t="s">
        <v>0</v>
      </c>
      <c r="C67" s="256">
        <f>COUNTIF(C59:C66,"&gt;0")</f>
        <v>1</v>
      </c>
      <c r="D67" s="255">
        <f>COUNTIF(D59:D66,"&gt;0")</f>
        <v>0</v>
      </c>
      <c r="E67" s="280"/>
      <c r="L67" s="248" t="s">
        <v>0</v>
      </c>
      <c r="M67" s="256">
        <f>COUNTIF(M59:M66,"&gt;0")</f>
        <v>4</v>
      </c>
      <c r="N67" s="255">
        <f>COUNTIF(N59:N66,"&gt;0")</f>
        <v>4</v>
      </c>
    </row>
    <row r="68" spans="2:18">
      <c r="B68" s="117" t="s">
        <v>1</v>
      </c>
      <c r="C68" s="134">
        <f>AVERAGE(C59:C66)</f>
        <v>9.3000000000000007</v>
      </c>
      <c r="D68" s="146" t="e">
        <f>AVERAGE(D59:D66)</f>
        <v>#DIV/0!</v>
      </c>
      <c r="E68" s="101"/>
      <c r="L68" s="117" t="s">
        <v>1</v>
      </c>
      <c r="M68" s="134">
        <f>AVERAGE(M59:M66)</f>
        <v>18.350000000000001</v>
      </c>
      <c r="N68" s="146">
        <f>AVERAGE(N59:N66)</f>
        <v>20.6</v>
      </c>
    </row>
    <row r="69" spans="2:18">
      <c r="B69" s="85" t="s">
        <v>2</v>
      </c>
      <c r="C69" s="84" t="e">
        <f>STDEV(C59:C66)</f>
        <v>#DIV/0!</v>
      </c>
      <c r="D69" s="136" t="e">
        <f>STDEV(D59:D66)</f>
        <v>#DIV/0!</v>
      </c>
      <c r="E69" s="101"/>
      <c r="L69" s="85" t="s">
        <v>2</v>
      </c>
      <c r="M69" s="84">
        <f>STDEV(M59:M66)</f>
        <v>1.8339392937971903</v>
      </c>
      <c r="N69" s="136">
        <f>STDEV(N59:N66)</f>
        <v>2.5324559884296627</v>
      </c>
    </row>
    <row r="70" spans="2:18" ht="13.5" thickBot="1">
      <c r="B70" s="82" t="s">
        <v>3</v>
      </c>
      <c r="C70" s="235" t="e">
        <f>CONFIDENCE(0.05,C69,C67)</f>
        <v>#DIV/0!</v>
      </c>
      <c r="D70" s="234" t="e">
        <f>CONFIDENCE(0.05,D69,D67)</f>
        <v>#DIV/0!</v>
      </c>
      <c r="E70" s="279"/>
      <c r="L70" s="82" t="s">
        <v>3</v>
      </c>
      <c r="M70" s="254">
        <f>CONFIDENCE(0.05,M69,M67)</f>
        <v>1.7972274828376567</v>
      </c>
      <c r="N70" s="278">
        <f>CONFIDENCE(0.05,N69,N67)</f>
        <v>2.481761264877461</v>
      </c>
    </row>
    <row r="72" spans="2:18" ht="13.5" thickBot="1">
      <c r="H72" s="293"/>
      <c r="I72" s="252"/>
      <c r="J72" s="252"/>
    </row>
    <row r="73" spans="2:18" ht="13.5" thickBot="1">
      <c r="B73" s="347"/>
      <c r="C73" s="348"/>
      <c r="D73" s="405" t="s">
        <v>15</v>
      </c>
      <c r="E73" s="291"/>
      <c r="F73" s="268"/>
      <c r="G73" s="490" t="s">
        <v>479</v>
      </c>
      <c r="H73" s="491"/>
      <c r="I73" s="292"/>
      <c r="J73" s="292"/>
      <c r="L73" s="347"/>
      <c r="M73" s="348"/>
      <c r="N73" s="405" t="s">
        <v>15</v>
      </c>
      <c r="P73" s="268"/>
      <c r="Q73" s="493" t="s">
        <v>427</v>
      </c>
      <c r="R73" s="493"/>
    </row>
    <row r="74" spans="2:18" ht="13.5" thickBot="1">
      <c r="B74" s="349"/>
      <c r="C74" s="350"/>
      <c r="D74" s="407"/>
      <c r="E74" s="291"/>
      <c r="F74" s="267"/>
      <c r="G74" s="266">
        <v>1</v>
      </c>
      <c r="H74" s="265">
        <v>2</v>
      </c>
      <c r="I74" s="290"/>
      <c r="J74" s="290"/>
      <c r="L74" s="349"/>
      <c r="M74" s="350"/>
      <c r="N74" s="407"/>
      <c r="P74" s="267"/>
      <c r="Q74" s="266">
        <v>1</v>
      </c>
      <c r="R74" s="265">
        <v>2</v>
      </c>
    </row>
    <row r="75" spans="2:18" ht="13.5" thickBot="1">
      <c r="B75" s="347" t="s">
        <v>129</v>
      </c>
      <c r="C75" s="348"/>
      <c r="D75" s="288" t="s">
        <v>404</v>
      </c>
      <c r="E75" s="289"/>
      <c r="F75" s="263" t="s">
        <v>1</v>
      </c>
      <c r="G75" s="286" t="e">
        <f t="shared" ref="G75:H77" si="8">C92</f>
        <v>#DIV/0!</v>
      </c>
      <c r="H75" s="286" t="e">
        <f t="shared" si="8"/>
        <v>#DIV/0!</v>
      </c>
      <c r="I75" s="286"/>
      <c r="J75" s="286"/>
      <c r="L75" s="492" t="s">
        <v>386</v>
      </c>
      <c r="M75" s="494"/>
      <c r="N75" s="288" t="s">
        <v>404</v>
      </c>
      <c r="P75" s="263" t="s">
        <v>1</v>
      </c>
      <c r="Q75" s="286" t="e">
        <f t="shared" ref="Q75:R77" si="9">M92</f>
        <v>#DIV/0!</v>
      </c>
      <c r="R75" s="286" t="e">
        <f t="shared" si="9"/>
        <v>#DIV/0!</v>
      </c>
    </row>
    <row r="76" spans="2:18">
      <c r="B76" s="483" t="s">
        <v>6</v>
      </c>
      <c r="C76" s="485" t="s">
        <v>293</v>
      </c>
      <c r="D76" s="486"/>
      <c r="E76" s="287"/>
      <c r="F76" s="258" t="s">
        <v>7</v>
      </c>
      <c r="G76" s="286" t="e">
        <f t="shared" si="8"/>
        <v>#DIV/0!</v>
      </c>
      <c r="H76" s="286" t="e">
        <f t="shared" si="8"/>
        <v>#DIV/0!</v>
      </c>
      <c r="I76" s="286"/>
      <c r="J76" s="286"/>
      <c r="L76" s="483" t="s">
        <v>6</v>
      </c>
      <c r="M76" s="485" t="s">
        <v>293</v>
      </c>
      <c r="N76" s="486"/>
      <c r="P76" s="258" t="s">
        <v>7</v>
      </c>
      <c r="Q76" s="286" t="e">
        <f t="shared" si="9"/>
        <v>#DIV/0!</v>
      </c>
      <c r="R76" s="286" t="e">
        <f t="shared" si="9"/>
        <v>#DIV/0!</v>
      </c>
    </row>
    <row r="77" spans="2:18" ht="13.5" thickBot="1">
      <c r="B77" s="484"/>
      <c r="C77" s="129">
        <v>1</v>
      </c>
      <c r="D77" s="128">
        <v>2</v>
      </c>
      <c r="E77" s="280"/>
      <c r="F77" s="258" t="s">
        <v>3</v>
      </c>
      <c r="G77" s="286" t="e">
        <f t="shared" si="8"/>
        <v>#DIV/0!</v>
      </c>
      <c r="H77" s="286" t="e">
        <f t="shared" si="8"/>
        <v>#DIV/0!</v>
      </c>
      <c r="I77" s="286"/>
      <c r="J77" s="286"/>
      <c r="L77" s="484"/>
      <c r="M77" s="129">
        <v>1</v>
      </c>
      <c r="N77" s="128">
        <v>2</v>
      </c>
      <c r="P77" s="258" t="s">
        <v>3</v>
      </c>
      <c r="Q77" s="286" t="e">
        <f t="shared" si="9"/>
        <v>#DIV/0!</v>
      </c>
      <c r="R77" s="286" t="e">
        <f t="shared" si="9"/>
        <v>#DIV/0!</v>
      </c>
    </row>
    <row r="78" spans="2:18">
      <c r="B78" s="92">
        <v>3</v>
      </c>
      <c r="C78" s="284" t="s">
        <v>307</v>
      </c>
      <c r="D78" s="283" t="s">
        <v>307</v>
      </c>
      <c r="E78" s="282"/>
      <c r="F78" s="258" t="s">
        <v>8</v>
      </c>
      <c r="G78" s="281">
        <f>MAX(C78:C90)</f>
        <v>0</v>
      </c>
      <c r="H78" s="281">
        <f>MAX(D78:D90)</f>
        <v>0</v>
      </c>
      <c r="I78" s="281"/>
      <c r="J78" s="281"/>
      <c r="L78" s="92">
        <v>3</v>
      </c>
      <c r="M78" s="284" t="s">
        <v>307</v>
      </c>
      <c r="N78" s="283" t="s">
        <v>307</v>
      </c>
      <c r="P78" s="258" t="s">
        <v>8</v>
      </c>
      <c r="Q78" s="281">
        <f>MAX(M78:M90)</f>
        <v>0</v>
      </c>
      <c r="R78" s="281">
        <f>MAX(N78:N90)</f>
        <v>0</v>
      </c>
    </row>
    <row r="79" spans="2:18">
      <c r="B79" s="92">
        <v>4</v>
      </c>
      <c r="C79" s="284" t="s">
        <v>307</v>
      </c>
      <c r="D79" s="283" t="s">
        <v>307</v>
      </c>
      <c r="E79" s="282"/>
      <c r="F79" s="258" t="s">
        <v>9</v>
      </c>
      <c r="G79" s="281">
        <f>MIN(C78:C90)</f>
        <v>0</v>
      </c>
      <c r="H79" s="281">
        <f>MIN(D78:D90)</f>
        <v>0</v>
      </c>
      <c r="I79" s="281"/>
      <c r="J79" s="281"/>
      <c r="L79" s="92">
        <v>4</v>
      </c>
      <c r="M79" s="284" t="s">
        <v>307</v>
      </c>
      <c r="N79" s="283" t="s">
        <v>307</v>
      </c>
      <c r="P79" s="258" t="s">
        <v>9</v>
      </c>
      <c r="Q79" s="281">
        <f>MIN(M78:M90)</f>
        <v>0</v>
      </c>
      <c r="R79" s="281">
        <f>MIN(N78:N90)</f>
        <v>0</v>
      </c>
    </row>
    <row r="80" spans="2:18" ht="13.5" thickBot="1">
      <c r="B80" s="92">
        <v>5</v>
      </c>
      <c r="C80" s="284" t="s">
        <v>307</v>
      </c>
      <c r="D80" s="283" t="s">
        <v>307</v>
      </c>
      <c r="E80" s="282"/>
      <c r="F80" s="262" t="s">
        <v>10</v>
      </c>
      <c r="G80" s="285">
        <f>G78-G79</f>
        <v>0</v>
      </c>
      <c r="H80" s="285">
        <f>H78-H79</f>
        <v>0</v>
      </c>
      <c r="I80" s="281"/>
      <c r="J80" s="281"/>
      <c r="L80" s="92">
        <v>5</v>
      </c>
      <c r="M80" s="284" t="s">
        <v>307</v>
      </c>
      <c r="N80" s="283" t="s">
        <v>307</v>
      </c>
      <c r="P80" s="262" t="s">
        <v>10</v>
      </c>
      <c r="Q80" s="285">
        <f>Q78-Q79</f>
        <v>0</v>
      </c>
      <c r="R80" s="285">
        <f>R78-R79</f>
        <v>0</v>
      </c>
    </row>
    <row r="81" spans="2:18">
      <c r="B81" s="92">
        <v>9</v>
      </c>
      <c r="C81" s="147" t="s">
        <v>448</v>
      </c>
      <c r="D81" s="146" t="s">
        <v>448</v>
      </c>
      <c r="E81" s="282"/>
      <c r="F81" s="258"/>
      <c r="G81" s="281"/>
      <c r="H81" s="281"/>
      <c r="I81" s="281"/>
      <c r="J81" s="281"/>
      <c r="L81" s="92">
        <v>9</v>
      </c>
      <c r="M81" s="147" t="s">
        <v>448</v>
      </c>
      <c r="N81" s="146" t="s">
        <v>448</v>
      </c>
      <c r="P81" s="258"/>
      <c r="Q81" s="281"/>
      <c r="R81" s="281"/>
    </row>
    <row r="82" spans="2:18">
      <c r="B82" s="92">
        <v>10</v>
      </c>
      <c r="C82" s="147" t="s">
        <v>448</v>
      </c>
      <c r="D82" s="146" t="s">
        <v>448</v>
      </c>
      <c r="E82" s="282"/>
      <c r="F82" s="258"/>
      <c r="G82" s="281"/>
      <c r="H82" s="281"/>
      <c r="I82" s="281"/>
      <c r="J82" s="281"/>
      <c r="L82" s="92">
        <v>10</v>
      </c>
      <c r="M82" s="147" t="s">
        <v>448</v>
      </c>
      <c r="N82" s="146" t="s">
        <v>448</v>
      </c>
      <c r="P82" s="258"/>
      <c r="Q82" s="281"/>
      <c r="R82" s="281"/>
    </row>
    <row r="83" spans="2:18">
      <c r="B83" s="92">
        <v>11</v>
      </c>
      <c r="C83" s="147" t="s">
        <v>448</v>
      </c>
      <c r="D83" s="146" t="s">
        <v>448</v>
      </c>
      <c r="E83" s="282"/>
      <c r="F83" s="258"/>
      <c r="G83" s="281"/>
      <c r="H83" s="281"/>
      <c r="I83" s="281"/>
      <c r="J83" s="281"/>
      <c r="L83" s="92">
        <v>11</v>
      </c>
      <c r="M83" s="147" t="s">
        <v>448</v>
      </c>
      <c r="N83" s="146" t="s">
        <v>448</v>
      </c>
      <c r="P83" s="258"/>
      <c r="Q83" s="281"/>
      <c r="R83" s="281"/>
    </row>
    <row r="84" spans="2:18">
      <c r="B84" s="92">
        <v>12</v>
      </c>
      <c r="C84" s="147" t="s">
        <v>448</v>
      </c>
      <c r="D84" s="146" t="s">
        <v>448</v>
      </c>
      <c r="E84" s="282"/>
      <c r="F84" s="258"/>
      <c r="G84" s="281"/>
      <c r="H84" s="281"/>
      <c r="I84" s="281"/>
      <c r="J84" s="281"/>
      <c r="L84" s="92">
        <v>12</v>
      </c>
      <c r="M84" s="147" t="s">
        <v>448</v>
      </c>
      <c r="N84" s="146" t="s">
        <v>448</v>
      </c>
      <c r="P84" s="258"/>
      <c r="Q84" s="281"/>
      <c r="R84" s="281"/>
    </row>
    <row r="85" spans="2:18">
      <c r="B85" s="92">
        <v>13</v>
      </c>
      <c r="C85" s="147" t="s">
        <v>448</v>
      </c>
      <c r="D85" s="146" t="s">
        <v>448</v>
      </c>
      <c r="E85" s="282"/>
      <c r="F85" s="258"/>
      <c r="G85" s="281"/>
      <c r="H85" s="281"/>
      <c r="I85" s="281"/>
      <c r="J85" s="281"/>
      <c r="L85" s="92">
        <v>13</v>
      </c>
      <c r="M85" s="147" t="s">
        <v>448</v>
      </c>
      <c r="N85" s="146" t="s">
        <v>448</v>
      </c>
      <c r="P85" s="258"/>
      <c r="Q85" s="281"/>
      <c r="R85" s="281"/>
    </row>
    <row r="86" spans="2:18">
      <c r="B86" s="92">
        <v>18</v>
      </c>
      <c r="C86" s="284" t="s">
        <v>307</v>
      </c>
      <c r="D86" s="283" t="s">
        <v>307</v>
      </c>
      <c r="E86" s="282"/>
      <c r="F86" s="258"/>
      <c r="G86" s="281"/>
      <c r="H86" s="281"/>
      <c r="I86" s="281"/>
      <c r="J86" s="281"/>
      <c r="L86" s="92">
        <v>18</v>
      </c>
      <c r="M86" s="284" t="s">
        <v>307</v>
      </c>
      <c r="N86" s="283" t="s">
        <v>307</v>
      </c>
      <c r="P86" s="258"/>
      <c r="Q86" s="281"/>
      <c r="R86" s="281"/>
    </row>
    <row r="87" spans="2:18">
      <c r="B87" s="92">
        <v>19</v>
      </c>
      <c r="C87" s="284" t="s">
        <v>307</v>
      </c>
      <c r="D87" s="283" t="s">
        <v>307</v>
      </c>
      <c r="E87" s="282"/>
      <c r="F87" s="258"/>
      <c r="G87" s="281"/>
      <c r="H87" s="281"/>
      <c r="I87" s="281"/>
      <c r="J87" s="281"/>
      <c r="L87" s="92">
        <v>19</v>
      </c>
      <c r="M87" s="284" t="s">
        <v>307</v>
      </c>
      <c r="N87" s="283" t="s">
        <v>307</v>
      </c>
      <c r="P87" s="258"/>
      <c r="Q87" s="281"/>
      <c r="R87" s="281"/>
    </row>
    <row r="88" spans="2:18">
      <c r="B88" s="92">
        <v>20</v>
      </c>
      <c r="C88" s="284" t="s">
        <v>307</v>
      </c>
      <c r="D88" s="283" t="s">
        <v>307</v>
      </c>
      <c r="E88" s="282"/>
      <c r="F88" s="258"/>
      <c r="G88" s="281"/>
      <c r="H88" s="281"/>
      <c r="I88" s="281"/>
      <c r="J88" s="281"/>
      <c r="L88" s="92">
        <v>20</v>
      </c>
      <c r="M88" s="284" t="s">
        <v>307</v>
      </c>
      <c r="N88" s="283" t="s">
        <v>307</v>
      </c>
      <c r="P88" s="258"/>
      <c r="Q88" s="281"/>
      <c r="R88" s="281"/>
    </row>
    <row r="89" spans="2:18">
      <c r="B89" s="92">
        <v>23</v>
      </c>
      <c r="C89" s="147" t="s">
        <v>448</v>
      </c>
      <c r="D89" s="146" t="s">
        <v>448</v>
      </c>
      <c r="E89" s="282"/>
      <c r="F89" s="258"/>
      <c r="G89" s="281"/>
      <c r="H89" s="281"/>
      <c r="I89" s="281"/>
      <c r="J89" s="281"/>
      <c r="L89" s="92">
        <v>23</v>
      </c>
      <c r="M89" s="147" t="s">
        <v>448</v>
      </c>
      <c r="N89" s="146" t="s">
        <v>448</v>
      </c>
      <c r="P89" s="258"/>
      <c r="Q89" s="281"/>
      <c r="R89" s="281"/>
    </row>
    <row r="90" spans="2:18" ht="13.5" thickBot="1">
      <c r="B90" s="92">
        <v>24</v>
      </c>
      <c r="C90" s="147" t="s">
        <v>448</v>
      </c>
      <c r="D90" s="146" t="s">
        <v>448</v>
      </c>
      <c r="E90" s="282"/>
      <c r="F90" s="258"/>
      <c r="G90" s="281"/>
      <c r="H90" s="281"/>
      <c r="I90" s="281"/>
      <c r="J90" s="281"/>
      <c r="L90" s="92">
        <v>24</v>
      </c>
      <c r="M90" s="147" t="s">
        <v>448</v>
      </c>
      <c r="N90" s="146" t="s">
        <v>448</v>
      </c>
      <c r="O90" s="297"/>
      <c r="P90" s="258"/>
      <c r="Q90" s="281"/>
      <c r="R90" s="281"/>
    </row>
    <row r="91" spans="2:18" ht="13.5" thickBot="1">
      <c r="B91" s="248" t="s">
        <v>0</v>
      </c>
      <c r="C91" s="256">
        <f>COUNTIF(C78:C90,"&gt;0")</f>
        <v>0</v>
      </c>
      <c r="D91" s="255">
        <f>COUNTIF(D78:D90,"&gt;0")</f>
        <v>0</v>
      </c>
      <c r="E91" s="280"/>
      <c r="L91" s="248" t="s">
        <v>0</v>
      </c>
      <c r="M91" s="256">
        <f>COUNTIF(M78:M90,"&gt;0")</f>
        <v>0</v>
      </c>
      <c r="N91" s="255">
        <f>COUNTIF(N78:N90,"&gt;0")</f>
        <v>0</v>
      </c>
    </row>
    <row r="92" spans="2:18">
      <c r="B92" s="117" t="s">
        <v>1</v>
      </c>
      <c r="C92" s="134" t="e">
        <f>AVERAGE(C78:C90)</f>
        <v>#DIV/0!</v>
      </c>
      <c r="D92" s="146" t="e">
        <f>AVERAGE(D78:D90)</f>
        <v>#DIV/0!</v>
      </c>
      <c r="E92" s="101"/>
      <c r="L92" s="117" t="s">
        <v>1</v>
      </c>
      <c r="M92" s="134" t="e">
        <f>AVERAGE(M78:M90)</f>
        <v>#DIV/0!</v>
      </c>
      <c r="N92" s="146" t="e">
        <f>AVERAGE(N78:N90)</f>
        <v>#DIV/0!</v>
      </c>
    </row>
    <row r="93" spans="2:18">
      <c r="B93" s="85" t="s">
        <v>2</v>
      </c>
      <c r="C93" s="84" t="e">
        <f>STDEV(C78:C90)</f>
        <v>#DIV/0!</v>
      </c>
      <c r="D93" s="136" t="e">
        <f>STDEV(D78:D90)</f>
        <v>#DIV/0!</v>
      </c>
      <c r="E93" s="101"/>
      <c r="L93" s="85" t="s">
        <v>2</v>
      </c>
      <c r="M93" s="84" t="e">
        <f>STDEV(M78:M90)</f>
        <v>#DIV/0!</v>
      </c>
      <c r="N93" s="136" t="e">
        <f>STDEV(N78:N90)</f>
        <v>#DIV/0!</v>
      </c>
    </row>
    <row r="94" spans="2:18" ht="13.5" thickBot="1">
      <c r="B94" s="82" t="s">
        <v>3</v>
      </c>
      <c r="C94" s="235" t="e">
        <f>CONFIDENCE(0.05,C93,C91)</f>
        <v>#DIV/0!</v>
      </c>
      <c r="D94" s="234" t="e">
        <f>CONFIDENCE(0.05,D93,D91)</f>
        <v>#DIV/0!</v>
      </c>
      <c r="E94" s="279"/>
      <c r="L94" s="82" t="s">
        <v>3</v>
      </c>
      <c r="M94" s="254" t="e">
        <f>CONFIDENCE(0.05,M93,M91)</f>
        <v>#DIV/0!</v>
      </c>
      <c r="N94" s="278" t="e">
        <f>CONFIDENCE(0.05,N93,N91)</f>
        <v>#DIV/0!</v>
      </c>
    </row>
    <row r="96" spans="2:18" ht="13.5" thickBot="1">
      <c r="H96" s="293"/>
      <c r="I96" s="252"/>
      <c r="J96" s="252"/>
    </row>
    <row r="97" spans="2:18" ht="13.5" thickBot="1">
      <c r="B97" s="347"/>
      <c r="C97" s="348"/>
      <c r="D97" s="405" t="s">
        <v>15</v>
      </c>
      <c r="E97" s="291"/>
      <c r="F97" s="268"/>
      <c r="G97" s="490" t="s">
        <v>478</v>
      </c>
      <c r="H97" s="491"/>
      <c r="I97" s="292"/>
      <c r="J97" s="292"/>
      <c r="L97" s="347"/>
      <c r="M97" s="348"/>
      <c r="N97" s="405" t="s">
        <v>15</v>
      </c>
      <c r="P97" s="268"/>
      <c r="Q97" s="493" t="s">
        <v>425</v>
      </c>
      <c r="R97" s="493"/>
    </row>
    <row r="98" spans="2:18" ht="13.5" thickBot="1">
      <c r="B98" s="349"/>
      <c r="C98" s="350"/>
      <c r="D98" s="407"/>
      <c r="E98" s="291"/>
      <c r="F98" s="267"/>
      <c r="G98" s="266">
        <v>1</v>
      </c>
      <c r="H98" s="265">
        <v>2</v>
      </c>
      <c r="I98" s="290"/>
      <c r="J98" s="290"/>
      <c r="L98" s="349"/>
      <c r="M98" s="350"/>
      <c r="N98" s="407"/>
      <c r="P98" s="267"/>
      <c r="Q98" s="266">
        <v>1</v>
      </c>
      <c r="R98" s="265">
        <v>2</v>
      </c>
    </row>
    <row r="99" spans="2:18" ht="13.5" thickBot="1">
      <c r="B99" s="347" t="s">
        <v>129</v>
      </c>
      <c r="C99" s="348"/>
      <c r="D99" s="288" t="s">
        <v>403</v>
      </c>
      <c r="E99" s="289"/>
      <c r="F99" s="263" t="s">
        <v>1</v>
      </c>
      <c r="G99" s="286" t="e">
        <f t="shared" ref="G99:H101" si="10">C122</f>
        <v>#DIV/0!</v>
      </c>
      <c r="H99" s="286" t="e">
        <f t="shared" si="10"/>
        <v>#DIV/0!</v>
      </c>
      <c r="I99" s="286"/>
      <c r="J99" s="286"/>
      <c r="L99" s="492" t="s">
        <v>386</v>
      </c>
      <c r="M99" s="494"/>
      <c r="N99" s="288" t="s">
        <v>403</v>
      </c>
      <c r="P99" s="263" t="s">
        <v>1</v>
      </c>
      <c r="Q99" s="286" t="e">
        <f t="shared" ref="Q99:R101" si="11">M122</f>
        <v>#DIV/0!</v>
      </c>
      <c r="R99" s="286" t="e">
        <f t="shared" si="11"/>
        <v>#DIV/0!</v>
      </c>
    </row>
    <row r="100" spans="2:18">
      <c r="B100" s="483" t="s">
        <v>6</v>
      </c>
      <c r="C100" s="485" t="s">
        <v>293</v>
      </c>
      <c r="D100" s="486"/>
      <c r="E100" s="287"/>
      <c r="F100" s="258" t="s">
        <v>7</v>
      </c>
      <c r="G100" s="286" t="e">
        <f t="shared" si="10"/>
        <v>#DIV/0!</v>
      </c>
      <c r="H100" s="286" t="e">
        <f t="shared" si="10"/>
        <v>#DIV/0!</v>
      </c>
      <c r="I100" s="286"/>
      <c r="J100" s="286"/>
      <c r="L100" s="483" t="s">
        <v>6</v>
      </c>
      <c r="M100" s="485" t="s">
        <v>293</v>
      </c>
      <c r="N100" s="486"/>
      <c r="P100" s="258" t="s">
        <v>7</v>
      </c>
      <c r="Q100" s="286" t="e">
        <f t="shared" si="11"/>
        <v>#DIV/0!</v>
      </c>
      <c r="R100" s="286" t="e">
        <f t="shared" si="11"/>
        <v>#DIV/0!</v>
      </c>
    </row>
    <row r="101" spans="2:18" ht="13.5" thickBot="1">
      <c r="B101" s="484"/>
      <c r="C101" s="107">
        <v>1</v>
      </c>
      <c r="D101" s="106">
        <v>2</v>
      </c>
      <c r="E101" s="280"/>
      <c r="F101" s="258" t="s">
        <v>3</v>
      </c>
      <c r="G101" s="286" t="e">
        <f t="shared" si="10"/>
        <v>#DIV/0!</v>
      </c>
      <c r="H101" s="286" t="e">
        <f t="shared" si="10"/>
        <v>#DIV/0!</v>
      </c>
      <c r="I101" s="286"/>
      <c r="J101" s="286"/>
      <c r="L101" s="484"/>
      <c r="M101" s="107">
        <v>1</v>
      </c>
      <c r="N101" s="106">
        <v>2</v>
      </c>
      <c r="P101" s="258" t="s">
        <v>3</v>
      </c>
      <c r="Q101" s="286" t="e">
        <f t="shared" si="11"/>
        <v>#DIV/0!</v>
      </c>
      <c r="R101" s="286" t="e">
        <f t="shared" si="11"/>
        <v>#DIV/0!</v>
      </c>
    </row>
    <row r="102" spans="2:18">
      <c r="B102" s="92">
        <v>2</v>
      </c>
      <c r="C102" s="307" t="s">
        <v>307</v>
      </c>
      <c r="D102" s="306" t="s">
        <v>307</v>
      </c>
      <c r="E102" s="282"/>
      <c r="F102" s="258" t="s">
        <v>8</v>
      </c>
      <c r="G102" s="281">
        <f>MAX(C102:C120)</f>
        <v>0</v>
      </c>
      <c r="H102" s="281">
        <f>MAX(D102:D120)</f>
        <v>0</v>
      </c>
      <c r="I102" s="281"/>
      <c r="J102" s="281"/>
      <c r="L102" s="92">
        <v>2</v>
      </c>
      <c r="M102" s="307" t="s">
        <v>307</v>
      </c>
      <c r="N102" s="306" t="s">
        <v>307</v>
      </c>
      <c r="P102" s="258" t="s">
        <v>8</v>
      </c>
      <c r="Q102" s="281">
        <f>MAX(M102:M120)</f>
        <v>0</v>
      </c>
      <c r="R102" s="281">
        <f>MAX(N102:N120)</f>
        <v>0</v>
      </c>
    </row>
    <row r="103" spans="2:18">
      <c r="B103" s="92">
        <v>3</v>
      </c>
      <c r="C103" s="284" t="s">
        <v>307</v>
      </c>
      <c r="D103" s="283" t="s">
        <v>307</v>
      </c>
      <c r="E103" s="282"/>
      <c r="F103" s="258" t="s">
        <v>9</v>
      </c>
      <c r="G103" s="281">
        <f>MIN(C102:C120)</f>
        <v>0</v>
      </c>
      <c r="H103" s="281">
        <f>MIN(D102:D120)</f>
        <v>0</v>
      </c>
      <c r="I103" s="281"/>
      <c r="J103" s="281"/>
      <c r="L103" s="92">
        <v>3</v>
      </c>
      <c r="M103" s="284" t="s">
        <v>307</v>
      </c>
      <c r="N103" s="283" t="s">
        <v>307</v>
      </c>
      <c r="P103" s="258" t="s">
        <v>9</v>
      </c>
      <c r="Q103" s="281">
        <f>MIN(M102:M120)</f>
        <v>0</v>
      </c>
      <c r="R103" s="281">
        <f>MIN(N102:N120)</f>
        <v>0</v>
      </c>
    </row>
    <row r="104" spans="2:18" ht="13.5" thickBot="1">
      <c r="B104" s="92">
        <v>4</v>
      </c>
      <c r="C104" s="284" t="s">
        <v>307</v>
      </c>
      <c r="D104" s="283" t="s">
        <v>307</v>
      </c>
      <c r="E104" s="282"/>
      <c r="F104" s="262" t="s">
        <v>10</v>
      </c>
      <c r="G104" s="285">
        <f>G102-G103</f>
        <v>0</v>
      </c>
      <c r="H104" s="285">
        <f>H102-H103</f>
        <v>0</v>
      </c>
      <c r="I104" s="281"/>
      <c r="J104" s="281"/>
      <c r="L104" s="92">
        <v>4</v>
      </c>
      <c r="M104" s="284" t="s">
        <v>307</v>
      </c>
      <c r="N104" s="283" t="s">
        <v>307</v>
      </c>
      <c r="P104" s="262" t="s">
        <v>10</v>
      </c>
      <c r="Q104" s="285">
        <f>Q102-Q103</f>
        <v>0</v>
      </c>
      <c r="R104" s="285">
        <f>R102-R103</f>
        <v>0</v>
      </c>
    </row>
    <row r="105" spans="2:18">
      <c r="B105" s="92">
        <v>7</v>
      </c>
      <c r="C105" s="137" t="s">
        <v>448</v>
      </c>
      <c r="D105" s="136" t="s">
        <v>448</v>
      </c>
      <c r="E105" s="282"/>
      <c r="F105" s="258"/>
      <c r="G105" s="281"/>
      <c r="H105" s="281"/>
      <c r="I105" s="281"/>
      <c r="J105" s="281"/>
      <c r="L105" s="92">
        <v>7</v>
      </c>
      <c r="M105" s="137" t="s">
        <v>448</v>
      </c>
      <c r="N105" s="136" t="s">
        <v>448</v>
      </c>
      <c r="P105" s="258"/>
      <c r="Q105" s="281"/>
      <c r="R105" s="281"/>
    </row>
    <row r="106" spans="2:18">
      <c r="B106" s="92">
        <v>8</v>
      </c>
      <c r="C106" s="137" t="s">
        <v>448</v>
      </c>
      <c r="D106" s="136" t="s">
        <v>448</v>
      </c>
      <c r="E106" s="282"/>
      <c r="F106" s="258"/>
      <c r="G106" s="281"/>
      <c r="H106" s="281"/>
      <c r="I106" s="281"/>
      <c r="J106" s="281"/>
      <c r="L106" s="92">
        <v>8</v>
      </c>
      <c r="M106" s="137" t="s">
        <v>448</v>
      </c>
      <c r="N106" s="136" t="s">
        <v>448</v>
      </c>
      <c r="P106" s="258"/>
      <c r="Q106" s="281"/>
      <c r="R106" s="281"/>
    </row>
    <row r="107" spans="2:18">
      <c r="B107" s="92">
        <v>9</v>
      </c>
      <c r="C107" s="137" t="s">
        <v>448</v>
      </c>
      <c r="D107" s="136" t="s">
        <v>448</v>
      </c>
      <c r="E107" s="282"/>
      <c r="F107" s="258"/>
      <c r="G107" s="281"/>
      <c r="H107" s="281"/>
      <c r="I107" s="281"/>
      <c r="J107" s="281"/>
      <c r="L107" s="92">
        <v>9</v>
      </c>
      <c r="M107" s="137" t="s">
        <v>448</v>
      </c>
      <c r="N107" s="136" t="s">
        <v>448</v>
      </c>
      <c r="P107" s="258"/>
      <c r="Q107" s="281"/>
      <c r="R107" s="281"/>
    </row>
    <row r="108" spans="2:18">
      <c r="B108" s="92">
        <v>10</v>
      </c>
      <c r="C108" s="137" t="s">
        <v>448</v>
      </c>
      <c r="D108" s="136" t="s">
        <v>448</v>
      </c>
      <c r="E108" s="282"/>
      <c r="F108" s="258"/>
      <c r="G108" s="281"/>
      <c r="H108" s="281"/>
      <c r="I108" s="281"/>
      <c r="J108" s="281"/>
      <c r="L108" s="92">
        <v>10</v>
      </c>
      <c r="M108" s="137" t="s">
        <v>448</v>
      </c>
      <c r="N108" s="136" t="s">
        <v>448</v>
      </c>
      <c r="P108" s="258"/>
      <c r="Q108" s="281"/>
      <c r="R108" s="281"/>
    </row>
    <row r="109" spans="2:18">
      <c r="B109" s="92">
        <v>11</v>
      </c>
      <c r="C109" s="137" t="s">
        <v>448</v>
      </c>
      <c r="D109" s="136" t="s">
        <v>448</v>
      </c>
      <c r="E109" s="282"/>
      <c r="F109" s="258"/>
      <c r="G109" s="281"/>
      <c r="H109" s="281"/>
      <c r="I109" s="281"/>
      <c r="J109" s="281"/>
      <c r="L109" s="92">
        <v>11</v>
      </c>
      <c r="M109" s="137" t="s">
        <v>448</v>
      </c>
      <c r="N109" s="136" t="s">
        <v>448</v>
      </c>
      <c r="P109" s="258"/>
      <c r="Q109" s="281"/>
      <c r="R109" s="281"/>
    </row>
    <row r="110" spans="2:18">
      <c r="B110" s="92">
        <v>14</v>
      </c>
      <c r="C110" s="137" t="s">
        <v>448</v>
      </c>
      <c r="D110" s="136" t="s">
        <v>448</v>
      </c>
      <c r="E110" s="282"/>
      <c r="F110" s="258"/>
      <c r="G110" s="281"/>
      <c r="H110" s="281"/>
      <c r="I110" s="281"/>
      <c r="J110" s="281"/>
      <c r="L110" s="92">
        <v>14</v>
      </c>
      <c r="M110" s="137" t="s">
        <v>448</v>
      </c>
      <c r="N110" s="136" t="s">
        <v>448</v>
      </c>
      <c r="P110" s="258"/>
      <c r="Q110" s="281"/>
      <c r="R110" s="281"/>
    </row>
    <row r="111" spans="2:18">
      <c r="B111" s="92">
        <v>15</v>
      </c>
      <c r="C111" s="137" t="s">
        <v>448</v>
      </c>
      <c r="D111" s="136" t="s">
        <v>448</v>
      </c>
      <c r="E111" s="282"/>
      <c r="F111" s="258"/>
      <c r="G111" s="281"/>
      <c r="H111" s="281"/>
      <c r="I111" s="281"/>
      <c r="J111" s="281"/>
      <c r="L111" s="92">
        <v>15</v>
      </c>
      <c r="M111" s="137" t="s">
        <v>448</v>
      </c>
      <c r="N111" s="136" t="s">
        <v>448</v>
      </c>
      <c r="P111" s="258"/>
      <c r="Q111" s="281"/>
      <c r="R111" s="281"/>
    </row>
    <row r="112" spans="2:18">
      <c r="B112" s="92">
        <v>16</v>
      </c>
      <c r="C112" s="137" t="s">
        <v>448</v>
      </c>
      <c r="D112" s="136" t="s">
        <v>448</v>
      </c>
      <c r="E112" s="282"/>
      <c r="F112" s="258"/>
      <c r="G112" s="281"/>
      <c r="H112" s="281"/>
      <c r="I112" s="281"/>
      <c r="J112" s="281"/>
      <c r="L112" s="92">
        <v>16</v>
      </c>
      <c r="M112" s="137" t="s">
        <v>448</v>
      </c>
      <c r="N112" s="136" t="s">
        <v>448</v>
      </c>
      <c r="P112" s="258"/>
      <c r="Q112" s="281"/>
      <c r="R112" s="281"/>
    </row>
    <row r="113" spans="2:18">
      <c r="B113" s="92">
        <v>18</v>
      </c>
      <c r="C113" s="137" t="s">
        <v>448</v>
      </c>
      <c r="D113" s="136" t="s">
        <v>448</v>
      </c>
      <c r="E113" s="282"/>
      <c r="F113" s="258"/>
      <c r="G113" s="281"/>
      <c r="H113" s="281"/>
      <c r="I113" s="281"/>
      <c r="J113" s="281"/>
      <c r="L113" s="92">
        <v>18</v>
      </c>
      <c r="M113" s="137" t="s">
        <v>448</v>
      </c>
      <c r="N113" s="136" t="s">
        <v>448</v>
      </c>
      <c r="P113" s="258"/>
      <c r="Q113" s="281"/>
      <c r="R113" s="281"/>
    </row>
    <row r="114" spans="2:18">
      <c r="B114" s="92">
        <v>22</v>
      </c>
      <c r="C114" s="137" t="s">
        <v>448</v>
      </c>
      <c r="D114" s="136" t="s">
        <v>448</v>
      </c>
      <c r="E114" s="282"/>
      <c r="F114" s="258"/>
      <c r="G114" s="281"/>
      <c r="H114" s="281"/>
      <c r="I114" s="281"/>
      <c r="J114" s="281"/>
      <c r="L114" s="92">
        <v>22</v>
      </c>
      <c r="M114" s="137" t="s">
        <v>448</v>
      </c>
      <c r="N114" s="136" t="s">
        <v>448</v>
      </c>
      <c r="P114" s="258"/>
      <c r="Q114" s="281"/>
      <c r="R114" s="281"/>
    </row>
    <row r="115" spans="2:18">
      <c r="B115" s="92">
        <v>23</v>
      </c>
      <c r="C115" s="137" t="s">
        <v>448</v>
      </c>
      <c r="D115" s="136" t="s">
        <v>448</v>
      </c>
      <c r="E115" s="282"/>
      <c r="F115" s="258"/>
      <c r="G115" s="281"/>
      <c r="H115" s="281"/>
      <c r="I115" s="281"/>
      <c r="J115" s="281"/>
      <c r="L115" s="92">
        <v>23</v>
      </c>
      <c r="M115" s="137" t="s">
        <v>448</v>
      </c>
      <c r="N115" s="136" t="s">
        <v>448</v>
      </c>
      <c r="P115" s="258"/>
      <c r="Q115" s="281"/>
      <c r="R115" s="281"/>
    </row>
    <row r="116" spans="2:18">
      <c r="B116" s="92">
        <v>24</v>
      </c>
      <c r="C116" s="137" t="s">
        <v>448</v>
      </c>
      <c r="D116" s="136" t="s">
        <v>448</v>
      </c>
      <c r="E116" s="282"/>
      <c r="F116" s="258"/>
      <c r="G116" s="281"/>
      <c r="H116" s="281"/>
      <c r="I116" s="281"/>
      <c r="J116" s="281"/>
      <c r="L116" s="92">
        <v>24</v>
      </c>
      <c r="M116" s="137" t="s">
        <v>448</v>
      </c>
      <c r="N116" s="136" t="s">
        <v>448</v>
      </c>
      <c r="P116" s="258"/>
      <c r="Q116" s="281"/>
      <c r="R116" s="281"/>
    </row>
    <row r="117" spans="2:18">
      <c r="B117" s="92">
        <v>25</v>
      </c>
      <c r="C117" s="137" t="s">
        <v>448</v>
      </c>
      <c r="D117" s="136" t="s">
        <v>448</v>
      </c>
      <c r="E117" s="282"/>
      <c r="F117" s="258"/>
      <c r="G117" s="281"/>
      <c r="H117" s="281"/>
      <c r="I117" s="281"/>
      <c r="J117" s="281"/>
      <c r="L117" s="92">
        <v>25</v>
      </c>
      <c r="M117" s="137" t="s">
        <v>448</v>
      </c>
      <c r="N117" s="136" t="s">
        <v>448</v>
      </c>
      <c r="P117" s="258"/>
      <c r="Q117" s="281"/>
      <c r="R117" s="281"/>
    </row>
    <row r="118" spans="2:18">
      <c r="B118" s="92">
        <v>28</v>
      </c>
      <c r="C118" s="137" t="s">
        <v>448</v>
      </c>
      <c r="D118" s="136" t="s">
        <v>448</v>
      </c>
      <c r="E118" s="282"/>
      <c r="F118" s="258"/>
      <c r="G118" s="281"/>
      <c r="H118" s="281"/>
      <c r="I118" s="281"/>
      <c r="J118" s="281"/>
      <c r="L118" s="92">
        <v>28</v>
      </c>
      <c r="M118" s="137" t="s">
        <v>448</v>
      </c>
      <c r="N118" s="136" t="s">
        <v>448</v>
      </c>
      <c r="P118" s="258"/>
      <c r="Q118" s="281"/>
      <c r="R118" s="281"/>
    </row>
    <row r="119" spans="2:18">
      <c r="B119" s="92">
        <v>29</v>
      </c>
      <c r="C119" s="137" t="s">
        <v>448</v>
      </c>
      <c r="D119" s="136" t="s">
        <v>448</v>
      </c>
      <c r="E119" s="282"/>
      <c r="F119" s="258"/>
      <c r="G119" s="281"/>
      <c r="H119" s="281"/>
      <c r="I119" s="281"/>
      <c r="J119" s="281"/>
      <c r="L119" s="92">
        <v>29</v>
      </c>
      <c r="M119" s="137" t="s">
        <v>448</v>
      </c>
      <c r="N119" s="136" t="s">
        <v>448</v>
      </c>
      <c r="P119" s="258"/>
      <c r="Q119" s="281"/>
      <c r="R119" s="281"/>
    </row>
    <row r="120" spans="2:18" ht="13.5" thickBot="1">
      <c r="B120" s="92">
        <v>30</v>
      </c>
      <c r="C120" s="235" t="s">
        <v>448</v>
      </c>
      <c r="D120" s="234" t="s">
        <v>448</v>
      </c>
      <c r="E120" s="282"/>
      <c r="F120" s="258"/>
      <c r="G120" s="281"/>
      <c r="H120" s="281"/>
      <c r="I120" s="281"/>
      <c r="J120" s="281"/>
      <c r="L120" s="92">
        <v>30</v>
      </c>
      <c r="M120" s="235" t="s">
        <v>448</v>
      </c>
      <c r="N120" s="234" t="s">
        <v>448</v>
      </c>
      <c r="P120" s="258"/>
      <c r="Q120" s="281"/>
      <c r="R120" s="281"/>
    </row>
    <row r="121" spans="2:18" ht="13.5" thickBot="1">
      <c r="B121" s="248" t="s">
        <v>0</v>
      </c>
      <c r="C121" s="274">
        <f>COUNTIF(C102:C120,"&gt;0")</f>
        <v>0</v>
      </c>
      <c r="D121" s="296">
        <f>COUNTIF(D102:D120,"&gt;0")</f>
        <v>0</v>
      </c>
      <c r="E121" s="280"/>
      <c r="L121" s="248" t="s">
        <v>0</v>
      </c>
      <c r="M121" s="274">
        <f>COUNTIF(M102:M120,"&gt;0")</f>
        <v>0</v>
      </c>
      <c r="N121" s="296">
        <f>COUNTIF(N102:N120,"&gt;0")</f>
        <v>0</v>
      </c>
    </row>
    <row r="122" spans="2:18">
      <c r="B122" s="117" t="s">
        <v>1</v>
      </c>
      <c r="C122" s="134" t="e">
        <f>AVERAGE(C102:C120)</f>
        <v>#DIV/0!</v>
      </c>
      <c r="D122" s="146" t="e">
        <f>AVERAGE(D102:D120)</f>
        <v>#DIV/0!</v>
      </c>
      <c r="E122" s="101"/>
      <c r="L122" s="117" t="s">
        <v>1</v>
      </c>
      <c r="M122" s="134" t="e">
        <f>AVERAGE(M102:M120)</f>
        <v>#DIV/0!</v>
      </c>
      <c r="N122" s="146" t="e">
        <f>AVERAGE(N102:N120)</f>
        <v>#DIV/0!</v>
      </c>
    </row>
    <row r="123" spans="2:18">
      <c r="B123" s="85" t="s">
        <v>2</v>
      </c>
      <c r="C123" s="84" t="e">
        <f>STDEV(C102:C120)</f>
        <v>#DIV/0!</v>
      </c>
      <c r="D123" s="136" t="e">
        <f>STDEV(D102:D120)</f>
        <v>#DIV/0!</v>
      </c>
      <c r="E123" s="101"/>
      <c r="L123" s="85" t="s">
        <v>2</v>
      </c>
      <c r="M123" s="84" t="e">
        <f>STDEV(M102:M120)</f>
        <v>#DIV/0!</v>
      </c>
      <c r="N123" s="136" t="e">
        <f>STDEV(N102:N120)</f>
        <v>#DIV/0!</v>
      </c>
    </row>
    <row r="124" spans="2:18" ht="13.5" thickBot="1">
      <c r="B124" s="82" t="s">
        <v>3</v>
      </c>
      <c r="C124" s="235" t="e">
        <f>CONFIDENCE(0.05,C123,C121)</f>
        <v>#DIV/0!</v>
      </c>
      <c r="D124" s="234" t="e">
        <f>CONFIDENCE(0.05,D123,D121)</f>
        <v>#DIV/0!</v>
      </c>
      <c r="E124" s="279"/>
      <c r="L124" s="82" t="s">
        <v>3</v>
      </c>
      <c r="M124" s="254" t="e">
        <f>CONFIDENCE(0.05,M123,M121)</f>
        <v>#DIV/0!</v>
      </c>
      <c r="N124" s="278" t="e">
        <f>CONFIDENCE(0.05,N123,N121)</f>
        <v>#DIV/0!</v>
      </c>
    </row>
    <row r="126" spans="2:18" ht="13.5" thickBot="1">
      <c r="H126" s="293"/>
      <c r="I126" s="252"/>
      <c r="J126" s="252"/>
    </row>
    <row r="127" spans="2:18" ht="13.5" thickBot="1">
      <c r="B127" s="347"/>
      <c r="C127" s="348"/>
      <c r="D127" s="405" t="s">
        <v>15</v>
      </c>
      <c r="E127" s="291"/>
      <c r="F127" s="268"/>
      <c r="G127" s="490" t="s">
        <v>477</v>
      </c>
      <c r="H127" s="491"/>
      <c r="I127" s="292"/>
      <c r="J127" s="292"/>
      <c r="L127" s="347"/>
      <c r="M127" s="348"/>
      <c r="N127" s="405" t="s">
        <v>15</v>
      </c>
      <c r="P127" s="268"/>
      <c r="Q127" s="493" t="s">
        <v>423</v>
      </c>
      <c r="R127" s="493"/>
    </row>
    <row r="128" spans="2:18" ht="13.5" thickBot="1">
      <c r="B128" s="349"/>
      <c r="C128" s="350"/>
      <c r="D128" s="407"/>
      <c r="E128" s="291"/>
      <c r="F128" s="267"/>
      <c r="G128" s="266">
        <v>1</v>
      </c>
      <c r="H128" s="265">
        <v>2</v>
      </c>
      <c r="I128" s="290"/>
      <c r="J128" s="290"/>
      <c r="L128" s="349"/>
      <c r="M128" s="350"/>
      <c r="N128" s="407"/>
      <c r="P128" s="267"/>
      <c r="Q128" s="266">
        <v>1</v>
      </c>
      <c r="R128" s="265">
        <v>2</v>
      </c>
    </row>
    <row r="129" spans="2:18" ht="13.5" thickBot="1">
      <c r="B129" s="347" t="s">
        <v>129</v>
      </c>
      <c r="C129" s="348"/>
      <c r="D129" s="288" t="s">
        <v>402</v>
      </c>
      <c r="E129" s="289"/>
      <c r="F129" s="263" t="s">
        <v>1</v>
      </c>
      <c r="G129" s="286">
        <f t="shared" ref="G129:H131" si="12">C152</f>
        <v>6.33</v>
      </c>
      <c r="H129" s="286">
        <f t="shared" si="12"/>
        <v>10.19</v>
      </c>
      <c r="I129" s="286"/>
      <c r="J129" s="286"/>
      <c r="L129" s="492" t="s">
        <v>386</v>
      </c>
      <c r="M129" s="494"/>
      <c r="N129" s="288" t="s">
        <v>402</v>
      </c>
      <c r="P129" s="263" t="s">
        <v>1</v>
      </c>
      <c r="Q129" s="286">
        <f t="shared" ref="Q129:R131" si="13">M152</f>
        <v>21.3</v>
      </c>
      <c r="R129" s="286">
        <f t="shared" si="13"/>
        <v>20.8</v>
      </c>
    </row>
    <row r="130" spans="2:18">
      <c r="B130" s="483" t="s">
        <v>6</v>
      </c>
      <c r="C130" s="485" t="s">
        <v>293</v>
      </c>
      <c r="D130" s="486"/>
      <c r="E130" s="287"/>
      <c r="F130" s="258" t="s">
        <v>7</v>
      </c>
      <c r="G130" s="286" t="e">
        <f t="shared" si="12"/>
        <v>#DIV/0!</v>
      </c>
      <c r="H130" s="286" t="e">
        <f t="shared" si="12"/>
        <v>#DIV/0!</v>
      </c>
      <c r="I130" s="286"/>
      <c r="J130" s="286"/>
      <c r="L130" s="483" t="s">
        <v>6</v>
      </c>
      <c r="M130" s="485" t="s">
        <v>293</v>
      </c>
      <c r="N130" s="486"/>
      <c r="P130" s="258" t="s">
        <v>7</v>
      </c>
      <c r="Q130" s="286" t="e">
        <f t="shared" si="13"/>
        <v>#DIV/0!</v>
      </c>
      <c r="R130" s="286" t="e">
        <f t="shared" si="13"/>
        <v>#DIV/0!</v>
      </c>
    </row>
    <row r="131" spans="2:18" ht="13.5" thickBot="1">
      <c r="B131" s="484"/>
      <c r="C131" s="107">
        <v>1</v>
      </c>
      <c r="D131" s="106">
        <v>2</v>
      </c>
      <c r="E131" s="280"/>
      <c r="F131" s="258" t="s">
        <v>3</v>
      </c>
      <c r="G131" s="286" t="e">
        <f t="shared" si="12"/>
        <v>#DIV/0!</v>
      </c>
      <c r="H131" s="286" t="e">
        <f t="shared" si="12"/>
        <v>#DIV/0!</v>
      </c>
      <c r="I131" s="286"/>
      <c r="J131" s="286"/>
      <c r="L131" s="484"/>
      <c r="M131" s="107">
        <v>1</v>
      </c>
      <c r="N131" s="106">
        <v>2</v>
      </c>
      <c r="P131" s="258" t="s">
        <v>3</v>
      </c>
      <c r="Q131" s="286" t="e">
        <f t="shared" si="13"/>
        <v>#DIV/0!</v>
      </c>
      <c r="R131" s="286" t="e">
        <f t="shared" si="13"/>
        <v>#DIV/0!</v>
      </c>
    </row>
    <row r="132" spans="2:18">
      <c r="B132" s="92">
        <v>1</v>
      </c>
      <c r="C132" s="295" t="s">
        <v>448</v>
      </c>
      <c r="D132" s="294" t="s">
        <v>448</v>
      </c>
      <c r="E132" s="282"/>
      <c r="F132" s="258" t="s">
        <v>8</v>
      </c>
      <c r="G132" s="281">
        <f>MAX(C132:C150)</f>
        <v>6.33</v>
      </c>
      <c r="H132" s="281">
        <f>MAX(D132:D150)</f>
        <v>10.19</v>
      </c>
      <c r="I132" s="281"/>
      <c r="J132" s="281"/>
      <c r="L132" s="92">
        <v>1</v>
      </c>
      <c r="M132" s="295" t="s">
        <v>448</v>
      </c>
      <c r="N132" s="294" t="s">
        <v>448</v>
      </c>
      <c r="P132" s="258" t="s">
        <v>8</v>
      </c>
      <c r="Q132" s="281">
        <f>MAX(M132:M150)</f>
        <v>21.3</v>
      </c>
      <c r="R132" s="281">
        <f>MAX(N132:N150)</f>
        <v>20.8</v>
      </c>
    </row>
    <row r="133" spans="2:18">
      <c r="B133" s="92">
        <v>4</v>
      </c>
      <c r="C133" s="137" t="s">
        <v>448</v>
      </c>
      <c r="D133" s="136" t="s">
        <v>448</v>
      </c>
      <c r="E133" s="282"/>
      <c r="F133" s="258" t="s">
        <v>9</v>
      </c>
      <c r="G133" s="281">
        <f>MIN(C132:C150)</f>
        <v>6.33</v>
      </c>
      <c r="H133" s="281">
        <f>MIN(D132:D150)</f>
        <v>10.19</v>
      </c>
      <c r="I133" s="281"/>
      <c r="J133" s="281"/>
      <c r="L133" s="92">
        <v>4</v>
      </c>
      <c r="M133" s="137" t="s">
        <v>448</v>
      </c>
      <c r="N133" s="136" t="s">
        <v>448</v>
      </c>
      <c r="P133" s="258" t="s">
        <v>9</v>
      </c>
      <c r="Q133" s="281">
        <f>MIN(M132:M150)</f>
        <v>21.3</v>
      </c>
      <c r="R133" s="281">
        <f>MIN(N132:N150)</f>
        <v>20.8</v>
      </c>
    </row>
    <row r="134" spans="2:18" ht="13.5" thickBot="1">
      <c r="B134" s="92">
        <v>5</v>
      </c>
      <c r="C134" s="137" t="s">
        <v>448</v>
      </c>
      <c r="D134" s="136" t="s">
        <v>448</v>
      </c>
      <c r="E134" s="282"/>
      <c r="F134" s="262" t="s">
        <v>10</v>
      </c>
      <c r="G134" s="285">
        <f>G132-G133</f>
        <v>0</v>
      </c>
      <c r="H134" s="285">
        <f>H132-H133</f>
        <v>0</v>
      </c>
      <c r="I134" s="281"/>
      <c r="J134" s="281"/>
      <c r="L134" s="92">
        <v>5</v>
      </c>
      <c r="M134" s="137" t="s">
        <v>448</v>
      </c>
      <c r="N134" s="136" t="s">
        <v>448</v>
      </c>
      <c r="P134" s="262" t="s">
        <v>10</v>
      </c>
      <c r="Q134" s="285">
        <f>Q132-Q133</f>
        <v>0</v>
      </c>
      <c r="R134" s="285">
        <f>R132-R133</f>
        <v>0</v>
      </c>
    </row>
    <row r="135" spans="2:18">
      <c r="B135" s="92">
        <v>6</v>
      </c>
      <c r="C135" s="137" t="s">
        <v>448</v>
      </c>
      <c r="D135" s="136" t="s">
        <v>448</v>
      </c>
      <c r="E135" s="282"/>
      <c r="F135" s="258"/>
      <c r="G135" s="281"/>
      <c r="H135" s="281"/>
      <c r="I135" s="281"/>
      <c r="J135" s="281"/>
      <c r="L135" s="92">
        <v>6</v>
      </c>
      <c r="M135" s="137" t="s">
        <v>448</v>
      </c>
      <c r="N135" s="136" t="s">
        <v>448</v>
      </c>
      <c r="P135" s="258"/>
      <c r="Q135" s="281"/>
      <c r="R135" s="281"/>
    </row>
    <row r="136" spans="2:18">
      <c r="B136" s="92">
        <v>7</v>
      </c>
      <c r="C136" s="137" t="s">
        <v>448</v>
      </c>
      <c r="D136" s="136" t="s">
        <v>448</v>
      </c>
      <c r="E136" s="282"/>
      <c r="F136" s="258"/>
      <c r="G136" s="281"/>
      <c r="H136" s="281"/>
      <c r="I136" s="281"/>
      <c r="J136" s="281"/>
      <c r="L136" s="92">
        <v>7</v>
      </c>
      <c r="M136" s="137" t="s">
        <v>448</v>
      </c>
      <c r="N136" s="136" t="s">
        <v>448</v>
      </c>
      <c r="P136" s="258"/>
      <c r="Q136" s="281"/>
      <c r="R136" s="281"/>
    </row>
    <row r="137" spans="2:18">
      <c r="B137" s="92">
        <v>8</v>
      </c>
      <c r="C137" s="137" t="s">
        <v>448</v>
      </c>
      <c r="D137" s="136" t="s">
        <v>448</v>
      </c>
      <c r="E137" s="282"/>
      <c r="F137" s="258"/>
      <c r="G137" s="281"/>
      <c r="H137" s="281"/>
      <c r="I137" s="281"/>
      <c r="J137" s="281"/>
      <c r="L137" s="92">
        <v>8</v>
      </c>
      <c r="M137" s="137" t="s">
        <v>448</v>
      </c>
      <c r="N137" s="136" t="s">
        <v>448</v>
      </c>
      <c r="P137" s="258"/>
      <c r="Q137" s="281"/>
      <c r="R137" s="281"/>
    </row>
    <row r="138" spans="2:18">
      <c r="B138" s="92">
        <v>11</v>
      </c>
      <c r="C138" s="137" t="s">
        <v>448</v>
      </c>
      <c r="D138" s="136" t="s">
        <v>448</v>
      </c>
      <c r="E138" s="282"/>
      <c r="F138" s="258"/>
      <c r="G138" s="281"/>
      <c r="H138" s="281"/>
      <c r="I138" s="281"/>
      <c r="J138" s="281"/>
      <c r="L138" s="92">
        <v>11</v>
      </c>
      <c r="M138" s="137" t="s">
        <v>448</v>
      </c>
      <c r="N138" s="136" t="s">
        <v>448</v>
      </c>
      <c r="P138" s="258"/>
      <c r="Q138" s="281"/>
      <c r="R138" s="281"/>
    </row>
    <row r="139" spans="2:18">
      <c r="B139" s="92">
        <v>12</v>
      </c>
      <c r="C139" s="137" t="s">
        <v>448</v>
      </c>
      <c r="D139" s="136" t="s">
        <v>448</v>
      </c>
      <c r="E139" s="282"/>
      <c r="F139" s="258"/>
      <c r="G139" s="281"/>
      <c r="H139" s="281"/>
      <c r="I139" s="281"/>
      <c r="J139" s="281"/>
      <c r="L139" s="92">
        <v>12</v>
      </c>
      <c r="M139" s="137" t="s">
        <v>448</v>
      </c>
      <c r="N139" s="136" t="s">
        <v>448</v>
      </c>
      <c r="P139" s="258"/>
      <c r="Q139" s="281"/>
      <c r="R139" s="281"/>
    </row>
    <row r="140" spans="2:18">
      <c r="B140" s="92">
        <v>13</v>
      </c>
      <c r="C140" s="137" t="s">
        <v>448</v>
      </c>
      <c r="D140" s="136" t="s">
        <v>448</v>
      </c>
      <c r="E140" s="282"/>
      <c r="F140" s="258"/>
      <c r="G140" s="281"/>
      <c r="H140" s="281"/>
      <c r="I140" s="281"/>
      <c r="J140" s="281"/>
      <c r="L140" s="92">
        <v>13</v>
      </c>
      <c r="M140" s="137" t="s">
        <v>448</v>
      </c>
      <c r="N140" s="136" t="s">
        <v>448</v>
      </c>
      <c r="P140" s="258"/>
      <c r="Q140" s="281"/>
      <c r="R140" s="281"/>
    </row>
    <row r="141" spans="2:18">
      <c r="B141" s="92">
        <v>14</v>
      </c>
      <c r="C141" s="137" t="s">
        <v>448</v>
      </c>
      <c r="D141" s="136" t="s">
        <v>448</v>
      </c>
      <c r="E141" s="282"/>
      <c r="F141" s="258"/>
      <c r="G141" s="281"/>
      <c r="H141" s="281"/>
      <c r="I141" s="281"/>
      <c r="J141" s="281"/>
      <c r="L141" s="92">
        <v>14</v>
      </c>
      <c r="M141" s="137" t="s">
        <v>448</v>
      </c>
      <c r="N141" s="136" t="s">
        <v>448</v>
      </c>
      <c r="P141" s="258"/>
      <c r="Q141" s="281"/>
      <c r="R141" s="281"/>
    </row>
    <row r="142" spans="2:18">
      <c r="B142" s="92">
        <v>18</v>
      </c>
      <c r="C142" s="137" t="s">
        <v>448</v>
      </c>
      <c r="D142" s="136" t="s">
        <v>448</v>
      </c>
      <c r="E142" s="282"/>
      <c r="F142" s="258"/>
      <c r="G142" s="281"/>
      <c r="H142" s="281"/>
      <c r="I142" s="281"/>
      <c r="J142" s="281"/>
      <c r="L142" s="92">
        <v>18</v>
      </c>
      <c r="M142" s="137" t="s">
        <v>448</v>
      </c>
      <c r="N142" s="136" t="s">
        <v>448</v>
      </c>
      <c r="P142" s="258"/>
      <c r="Q142" s="281"/>
      <c r="R142" s="281"/>
    </row>
    <row r="143" spans="2:18">
      <c r="B143" s="92">
        <v>19</v>
      </c>
      <c r="C143" s="137" t="s">
        <v>448</v>
      </c>
      <c r="D143" s="136" t="s">
        <v>448</v>
      </c>
      <c r="E143" s="282"/>
      <c r="F143" s="258"/>
      <c r="G143" s="281"/>
      <c r="H143" s="281"/>
      <c r="I143" s="281"/>
      <c r="J143" s="281"/>
      <c r="L143" s="92">
        <v>19</v>
      </c>
      <c r="M143" s="137" t="s">
        <v>448</v>
      </c>
      <c r="N143" s="136" t="s">
        <v>448</v>
      </c>
      <c r="P143" s="258"/>
      <c r="Q143" s="281"/>
      <c r="R143" s="281"/>
    </row>
    <row r="144" spans="2:18">
      <c r="B144" s="92">
        <v>20</v>
      </c>
      <c r="C144" s="137" t="s">
        <v>448</v>
      </c>
      <c r="D144" s="136" t="s">
        <v>448</v>
      </c>
      <c r="E144" s="282"/>
      <c r="F144" s="258"/>
      <c r="G144" s="281"/>
      <c r="H144" s="281"/>
      <c r="I144" s="281"/>
      <c r="J144" s="281"/>
      <c r="L144" s="92">
        <v>20</v>
      </c>
      <c r="M144" s="137" t="s">
        <v>448</v>
      </c>
      <c r="N144" s="136" t="s">
        <v>448</v>
      </c>
      <c r="P144" s="258"/>
      <c r="Q144" s="281"/>
      <c r="R144" s="281"/>
    </row>
    <row r="145" spans="2:18">
      <c r="B145" s="92">
        <v>21</v>
      </c>
      <c r="C145" s="137" t="s">
        <v>448</v>
      </c>
      <c r="D145" s="136" t="s">
        <v>448</v>
      </c>
      <c r="E145" s="282"/>
      <c r="F145" s="258"/>
      <c r="G145" s="281"/>
      <c r="H145" s="281"/>
      <c r="I145" s="281"/>
      <c r="J145" s="281"/>
      <c r="L145" s="92">
        <v>21</v>
      </c>
      <c r="M145" s="137" t="s">
        <v>448</v>
      </c>
      <c r="N145" s="136" t="s">
        <v>448</v>
      </c>
      <c r="P145" s="258"/>
      <c r="Q145" s="281"/>
      <c r="R145" s="281"/>
    </row>
    <row r="146" spans="2:18">
      <c r="B146" s="92">
        <v>22</v>
      </c>
      <c r="C146" s="137">
        <v>6.33</v>
      </c>
      <c r="D146" s="136">
        <v>10.19</v>
      </c>
      <c r="E146" s="282"/>
      <c r="F146" s="258"/>
      <c r="G146" s="281"/>
      <c r="H146" s="281"/>
      <c r="I146" s="281"/>
      <c r="J146" s="281"/>
      <c r="L146" s="92">
        <v>22</v>
      </c>
      <c r="M146" s="137">
        <v>21.3</v>
      </c>
      <c r="N146" s="136">
        <v>20.8</v>
      </c>
      <c r="P146" s="258"/>
      <c r="Q146" s="281"/>
      <c r="R146" s="281"/>
    </row>
    <row r="147" spans="2:18">
      <c r="B147" s="92">
        <v>25</v>
      </c>
      <c r="C147" s="284" t="s">
        <v>307</v>
      </c>
      <c r="D147" s="283" t="s">
        <v>307</v>
      </c>
      <c r="E147" s="282"/>
      <c r="F147" s="258"/>
      <c r="G147" s="281"/>
      <c r="H147" s="281"/>
      <c r="I147" s="281"/>
      <c r="J147" s="281"/>
      <c r="L147" s="92">
        <v>25</v>
      </c>
      <c r="M147" s="284" t="s">
        <v>307</v>
      </c>
      <c r="N147" s="283" t="s">
        <v>307</v>
      </c>
      <c r="P147" s="258"/>
      <c r="Q147" s="281"/>
      <c r="R147" s="281"/>
    </row>
    <row r="148" spans="2:18">
      <c r="B148" s="92">
        <v>26</v>
      </c>
      <c r="C148" s="284" t="s">
        <v>307</v>
      </c>
      <c r="D148" s="283" t="s">
        <v>307</v>
      </c>
      <c r="E148" s="282"/>
      <c r="F148" s="258"/>
      <c r="G148" s="281"/>
      <c r="H148" s="281"/>
      <c r="I148" s="281"/>
      <c r="J148" s="281"/>
      <c r="L148" s="92">
        <v>26</v>
      </c>
      <c r="M148" s="284" t="s">
        <v>307</v>
      </c>
      <c r="N148" s="283" t="s">
        <v>307</v>
      </c>
      <c r="P148" s="258"/>
      <c r="Q148" s="281"/>
      <c r="R148" s="281"/>
    </row>
    <row r="149" spans="2:18">
      <c r="B149" s="92">
        <v>27</v>
      </c>
      <c r="C149" s="284" t="s">
        <v>307</v>
      </c>
      <c r="D149" s="283" t="s">
        <v>307</v>
      </c>
      <c r="E149" s="282"/>
      <c r="F149" s="258"/>
      <c r="G149" s="281"/>
      <c r="H149" s="281"/>
      <c r="I149" s="281"/>
      <c r="J149" s="281"/>
      <c r="L149" s="92">
        <v>27</v>
      </c>
      <c r="M149" s="284" t="s">
        <v>307</v>
      </c>
      <c r="N149" s="283" t="s">
        <v>307</v>
      </c>
      <c r="O149" s="297"/>
      <c r="P149" s="258"/>
      <c r="Q149" s="281"/>
      <c r="R149" s="281"/>
    </row>
    <row r="150" spans="2:18" ht="13.5" thickBot="1">
      <c r="B150" s="92">
        <v>29</v>
      </c>
      <c r="C150" s="304" t="s">
        <v>307</v>
      </c>
      <c r="D150" s="303" t="s">
        <v>307</v>
      </c>
      <c r="E150" s="282"/>
      <c r="F150" s="258"/>
      <c r="G150" s="281"/>
      <c r="H150" s="281"/>
      <c r="I150" s="281"/>
      <c r="J150" s="281"/>
      <c r="L150" s="92">
        <v>29</v>
      </c>
      <c r="M150" s="304" t="s">
        <v>307</v>
      </c>
      <c r="N150" s="303" t="s">
        <v>307</v>
      </c>
      <c r="P150" s="258"/>
      <c r="Q150" s="281"/>
      <c r="R150" s="281"/>
    </row>
    <row r="151" spans="2:18" ht="13.5" thickBot="1">
      <c r="B151" s="248" t="s">
        <v>0</v>
      </c>
      <c r="C151" s="274">
        <f>COUNTIF(C132:C150,"&gt;0")</f>
        <v>1</v>
      </c>
      <c r="D151" s="296">
        <f>COUNTIF(D132:D150,"&gt;0")</f>
        <v>1</v>
      </c>
      <c r="E151" s="280"/>
      <c r="L151" s="248" t="s">
        <v>0</v>
      </c>
      <c r="M151" s="274">
        <f>COUNTIF(M132:M150,"&gt;0")</f>
        <v>1</v>
      </c>
      <c r="N151" s="296">
        <f>COUNTIF(N132:N150,"&gt;0")</f>
        <v>1</v>
      </c>
    </row>
    <row r="152" spans="2:18">
      <c r="B152" s="117" t="s">
        <v>1</v>
      </c>
      <c r="C152" s="134">
        <f>AVERAGE(C132:C150)</f>
        <v>6.33</v>
      </c>
      <c r="D152" s="146">
        <f>AVERAGE(D132:D150)</f>
        <v>10.19</v>
      </c>
      <c r="E152" s="101"/>
      <c r="L152" s="117" t="s">
        <v>1</v>
      </c>
      <c r="M152" s="134">
        <f>AVERAGE(M132:M150)</f>
        <v>21.3</v>
      </c>
      <c r="N152" s="146">
        <f>AVERAGE(N132:N150)</f>
        <v>20.8</v>
      </c>
    </row>
    <row r="153" spans="2:18">
      <c r="B153" s="85" t="s">
        <v>2</v>
      </c>
      <c r="C153" s="84" t="e">
        <f>STDEV(C132:C150)</f>
        <v>#DIV/0!</v>
      </c>
      <c r="D153" s="136" t="e">
        <f>STDEV(D132:D150)</f>
        <v>#DIV/0!</v>
      </c>
      <c r="E153" s="101"/>
      <c r="L153" s="85" t="s">
        <v>2</v>
      </c>
      <c r="M153" s="84" t="e">
        <f>STDEV(M132:M150)</f>
        <v>#DIV/0!</v>
      </c>
      <c r="N153" s="136" t="e">
        <f>STDEV(N132:N150)</f>
        <v>#DIV/0!</v>
      </c>
    </row>
    <row r="154" spans="2:18" ht="13.5" thickBot="1">
      <c r="B154" s="82" t="s">
        <v>3</v>
      </c>
      <c r="C154" s="235" t="e">
        <f>CONFIDENCE(0.05,C153,C151)</f>
        <v>#DIV/0!</v>
      </c>
      <c r="D154" s="234" t="e">
        <f>CONFIDENCE(0.05,D153,D151)</f>
        <v>#DIV/0!</v>
      </c>
      <c r="E154" s="279"/>
      <c r="L154" s="82" t="s">
        <v>3</v>
      </c>
      <c r="M154" s="254" t="e">
        <f>CONFIDENCE(0.05,M153,M151)</f>
        <v>#DIV/0!</v>
      </c>
      <c r="N154" s="278" t="e">
        <f>CONFIDENCE(0.05,N153,N151)</f>
        <v>#DIV/0!</v>
      </c>
    </row>
    <row r="156" spans="2:18" ht="13.5" thickBot="1">
      <c r="H156" s="293"/>
      <c r="I156" s="252"/>
      <c r="J156" s="252"/>
    </row>
    <row r="157" spans="2:18" ht="13.5" thickBot="1">
      <c r="B157" s="347"/>
      <c r="C157" s="348"/>
      <c r="D157" s="405" t="s">
        <v>15</v>
      </c>
      <c r="E157" s="291"/>
      <c r="F157" s="268"/>
      <c r="G157" s="490" t="s">
        <v>476</v>
      </c>
      <c r="H157" s="491"/>
      <c r="I157" s="292"/>
      <c r="J157" s="292"/>
      <c r="L157" s="347"/>
      <c r="M157" s="348"/>
      <c r="N157" s="405" t="s">
        <v>15</v>
      </c>
      <c r="P157" s="268"/>
      <c r="Q157" s="493" t="s">
        <v>421</v>
      </c>
      <c r="R157" s="493"/>
    </row>
    <row r="158" spans="2:18" ht="13.5" thickBot="1">
      <c r="B158" s="349"/>
      <c r="C158" s="350"/>
      <c r="D158" s="407"/>
      <c r="E158" s="291"/>
      <c r="F158" s="267"/>
      <c r="G158" s="266">
        <v>1</v>
      </c>
      <c r="H158" s="265">
        <v>2</v>
      </c>
      <c r="I158" s="290"/>
      <c r="J158" s="290"/>
      <c r="L158" s="349"/>
      <c r="M158" s="350"/>
      <c r="N158" s="407"/>
      <c r="P158" s="267"/>
      <c r="Q158" s="266">
        <v>1</v>
      </c>
      <c r="R158" s="265">
        <v>2</v>
      </c>
    </row>
    <row r="159" spans="2:18" ht="13.5" thickBot="1">
      <c r="B159" s="347" t="s">
        <v>129</v>
      </c>
      <c r="C159" s="348"/>
      <c r="D159" s="288" t="s">
        <v>401</v>
      </c>
      <c r="E159" s="289"/>
      <c r="F159" s="263" t="s">
        <v>1</v>
      </c>
      <c r="G159" s="286">
        <f t="shared" ref="G159:H161" si="14">C183</f>
        <v>8.9788888888888891</v>
      </c>
      <c r="H159" s="286">
        <f t="shared" si="14"/>
        <v>10.983333333333334</v>
      </c>
      <c r="I159" s="286"/>
      <c r="J159" s="286"/>
      <c r="L159" s="492" t="s">
        <v>386</v>
      </c>
      <c r="M159" s="494"/>
      <c r="N159" s="288" t="s">
        <v>401</v>
      </c>
      <c r="P159" s="263" t="s">
        <v>1</v>
      </c>
      <c r="Q159" s="286">
        <f t="shared" ref="Q159:R161" si="15">M183</f>
        <v>22.733333333333334</v>
      </c>
      <c r="R159" s="286">
        <f t="shared" si="15"/>
        <v>23.688888888888883</v>
      </c>
    </row>
    <row r="160" spans="2:18">
      <c r="B160" s="483" t="s">
        <v>6</v>
      </c>
      <c r="C160" s="485" t="s">
        <v>293</v>
      </c>
      <c r="D160" s="486"/>
      <c r="E160" s="287"/>
      <c r="F160" s="258" t="s">
        <v>7</v>
      </c>
      <c r="G160" s="286">
        <f t="shared" si="14"/>
        <v>1.2021485395370619</v>
      </c>
      <c r="H160" s="286">
        <f t="shared" si="14"/>
        <v>2.3419329623197989</v>
      </c>
      <c r="I160" s="286"/>
      <c r="J160" s="286"/>
      <c r="L160" s="483" t="s">
        <v>6</v>
      </c>
      <c r="M160" s="485" t="s">
        <v>293</v>
      </c>
      <c r="N160" s="486"/>
      <c r="P160" s="258" t="s">
        <v>7</v>
      </c>
      <c r="Q160" s="286">
        <f t="shared" si="15"/>
        <v>0.80000000000000027</v>
      </c>
      <c r="R160" s="286">
        <f t="shared" si="15"/>
        <v>0.93333333333333279</v>
      </c>
    </row>
    <row r="161" spans="2:18" ht="13.5" thickBot="1">
      <c r="B161" s="484"/>
      <c r="C161" s="107">
        <v>1</v>
      </c>
      <c r="D161" s="106">
        <v>2</v>
      </c>
      <c r="E161" s="280"/>
      <c r="F161" s="258" t="s">
        <v>3</v>
      </c>
      <c r="G161" s="286">
        <f t="shared" si="14"/>
        <v>0.78538928052002199</v>
      </c>
      <c r="H161" s="286">
        <f t="shared" si="14"/>
        <v>1.5300347534513348</v>
      </c>
      <c r="I161" s="286"/>
      <c r="J161" s="286"/>
      <c r="L161" s="484"/>
      <c r="M161" s="107">
        <v>1</v>
      </c>
      <c r="N161" s="106">
        <v>2</v>
      </c>
      <c r="P161" s="258" t="s">
        <v>3</v>
      </c>
      <c r="Q161" s="286">
        <f t="shared" si="15"/>
        <v>0.52265706254401445</v>
      </c>
      <c r="R161" s="286">
        <f t="shared" si="15"/>
        <v>0.6097665729680164</v>
      </c>
    </row>
    <row r="162" spans="2:18">
      <c r="B162" s="92">
        <v>2</v>
      </c>
      <c r="C162" s="307" t="s">
        <v>307</v>
      </c>
      <c r="D162" s="306" t="s">
        <v>307</v>
      </c>
      <c r="E162" s="282"/>
      <c r="F162" s="258" t="s">
        <v>8</v>
      </c>
      <c r="G162" s="281">
        <f>MAX(C162:C181)</f>
        <v>10.99</v>
      </c>
      <c r="H162" s="281">
        <f>MAX(D162:D181)</f>
        <v>15.1</v>
      </c>
      <c r="I162" s="281"/>
      <c r="J162" s="281"/>
      <c r="L162" s="92">
        <v>2</v>
      </c>
      <c r="M162" s="307" t="s">
        <v>307</v>
      </c>
      <c r="N162" s="306" t="s">
        <v>307</v>
      </c>
      <c r="P162" s="258" t="s">
        <v>8</v>
      </c>
      <c r="Q162" s="281">
        <f>MAX(M162:M181)</f>
        <v>24</v>
      </c>
      <c r="R162" s="281">
        <f>MAX(N162:N181)</f>
        <v>24.7</v>
      </c>
    </row>
    <row r="163" spans="2:18">
      <c r="B163" s="92">
        <v>3</v>
      </c>
      <c r="C163" s="284" t="s">
        <v>307</v>
      </c>
      <c r="D163" s="283" t="s">
        <v>307</v>
      </c>
      <c r="E163" s="282"/>
      <c r="F163" s="258" t="s">
        <v>9</v>
      </c>
      <c r="G163" s="281">
        <f>MIN(C162:C181)</f>
        <v>7.07</v>
      </c>
      <c r="H163" s="281">
        <f>MIN(D162:D181)</f>
        <v>7.93</v>
      </c>
      <c r="I163" s="281"/>
      <c r="J163" s="281"/>
      <c r="L163" s="92">
        <v>3</v>
      </c>
      <c r="M163" s="284" t="s">
        <v>307</v>
      </c>
      <c r="N163" s="283" t="s">
        <v>307</v>
      </c>
      <c r="P163" s="258" t="s">
        <v>9</v>
      </c>
      <c r="Q163" s="281">
        <f>MIN(M162:M181)</f>
        <v>21.7</v>
      </c>
      <c r="R163" s="281">
        <f>MIN(N162:N181)</f>
        <v>22.1</v>
      </c>
    </row>
    <row r="164" spans="2:18" ht="13.5" thickBot="1">
      <c r="B164" s="92">
        <v>4</v>
      </c>
      <c r="C164" s="284" t="s">
        <v>307</v>
      </c>
      <c r="D164" s="283" t="s">
        <v>307</v>
      </c>
      <c r="E164" s="282"/>
      <c r="F164" s="262" t="s">
        <v>10</v>
      </c>
      <c r="G164" s="285">
        <f>G162-G163</f>
        <v>3.92</v>
      </c>
      <c r="H164" s="285">
        <f>H162-H163</f>
        <v>7.17</v>
      </c>
      <c r="I164" s="281"/>
      <c r="J164" s="281"/>
      <c r="L164" s="92">
        <v>4</v>
      </c>
      <c r="M164" s="284" t="s">
        <v>307</v>
      </c>
      <c r="N164" s="283" t="s">
        <v>307</v>
      </c>
      <c r="P164" s="262" t="s">
        <v>10</v>
      </c>
      <c r="Q164" s="285">
        <f>Q162-Q163</f>
        <v>2.3000000000000007</v>
      </c>
      <c r="R164" s="285">
        <f>R162-R163</f>
        <v>2.5999999999999979</v>
      </c>
    </row>
    <row r="165" spans="2:18">
      <c r="B165" s="92">
        <v>5</v>
      </c>
      <c r="C165" s="137">
        <v>10.99</v>
      </c>
      <c r="D165" s="136">
        <v>15.1</v>
      </c>
      <c r="E165" s="282"/>
      <c r="F165" s="258"/>
      <c r="G165" s="281"/>
      <c r="H165" s="281"/>
      <c r="I165" s="281"/>
      <c r="J165" s="281"/>
      <c r="L165" s="92">
        <v>5</v>
      </c>
      <c r="M165" s="137">
        <v>23.2</v>
      </c>
      <c r="N165" s="136">
        <v>24.7</v>
      </c>
      <c r="P165" s="258"/>
      <c r="Q165" s="281"/>
      <c r="R165" s="281"/>
    </row>
    <row r="166" spans="2:18">
      <c r="B166" s="92">
        <v>6</v>
      </c>
      <c r="C166" s="137">
        <v>9.4</v>
      </c>
      <c r="D166" s="136">
        <v>10.57</v>
      </c>
      <c r="E166" s="282"/>
      <c r="F166" s="258"/>
      <c r="G166" s="281"/>
      <c r="H166" s="281"/>
      <c r="I166" s="281"/>
      <c r="J166" s="281"/>
      <c r="L166" s="92">
        <v>6</v>
      </c>
      <c r="M166" s="137">
        <v>21.7</v>
      </c>
      <c r="N166" s="136">
        <v>22.8</v>
      </c>
      <c r="P166" s="258"/>
      <c r="Q166" s="281"/>
      <c r="R166" s="281"/>
    </row>
    <row r="167" spans="2:18">
      <c r="B167" s="92">
        <v>9</v>
      </c>
      <c r="C167" s="137">
        <v>7.07</v>
      </c>
      <c r="D167" s="136">
        <v>13.24</v>
      </c>
      <c r="E167" s="282"/>
      <c r="F167" s="258"/>
      <c r="G167" s="281"/>
      <c r="H167" s="281"/>
      <c r="I167" s="281"/>
      <c r="J167" s="281"/>
      <c r="L167" s="92">
        <v>9</v>
      </c>
      <c r="M167" s="137">
        <v>22.5</v>
      </c>
      <c r="N167" s="136">
        <v>23.5</v>
      </c>
      <c r="P167" s="258"/>
      <c r="Q167" s="281"/>
      <c r="R167" s="281"/>
    </row>
    <row r="168" spans="2:18">
      <c r="B168" s="92">
        <v>10</v>
      </c>
      <c r="C168" s="284" t="s">
        <v>307</v>
      </c>
      <c r="D168" s="283" t="s">
        <v>307</v>
      </c>
      <c r="E168" s="282"/>
      <c r="F168" s="258"/>
      <c r="G168" s="281"/>
      <c r="H168" s="281"/>
      <c r="I168" s="281"/>
      <c r="J168" s="281"/>
      <c r="L168" s="92">
        <v>10</v>
      </c>
      <c r="M168" s="284" t="s">
        <v>307</v>
      </c>
      <c r="N168" s="283" t="s">
        <v>307</v>
      </c>
      <c r="P168" s="258"/>
      <c r="Q168" s="281"/>
      <c r="R168" s="281"/>
    </row>
    <row r="169" spans="2:18">
      <c r="B169" s="92">
        <v>11</v>
      </c>
      <c r="C169" s="284" t="s">
        <v>307</v>
      </c>
      <c r="D169" s="283" t="s">
        <v>307</v>
      </c>
      <c r="E169" s="282"/>
      <c r="F169" s="258"/>
      <c r="G169" s="281"/>
      <c r="H169" s="281"/>
      <c r="I169" s="281"/>
      <c r="J169" s="281"/>
      <c r="L169" s="92">
        <v>11</v>
      </c>
      <c r="M169" s="284" t="s">
        <v>307</v>
      </c>
      <c r="N169" s="283" t="s">
        <v>307</v>
      </c>
      <c r="P169" s="258"/>
      <c r="Q169" s="281"/>
      <c r="R169" s="281"/>
    </row>
    <row r="170" spans="2:18">
      <c r="B170" s="92">
        <v>16</v>
      </c>
      <c r="C170" s="284" t="s">
        <v>307</v>
      </c>
      <c r="D170" s="283" t="s">
        <v>307</v>
      </c>
      <c r="E170" s="282"/>
      <c r="F170" s="258"/>
      <c r="G170" s="281"/>
      <c r="H170" s="281"/>
      <c r="I170" s="281"/>
      <c r="J170" s="281"/>
      <c r="L170" s="92">
        <v>16</v>
      </c>
      <c r="M170" s="284" t="s">
        <v>307</v>
      </c>
      <c r="N170" s="283" t="s">
        <v>307</v>
      </c>
      <c r="P170" s="258"/>
      <c r="Q170" s="281"/>
      <c r="R170" s="281"/>
    </row>
    <row r="171" spans="2:18">
      <c r="B171" s="92">
        <v>17</v>
      </c>
      <c r="C171" s="284" t="s">
        <v>307</v>
      </c>
      <c r="D171" s="283" t="s">
        <v>307</v>
      </c>
      <c r="E171" s="282"/>
      <c r="F171" s="258"/>
      <c r="G171" s="281"/>
      <c r="H171" s="281"/>
      <c r="I171" s="281"/>
      <c r="J171" s="281"/>
      <c r="L171" s="92">
        <v>17</v>
      </c>
      <c r="M171" s="284" t="s">
        <v>307</v>
      </c>
      <c r="N171" s="283" t="s">
        <v>307</v>
      </c>
      <c r="P171" s="258"/>
      <c r="Q171" s="281"/>
      <c r="R171" s="281"/>
    </row>
    <row r="172" spans="2:18">
      <c r="B172" s="92">
        <v>18</v>
      </c>
      <c r="C172" s="137">
        <v>10.1</v>
      </c>
      <c r="D172" s="136">
        <v>12.05</v>
      </c>
      <c r="E172" s="282"/>
      <c r="F172" s="258"/>
      <c r="G172" s="281"/>
      <c r="H172" s="281"/>
      <c r="I172" s="281"/>
      <c r="J172" s="281"/>
      <c r="L172" s="92">
        <v>18</v>
      </c>
      <c r="M172" s="137">
        <v>22.6</v>
      </c>
      <c r="N172" s="136">
        <v>24.6</v>
      </c>
      <c r="P172" s="258"/>
      <c r="Q172" s="281"/>
      <c r="R172" s="281"/>
    </row>
    <row r="173" spans="2:18">
      <c r="B173" s="92">
        <v>19</v>
      </c>
      <c r="C173" s="137">
        <v>9.59</v>
      </c>
      <c r="D173" s="136">
        <v>10.92</v>
      </c>
      <c r="E173" s="282"/>
      <c r="F173" s="258"/>
      <c r="G173" s="281"/>
      <c r="H173" s="281"/>
      <c r="I173" s="281"/>
      <c r="J173" s="281"/>
      <c r="L173" s="92">
        <v>19</v>
      </c>
      <c r="M173" s="137">
        <v>21.7</v>
      </c>
      <c r="N173" s="136">
        <v>22.1</v>
      </c>
      <c r="P173" s="258"/>
      <c r="Q173" s="281"/>
      <c r="R173" s="281"/>
    </row>
    <row r="174" spans="2:18">
      <c r="B174" s="92">
        <v>20</v>
      </c>
      <c r="C174" s="137">
        <v>8.02</v>
      </c>
      <c r="D174" s="136">
        <v>11.62</v>
      </c>
      <c r="E174" s="282"/>
      <c r="F174" s="258"/>
      <c r="G174" s="281"/>
      <c r="H174" s="281"/>
      <c r="I174" s="281"/>
      <c r="J174" s="281"/>
      <c r="L174" s="92">
        <v>20</v>
      </c>
      <c r="M174" s="137">
        <v>22.2</v>
      </c>
      <c r="N174" s="136">
        <v>23</v>
      </c>
      <c r="P174" s="258"/>
      <c r="Q174" s="281"/>
      <c r="R174" s="281"/>
    </row>
    <row r="175" spans="2:18">
      <c r="B175" s="92">
        <v>23</v>
      </c>
      <c r="C175" s="137">
        <v>8.1999999999999993</v>
      </c>
      <c r="D175" s="136">
        <v>7.93</v>
      </c>
      <c r="E175" s="282"/>
      <c r="F175" s="258"/>
      <c r="G175" s="281"/>
      <c r="H175" s="281"/>
      <c r="I175" s="281"/>
      <c r="J175" s="281"/>
      <c r="L175" s="92">
        <v>23</v>
      </c>
      <c r="M175" s="137">
        <v>23.2</v>
      </c>
      <c r="N175" s="136">
        <v>24.7</v>
      </c>
      <c r="P175" s="258"/>
      <c r="Q175" s="281"/>
      <c r="R175" s="281"/>
    </row>
    <row r="176" spans="2:18">
      <c r="B176" s="92">
        <v>24</v>
      </c>
      <c r="C176" s="137">
        <v>9.17</v>
      </c>
      <c r="D176" s="136">
        <v>8.23</v>
      </c>
      <c r="E176" s="282"/>
      <c r="F176" s="258"/>
      <c r="G176" s="281"/>
      <c r="H176" s="281"/>
      <c r="I176" s="281"/>
      <c r="J176" s="281"/>
      <c r="L176" s="92">
        <v>24</v>
      </c>
      <c r="M176" s="137">
        <v>23.5</v>
      </c>
      <c r="N176" s="136">
        <v>23.6</v>
      </c>
      <c r="P176" s="258"/>
      <c r="Q176" s="281"/>
      <c r="R176" s="281"/>
    </row>
    <row r="177" spans="2:18">
      <c r="B177" s="92">
        <v>25</v>
      </c>
      <c r="C177" s="137">
        <v>8.27</v>
      </c>
      <c r="D177" s="136">
        <v>9.19</v>
      </c>
      <c r="E177" s="282"/>
      <c r="F177" s="258"/>
      <c r="G177" s="281"/>
      <c r="H177" s="281"/>
      <c r="I177" s="281"/>
      <c r="J177" s="281"/>
      <c r="L177" s="92">
        <v>25</v>
      </c>
      <c r="M177" s="137">
        <v>24</v>
      </c>
      <c r="N177" s="136">
        <v>24.2</v>
      </c>
      <c r="P177" s="258"/>
      <c r="Q177" s="281"/>
      <c r="R177" s="281"/>
    </row>
    <row r="178" spans="2:18">
      <c r="B178" s="92">
        <v>26</v>
      </c>
      <c r="C178" s="284" t="s">
        <v>307</v>
      </c>
      <c r="D178" s="283" t="s">
        <v>307</v>
      </c>
      <c r="E178" s="282"/>
      <c r="F178" s="258"/>
      <c r="G178" s="281"/>
      <c r="H178" s="281"/>
      <c r="I178" s="281"/>
      <c r="J178" s="281"/>
      <c r="L178" s="92">
        <v>26</v>
      </c>
      <c r="M178" s="284" t="s">
        <v>307</v>
      </c>
      <c r="N178" s="283" t="s">
        <v>307</v>
      </c>
      <c r="P178" s="258"/>
      <c r="Q178" s="281"/>
      <c r="R178" s="281"/>
    </row>
    <row r="179" spans="2:18">
      <c r="B179" s="92">
        <v>27</v>
      </c>
      <c r="C179" s="284" t="s">
        <v>307</v>
      </c>
      <c r="D179" s="283" t="s">
        <v>307</v>
      </c>
      <c r="E179" s="282"/>
      <c r="F179" s="258"/>
      <c r="G179" s="281"/>
      <c r="H179" s="281"/>
      <c r="I179" s="281"/>
      <c r="J179" s="281"/>
      <c r="L179" s="92">
        <v>27</v>
      </c>
      <c r="M179" s="284" t="s">
        <v>307</v>
      </c>
      <c r="N179" s="283" t="s">
        <v>307</v>
      </c>
      <c r="P179" s="258"/>
      <c r="Q179" s="281"/>
      <c r="R179" s="281"/>
    </row>
    <row r="180" spans="2:18">
      <c r="B180" s="92">
        <v>30</v>
      </c>
      <c r="C180" s="284" t="s">
        <v>307</v>
      </c>
      <c r="D180" s="283" t="s">
        <v>307</v>
      </c>
      <c r="E180" s="282"/>
      <c r="F180" s="258"/>
      <c r="G180" s="281"/>
      <c r="H180" s="281"/>
      <c r="I180" s="281"/>
      <c r="J180" s="281"/>
      <c r="L180" s="92">
        <v>30</v>
      </c>
      <c r="M180" s="284" t="s">
        <v>307</v>
      </c>
      <c r="N180" s="283" t="s">
        <v>307</v>
      </c>
      <c r="O180" s="297"/>
      <c r="P180" s="258"/>
      <c r="Q180" s="281"/>
      <c r="R180" s="281"/>
    </row>
    <row r="181" spans="2:18" ht="13.5" thickBot="1">
      <c r="B181" s="92">
        <v>31</v>
      </c>
      <c r="C181" s="304" t="s">
        <v>307</v>
      </c>
      <c r="D181" s="303" t="s">
        <v>307</v>
      </c>
      <c r="E181" s="282"/>
      <c r="F181" s="258"/>
      <c r="G181" s="281"/>
      <c r="H181" s="281"/>
      <c r="I181" s="281"/>
      <c r="J181" s="281"/>
      <c r="L181" s="92">
        <v>31</v>
      </c>
      <c r="M181" s="304" t="s">
        <v>307</v>
      </c>
      <c r="N181" s="303" t="s">
        <v>307</v>
      </c>
      <c r="P181" s="258"/>
      <c r="Q181" s="281"/>
      <c r="R181" s="281"/>
    </row>
    <row r="182" spans="2:18" ht="13.5" thickBot="1">
      <c r="B182" s="248" t="s">
        <v>0</v>
      </c>
      <c r="C182" s="274">
        <f>COUNTIF(C162:C181,"&gt;0")</f>
        <v>9</v>
      </c>
      <c r="D182" s="296">
        <f>COUNTIF(D162:D181,"&gt;0")</f>
        <v>9</v>
      </c>
      <c r="E182" s="280"/>
      <c r="L182" s="248" t="s">
        <v>0</v>
      </c>
      <c r="M182" s="274">
        <f>COUNTIF(M162:M181,"&gt;0")</f>
        <v>9</v>
      </c>
      <c r="N182" s="296">
        <f>COUNTIF(N162:N181,"&gt;0")</f>
        <v>9</v>
      </c>
    </row>
    <row r="183" spans="2:18">
      <c r="B183" s="117" t="s">
        <v>1</v>
      </c>
      <c r="C183" s="134">
        <f>AVERAGE(C162:C181)</f>
        <v>8.9788888888888891</v>
      </c>
      <c r="D183" s="146">
        <f>AVERAGE(D162:D181)</f>
        <v>10.983333333333334</v>
      </c>
      <c r="E183" s="101"/>
      <c r="L183" s="117" t="s">
        <v>1</v>
      </c>
      <c r="M183" s="134">
        <f>AVERAGE(M162:M181)</f>
        <v>22.733333333333334</v>
      </c>
      <c r="N183" s="146">
        <f>AVERAGE(N162:N181)</f>
        <v>23.688888888888883</v>
      </c>
    </row>
    <row r="184" spans="2:18">
      <c r="B184" s="85" t="s">
        <v>2</v>
      </c>
      <c r="C184" s="84">
        <f>STDEV(C162:C181)</f>
        <v>1.2021485395370619</v>
      </c>
      <c r="D184" s="136">
        <f>STDEV(D162:D181)</f>
        <v>2.3419329623197989</v>
      </c>
      <c r="E184" s="101"/>
      <c r="L184" s="85" t="s">
        <v>2</v>
      </c>
      <c r="M184" s="84">
        <f>STDEV(M162:M181)</f>
        <v>0.80000000000000027</v>
      </c>
      <c r="N184" s="136">
        <f>STDEV(N162:N181)</f>
        <v>0.93333333333333279</v>
      </c>
    </row>
    <row r="185" spans="2:18" ht="13.5" thickBot="1">
      <c r="B185" s="82" t="s">
        <v>3</v>
      </c>
      <c r="C185" s="235">
        <f>CONFIDENCE(0.05,C184,C182)</f>
        <v>0.78538928052002199</v>
      </c>
      <c r="D185" s="234">
        <f>CONFIDENCE(0.05,D184,D182)</f>
        <v>1.5300347534513348</v>
      </c>
      <c r="E185" s="279"/>
      <c r="L185" s="82" t="s">
        <v>3</v>
      </c>
      <c r="M185" s="254">
        <f>CONFIDENCE(0.05,M184,M182)</f>
        <v>0.52265706254401445</v>
      </c>
      <c r="N185" s="278">
        <f>CONFIDENCE(0.05,N184,N182)</f>
        <v>0.6097665729680164</v>
      </c>
    </row>
    <row r="187" spans="2:18" ht="13.5" thickBot="1">
      <c r="H187" s="293"/>
      <c r="I187" s="252"/>
      <c r="J187" s="252"/>
    </row>
    <row r="188" spans="2:18" ht="13.5" thickBot="1">
      <c r="B188" s="347"/>
      <c r="C188" s="348"/>
      <c r="D188" s="405" t="s">
        <v>15</v>
      </c>
      <c r="E188" s="291"/>
      <c r="F188" s="268"/>
      <c r="G188" s="490" t="s">
        <v>475</v>
      </c>
      <c r="H188" s="491"/>
      <c r="I188" s="292"/>
      <c r="J188" s="292"/>
      <c r="L188" s="347"/>
      <c r="M188" s="348"/>
      <c r="N188" s="405" t="s">
        <v>15</v>
      </c>
      <c r="P188" s="268"/>
      <c r="Q188" s="493" t="s">
        <v>419</v>
      </c>
      <c r="R188" s="493"/>
    </row>
    <row r="189" spans="2:18" ht="13.5" thickBot="1">
      <c r="B189" s="349"/>
      <c r="C189" s="350"/>
      <c r="D189" s="407"/>
      <c r="E189" s="291"/>
      <c r="F189" s="267"/>
      <c r="G189" s="266">
        <v>1</v>
      </c>
      <c r="H189" s="265">
        <v>2</v>
      </c>
      <c r="I189" s="290"/>
      <c r="J189" s="290"/>
      <c r="L189" s="349"/>
      <c r="M189" s="350"/>
      <c r="N189" s="407"/>
      <c r="P189" s="267"/>
      <c r="Q189" s="266">
        <v>1</v>
      </c>
      <c r="R189" s="265">
        <v>2</v>
      </c>
    </row>
    <row r="190" spans="2:18" ht="13.5" thickBot="1">
      <c r="B190" s="347" t="s">
        <v>129</v>
      </c>
      <c r="C190" s="348"/>
      <c r="D190" s="288" t="s">
        <v>400</v>
      </c>
      <c r="E190" s="289"/>
      <c r="F190" s="263" t="s">
        <v>1</v>
      </c>
      <c r="G190" s="286">
        <f t="shared" ref="G190:H192" si="16">C216</f>
        <v>7.4299999999999988</v>
      </c>
      <c r="H190" s="286">
        <f t="shared" si="16"/>
        <v>9.2428571428571438</v>
      </c>
      <c r="I190" s="286"/>
      <c r="J190" s="286"/>
      <c r="L190" s="492" t="s">
        <v>386</v>
      </c>
      <c r="M190" s="494"/>
      <c r="N190" s="288" t="s">
        <v>400</v>
      </c>
      <c r="P190" s="263" t="s">
        <v>1</v>
      </c>
      <c r="Q190" s="286">
        <f t="shared" ref="Q190:R192" si="17">M216</f>
        <v>23.714285714285715</v>
      </c>
      <c r="R190" s="286">
        <f t="shared" si="17"/>
        <v>24.985714285714288</v>
      </c>
    </row>
    <row r="191" spans="2:18">
      <c r="B191" s="483" t="s">
        <v>6</v>
      </c>
      <c r="C191" s="485" t="s">
        <v>293</v>
      </c>
      <c r="D191" s="486"/>
      <c r="E191" s="287"/>
      <c r="F191" s="258" t="s">
        <v>7</v>
      </c>
      <c r="G191" s="286">
        <f t="shared" si="16"/>
        <v>0.69197784164909026</v>
      </c>
      <c r="H191" s="286">
        <f t="shared" si="16"/>
        <v>0.90475989974715143</v>
      </c>
      <c r="I191" s="286"/>
      <c r="J191" s="286"/>
      <c r="L191" s="483" t="s">
        <v>6</v>
      </c>
      <c r="M191" s="485" t="s">
        <v>293</v>
      </c>
      <c r="N191" s="486"/>
      <c r="P191" s="258" t="s">
        <v>7</v>
      </c>
      <c r="Q191" s="286">
        <f t="shared" si="17"/>
        <v>1.3508374827350267</v>
      </c>
      <c r="R191" s="286">
        <f t="shared" si="17"/>
        <v>1.9351387301074583</v>
      </c>
    </row>
    <row r="192" spans="2:18" ht="13.5" thickBot="1">
      <c r="B192" s="484"/>
      <c r="C192" s="107">
        <v>1</v>
      </c>
      <c r="D192" s="106">
        <v>2</v>
      </c>
      <c r="E192" s="280"/>
      <c r="F192" s="258" t="s">
        <v>3</v>
      </c>
      <c r="G192" s="286">
        <f t="shared" si="16"/>
        <v>0.5126149393029128</v>
      </c>
      <c r="H192" s="286">
        <f t="shared" si="16"/>
        <v>0.67024319736496762</v>
      </c>
      <c r="I192" s="286"/>
      <c r="J192" s="286"/>
      <c r="L192" s="484"/>
      <c r="M192" s="107">
        <v>1</v>
      </c>
      <c r="N192" s="106">
        <v>2</v>
      </c>
      <c r="P192" s="258" t="s">
        <v>3</v>
      </c>
      <c r="Q192" s="286">
        <f t="shared" si="17"/>
        <v>1.0006960231126436</v>
      </c>
      <c r="R192" s="286">
        <f t="shared" si="17"/>
        <v>1.4335444908361608</v>
      </c>
    </row>
    <row r="193" spans="2:18">
      <c r="B193" s="92">
        <v>1</v>
      </c>
      <c r="C193" s="307" t="s">
        <v>307</v>
      </c>
      <c r="D193" s="306" t="s">
        <v>307</v>
      </c>
      <c r="E193" s="282"/>
      <c r="F193" s="258" t="s">
        <v>8</v>
      </c>
      <c r="G193" s="281">
        <f>MAX(C193:C213)</f>
        <v>8.75</v>
      </c>
      <c r="H193" s="281">
        <f>MAX(D193:D213)</f>
        <v>10.79</v>
      </c>
      <c r="I193" s="281"/>
      <c r="J193" s="281"/>
      <c r="L193" s="92">
        <v>1</v>
      </c>
      <c r="M193" s="307" t="s">
        <v>307</v>
      </c>
      <c r="N193" s="306" t="s">
        <v>307</v>
      </c>
      <c r="P193" s="258" t="s">
        <v>8</v>
      </c>
      <c r="Q193" s="281">
        <f>MAX(M193:M213)</f>
        <v>26.4</v>
      </c>
      <c r="R193" s="281">
        <f>MAX(N193:N213)</f>
        <v>28.8</v>
      </c>
    </row>
    <row r="194" spans="2:18">
      <c r="B194" s="92">
        <v>2</v>
      </c>
      <c r="C194" s="284" t="s">
        <v>307</v>
      </c>
      <c r="D194" s="283" t="s">
        <v>307</v>
      </c>
      <c r="E194" s="282"/>
      <c r="F194" s="258" t="s">
        <v>9</v>
      </c>
      <c r="G194" s="281">
        <f>MIN(C193:C213)</f>
        <v>6.73</v>
      </c>
      <c r="H194" s="281">
        <f>MIN(D193:D213)</f>
        <v>8.23</v>
      </c>
      <c r="I194" s="281"/>
      <c r="J194" s="281"/>
      <c r="L194" s="92">
        <v>2</v>
      </c>
      <c r="M194" s="284" t="s">
        <v>307</v>
      </c>
      <c r="N194" s="283" t="s">
        <v>307</v>
      </c>
      <c r="P194" s="258" t="s">
        <v>9</v>
      </c>
      <c r="Q194" s="281">
        <f>MIN(M193:M213)</f>
        <v>22.3</v>
      </c>
      <c r="R194" s="281">
        <f>MIN(N193:N213)</f>
        <v>22.9</v>
      </c>
    </row>
    <row r="195" spans="2:18" ht="13.5" thickBot="1">
      <c r="B195" s="92">
        <v>3</v>
      </c>
      <c r="C195" s="284" t="s">
        <v>307</v>
      </c>
      <c r="D195" s="283" t="s">
        <v>307</v>
      </c>
      <c r="E195" s="282"/>
      <c r="F195" s="262" t="s">
        <v>10</v>
      </c>
      <c r="G195" s="285">
        <f>G193-G194</f>
        <v>2.0199999999999996</v>
      </c>
      <c r="H195" s="285">
        <f>H193-H194</f>
        <v>2.5599999999999987</v>
      </c>
      <c r="I195" s="281"/>
      <c r="J195" s="281"/>
      <c r="L195" s="92">
        <v>3</v>
      </c>
      <c r="M195" s="284" t="s">
        <v>307</v>
      </c>
      <c r="N195" s="283" t="s">
        <v>307</v>
      </c>
      <c r="P195" s="262" t="s">
        <v>10</v>
      </c>
      <c r="Q195" s="285">
        <f>Q193-Q194</f>
        <v>4.0999999999999979</v>
      </c>
      <c r="R195" s="285">
        <f>R193-R194</f>
        <v>5.9000000000000021</v>
      </c>
    </row>
    <row r="196" spans="2:18">
      <c r="B196" s="92">
        <v>6</v>
      </c>
      <c r="C196" s="137">
        <v>7.27</v>
      </c>
      <c r="D196" s="136">
        <v>10.79</v>
      </c>
      <c r="E196" s="282"/>
      <c r="F196" s="258"/>
      <c r="G196" s="281"/>
      <c r="H196" s="281"/>
      <c r="I196" s="281"/>
      <c r="J196" s="281"/>
      <c r="L196" s="92">
        <v>6</v>
      </c>
      <c r="M196" s="137">
        <v>22.3</v>
      </c>
      <c r="N196" s="136">
        <v>22.9</v>
      </c>
      <c r="P196" s="258"/>
      <c r="Q196" s="281"/>
      <c r="R196" s="281"/>
    </row>
    <row r="197" spans="2:18">
      <c r="B197" s="92">
        <v>7</v>
      </c>
      <c r="C197" s="137">
        <v>7</v>
      </c>
      <c r="D197" s="136">
        <v>8.58</v>
      </c>
      <c r="E197" s="282"/>
      <c r="F197" s="258"/>
      <c r="G197" s="281"/>
      <c r="H197" s="281"/>
      <c r="I197" s="281"/>
      <c r="J197" s="281"/>
      <c r="L197" s="92">
        <v>7</v>
      </c>
      <c r="M197" s="137">
        <v>22.5</v>
      </c>
      <c r="N197" s="136">
        <v>24.7</v>
      </c>
      <c r="P197" s="258"/>
      <c r="Q197" s="281"/>
      <c r="R197" s="281"/>
    </row>
    <row r="198" spans="2:18">
      <c r="B198" s="92">
        <v>8</v>
      </c>
      <c r="C198" s="137">
        <v>7.94</v>
      </c>
      <c r="D198" s="136">
        <v>9.7899999999999991</v>
      </c>
      <c r="E198" s="282"/>
      <c r="F198" s="258"/>
      <c r="G198" s="281"/>
      <c r="H198" s="281"/>
      <c r="I198" s="281"/>
      <c r="J198" s="281"/>
      <c r="L198" s="92">
        <v>8</v>
      </c>
      <c r="M198" s="137">
        <v>23.3</v>
      </c>
      <c r="N198" s="136">
        <v>24.7</v>
      </c>
      <c r="P198" s="258"/>
      <c r="Q198" s="281"/>
      <c r="R198" s="281"/>
    </row>
    <row r="199" spans="2:18">
      <c r="B199" s="92">
        <v>9</v>
      </c>
      <c r="C199" s="284" t="s">
        <v>307</v>
      </c>
      <c r="D199" s="283" t="s">
        <v>307</v>
      </c>
      <c r="E199" s="282"/>
      <c r="F199" s="258"/>
      <c r="G199" s="281"/>
      <c r="H199" s="281"/>
      <c r="I199" s="281"/>
      <c r="J199" s="281"/>
      <c r="L199" s="92">
        <v>9</v>
      </c>
      <c r="M199" s="284" t="s">
        <v>307</v>
      </c>
      <c r="N199" s="283" t="s">
        <v>307</v>
      </c>
      <c r="P199" s="258"/>
      <c r="Q199" s="281"/>
      <c r="R199" s="281"/>
    </row>
    <row r="200" spans="2:18">
      <c r="B200" s="92">
        <v>10</v>
      </c>
      <c r="C200" s="284" t="s">
        <v>307</v>
      </c>
      <c r="D200" s="283" t="s">
        <v>307</v>
      </c>
      <c r="E200" s="282"/>
      <c r="F200" s="258"/>
      <c r="G200" s="281"/>
      <c r="H200" s="281"/>
      <c r="I200" s="281"/>
      <c r="J200" s="281"/>
      <c r="L200" s="92">
        <v>10</v>
      </c>
      <c r="M200" s="284" t="s">
        <v>307</v>
      </c>
      <c r="N200" s="283" t="s">
        <v>307</v>
      </c>
      <c r="P200" s="258"/>
      <c r="Q200" s="281"/>
      <c r="R200" s="281"/>
    </row>
    <row r="201" spans="2:18">
      <c r="B201" s="92">
        <v>13</v>
      </c>
      <c r="C201" s="284" t="s">
        <v>307</v>
      </c>
      <c r="D201" s="283" t="s">
        <v>307</v>
      </c>
      <c r="E201" s="282"/>
      <c r="F201" s="258"/>
      <c r="G201" s="281"/>
      <c r="H201" s="281"/>
      <c r="I201" s="281"/>
      <c r="J201" s="281"/>
      <c r="L201" s="92">
        <v>13</v>
      </c>
      <c r="M201" s="284" t="s">
        <v>307</v>
      </c>
      <c r="N201" s="283" t="s">
        <v>307</v>
      </c>
      <c r="P201" s="258"/>
      <c r="Q201" s="281"/>
      <c r="R201" s="281"/>
    </row>
    <row r="202" spans="2:18">
      <c r="B202" s="92">
        <v>14</v>
      </c>
      <c r="C202" s="284" t="s">
        <v>307</v>
      </c>
      <c r="D202" s="283" t="s">
        <v>307</v>
      </c>
      <c r="E202" s="282"/>
      <c r="F202" s="258"/>
      <c r="G202" s="281"/>
      <c r="H202" s="281"/>
      <c r="I202" s="281"/>
      <c r="J202" s="281"/>
      <c r="L202" s="92">
        <v>14</v>
      </c>
      <c r="M202" s="284" t="s">
        <v>307</v>
      </c>
      <c r="N202" s="283" t="s">
        <v>307</v>
      </c>
      <c r="P202" s="258"/>
      <c r="Q202" s="281"/>
      <c r="R202" s="281"/>
    </row>
    <row r="203" spans="2:18">
      <c r="B203" s="92">
        <v>16</v>
      </c>
      <c r="C203" s="284" t="s">
        <v>307</v>
      </c>
      <c r="D203" s="283" t="s">
        <v>307</v>
      </c>
      <c r="E203" s="282"/>
      <c r="F203" s="258"/>
      <c r="G203" s="281"/>
      <c r="H203" s="281"/>
      <c r="I203" s="281"/>
      <c r="J203" s="281"/>
      <c r="L203" s="92">
        <v>16</v>
      </c>
      <c r="M203" s="284" t="s">
        <v>307</v>
      </c>
      <c r="N203" s="283" t="s">
        <v>307</v>
      </c>
      <c r="P203" s="258"/>
      <c r="Q203" s="281"/>
      <c r="R203" s="281"/>
    </row>
    <row r="204" spans="2:18">
      <c r="B204" s="92">
        <v>17</v>
      </c>
      <c r="C204" s="137">
        <v>8.75</v>
      </c>
      <c r="D204" s="136">
        <v>9.73</v>
      </c>
      <c r="E204" s="282"/>
      <c r="F204" s="258"/>
      <c r="G204" s="281"/>
      <c r="H204" s="281"/>
      <c r="I204" s="281"/>
      <c r="J204" s="281"/>
      <c r="L204" s="92">
        <v>17</v>
      </c>
      <c r="M204" s="137">
        <v>26.4</v>
      </c>
      <c r="N204" s="136">
        <v>28.8</v>
      </c>
      <c r="P204" s="258"/>
      <c r="Q204" s="281"/>
      <c r="R204" s="281"/>
    </row>
    <row r="205" spans="2:18">
      <c r="B205" s="92">
        <v>20</v>
      </c>
      <c r="C205" s="137">
        <v>6.73</v>
      </c>
      <c r="D205" s="136">
        <v>9.02</v>
      </c>
      <c r="E205" s="282"/>
      <c r="F205" s="258"/>
      <c r="G205" s="281"/>
      <c r="H205" s="281"/>
      <c r="I205" s="281"/>
      <c r="J205" s="281"/>
      <c r="L205" s="92">
        <v>20</v>
      </c>
      <c r="M205" s="137">
        <v>23.7</v>
      </c>
      <c r="N205" s="136">
        <v>26</v>
      </c>
      <c r="P205" s="258"/>
      <c r="Q205" s="281"/>
      <c r="R205" s="281"/>
    </row>
    <row r="206" spans="2:18">
      <c r="B206" s="92">
        <v>21</v>
      </c>
      <c r="C206" s="137">
        <v>7.05</v>
      </c>
      <c r="D206" s="136">
        <v>8.56</v>
      </c>
      <c r="E206" s="282"/>
      <c r="F206" s="258"/>
      <c r="G206" s="281"/>
      <c r="H206" s="281"/>
      <c r="I206" s="281"/>
      <c r="J206" s="281"/>
      <c r="L206" s="92">
        <v>21</v>
      </c>
      <c r="M206" s="137">
        <v>23.8</v>
      </c>
      <c r="N206" s="136">
        <v>23.8</v>
      </c>
      <c r="P206" s="258"/>
      <c r="Q206" s="281"/>
      <c r="R206" s="281"/>
    </row>
    <row r="207" spans="2:18">
      <c r="B207" s="92">
        <v>22</v>
      </c>
      <c r="C207" s="284" t="s">
        <v>307</v>
      </c>
      <c r="D207" s="283" t="s">
        <v>307</v>
      </c>
      <c r="E207" s="282"/>
      <c r="F207" s="258"/>
      <c r="G207" s="281"/>
      <c r="H207" s="281"/>
      <c r="I207" s="281"/>
      <c r="J207" s="281"/>
      <c r="L207" s="92">
        <v>22</v>
      </c>
      <c r="M207" s="284" t="s">
        <v>307</v>
      </c>
      <c r="N207" s="283" t="s">
        <v>307</v>
      </c>
      <c r="P207" s="258"/>
      <c r="Q207" s="281"/>
      <c r="R207" s="281"/>
    </row>
    <row r="208" spans="2:18">
      <c r="B208" s="92">
        <v>23</v>
      </c>
      <c r="C208" s="137">
        <v>7.27</v>
      </c>
      <c r="D208" s="136">
        <v>8.23</v>
      </c>
      <c r="E208" s="282"/>
      <c r="F208" s="258"/>
      <c r="G208" s="281"/>
      <c r="H208" s="281"/>
      <c r="I208" s="281"/>
      <c r="J208" s="281"/>
      <c r="L208" s="92">
        <v>23</v>
      </c>
      <c r="M208" s="137">
        <v>24</v>
      </c>
      <c r="N208" s="136">
        <v>24</v>
      </c>
      <c r="P208" s="258"/>
      <c r="Q208" s="281"/>
      <c r="R208" s="281"/>
    </row>
    <row r="209" spans="2:18">
      <c r="B209" s="92">
        <v>24</v>
      </c>
      <c r="C209" s="284" t="s">
        <v>307</v>
      </c>
      <c r="D209" s="283" t="s">
        <v>307</v>
      </c>
      <c r="E209" s="282"/>
      <c r="F209" s="258"/>
      <c r="G209" s="281"/>
      <c r="H209" s="281"/>
      <c r="I209" s="281"/>
      <c r="J209" s="281"/>
      <c r="L209" s="92">
        <v>24</v>
      </c>
      <c r="M209" s="284" t="s">
        <v>307</v>
      </c>
      <c r="N209" s="283" t="s">
        <v>307</v>
      </c>
      <c r="P209" s="258"/>
      <c r="Q209" s="281"/>
      <c r="R209" s="281"/>
    </row>
    <row r="210" spans="2:18">
      <c r="B210" s="92">
        <v>27</v>
      </c>
      <c r="C210" s="284" t="s">
        <v>307</v>
      </c>
      <c r="D210" s="283" t="s">
        <v>307</v>
      </c>
      <c r="E210" s="282"/>
      <c r="F210" s="258"/>
      <c r="G210" s="281"/>
      <c r="H210" s="281"/>
      <c r="I210" s="281"/>
      <c r="J210" s="281"/>
      <c r="L210" s="92">
        <v>27</v>
      </c>
      <c r="M210" s="284" t="s">
        <v>307</v>
      </c>
      <c r="N210" s="283" t="s">
        <v>307</v>
      </c>
      <c r="P210" s="258"/>
      <c r="Q210" s="281"/>
      <c r="R210" s="281"/>
    </row>
    <row r="211" spans="2:18">
      <c r="B211" s="92">
        <v>28</v>
      </c>
      <c r="C211" s="284" t="s">
        <v>307</v>
      </c>
      <c r="D211" s="283" t="s">
        <v>307</v>
      </c>
      <c r="E211" s="282"/>
      <c r="F211" s="258"/>
      <c r="G211" s="281"/>
      <c r="H211" s="281"/>
      <c r="I211" s="281"/>
      <c r="J211" s="281"/>
      <c r="L211" s="92">
        <v>28</v>
      </c>
      <c r="M211" s="284" t="s">
        <v>307</v>
      </c>
      <c r="N211" s="283" t="s">
        <v>307</v>
      </c>
      <c r="P211" s="258"/>
      <c r="Q211" s="281"/>
      <c r="R211" s="281"/>
    </row>
    <row r="212" spans="2:18">
      <c r="B212" s="92">
        <v>29</v>
      </c>
      <c r="C212" s="284" t="s">
        <v>307</v>
      </c>
      <c r="D212" s="283" t="s">
        <v>307</v>
      </c>
      <c r="E212" s="282"/>
      <c r="F212" s="258"/>
      <c r="G212" s="281"/>
      <c r="H212" s="281"/>
      <c r="I212" s="281"/>
      <c r="J212" s="281"/>
      <c r="L212" s="92">
        <v>29</v>
      </c>
      <c r="M212" s="284" t="s">
        <v>307</v>
      </c>
      <c r="N212" s="283" t="s">
        <v>307</v>
      </c>
      <c r="O212" s="297"/>
      <c r="P212" s="258"/>
      <c r="Q212" s="281"/>
      <c r="R212" s="281"/>
    </row>
    <row r="213" spans="2:18">
      <c r="B213" s="319">
        <v>30</v>
      </c>
      <c r="C213" s="284" t="s">
        <v>307</v>
      </c>
      <c r="D213" s="283" t="s">
        <v>307</v>
      </c>
      <c r="E213" s="282"/>
      <c r="F213" s="258"/>
      <c r="G213" s="281"/>
      <c r="H213" s="281"/>
      <c r="I213" s="281"/>
      <c r="J213" s="281"/>
      <c r="L213" s="319">
        <v>30</v>
      </c>
      <c r="M213" s="284" t="s">
        <v>307</v>
      </c>
      <c r="N213" s="283" t="s">
        <v>307</v>
      </c>
      <c r="P213" s="258"/>
      <c r="Q213" s="281"/>
      <c r="R213" s="281"/>
    </row>
    <row r="214" spans="2:18" ht="13.5" thickBot="1">
      <c r="B214" s="319">
        <v>31</v>
      </c>
      <c r="C214" s="304" t="s">
        <v>307</v>
      </c>
      <c r="D214" s="303" t="s">
        <v>307</v>
      </c>
      <c r="E214" s="282"/>
      <c r="F214" s="258"/>
      <c r="G214" s="281"/>
      <c r="H214" s="281"/>
      <c r="I214" s="281"/>
      <c r="J214" s="281"/>
      <c r="L214" s="319">
        <v>31</v>
      </c>
      <c r="M214" s="284" t="s">
        <v>307</v>
      </c>
      <c r="N214" s="283" t="s">
        <v>307</v>
      </c>
      <c r="P214" s="258"/>
      <c r="Q214" s="281"/>
      <c r="R214" s="281"/>
    </row>
    <row r="215" spans="2:18" ht="13.5" thickBot="1">
      <c r="B215" s="248" t="s">
        <v>0</v>
      </c>
      <c r="C215" s="274">
        <f>COUNTIF(C193:C214,"&gt;0")</f>
        <v>7</v>
      </c>
      <c r="D215" s="296">
        <f>COUNTIF(D193:D214,"&gt;0")</f>
        <v>7</v>
      </c>
      <c r="E215" s="280"/>
      <c r="L215" s="248" t="s">
        <v>0</v>
      </c>
      <c r="M215" s="274">
        <f>COUNTIF(M193:M214,"&gt;0")</f>
        <v>7</v>
      </c>
      <c r="N215" s="296">
        <f>COUNTIF(N193:N214,"&gt;0")</f>
        <v>7</v>
      </c>
    </row>
    <row r="216" spans="2:18">
      <c r="B216" s="117" t="s">
        <v>1</v>
      </c>
      <c r="C216" s="134">
        <f>AVERAGE(C193:C213)</f>
        <v>7.4299999999999988</v>
      </c>
      <c r="D216" s="146">
        <f>AVERAGE(D193:D213)</f>
        <v>9.2428571428571438</v>
      </c>
      <c r="E216" s="101"/>
      <c r="L216" s="117" t="s">
        <v>1</v>
      </c>
      <c r="M216" s="134">
        <f>AVERAGE(M193:M213)</f>
        <v>23.714285714285715</v>
      </c>
      <c r="N216" s="146">
        <f>AVERAGE(N193:N213)</f>
        <v>24.985714285714288</v>
      </c>
    </row>
    <row r="217" spans="2:18">
      <c r="B217" s="85" t="s">
        <v>2</v>
      </c>
      <c r="C217" s="84">
        <f>STDEV(C193:C213)</f>
        <v>0.69197784164909026</v>
      </c>
      <c r="D217" s="136">
        <f>STDEV(D193:D213)</f>
        <v>0.90475989974715143</v>
      </c>
      <c r="E217" s="101"/>
      <c r="L217" s="85" t="s">
        <v>2</v>
      </c>
      <c r="M217" s="84">
        <f>STDEV(M193:M213)</f>
        <v>1.3508374827350267</v>
      </c>
      <c r="N217" s="136">
        <f>STDEV(N193:N213)</f>
        <v>1.9351387301074583</v>
      </c>
    </row>
    <row r="218" spans="2:18" ht="13.5" thickBot="1">
      <c r="B218" s="82" t="s">
        <v>3</v>
      </c>
      <c r="C218" s="235">
        <f>CONFIDENCE(0.05,C217,C215)</f>
        <v>0.5126149393029128</v>
      </c>
      <c r="D218" s="234">
        <f>CONFIDENCE(0.05,D217,D215)</f>
        <v>0.67024319736496762</v>
      </c>
      <c r="E218" s="279"/>
      <c r="L218" s="82" t="s">
        <v>3</v>
      </c>
      <c r="M218" s="254">
        <f>CONFIDENCE(0.05,M217,M215)</f>
        <v>1.0006960231126436</v>
      </c>
      <c r="N218" s="278">
        <f>CONFIDENCE(0.05,N217,N215)</f>
        <v>1.4335444908361608</v>
      </c>
    </row>
    <row r="220" spans="2:18" ht="13.5" thickBot="1">
      <c r="H220" s="293"/>
      <c r="I220" s="252"/>
      <c r="J220" s="252"/>
    </row>
    <row r="221" spans="2:18" ht="13.5" thickBot="1">
      <c r="B221" s="347"/>
      <c r="C221" s="348"/>
      <c r="D221" s="405" t="s">
        <v>15</v>
      </c>
      <c r="E221" s="291"/>
      <c r="F221" s="268"/>
      <c r="G221" s="490" t="s">
        <v>474</v>
      </c>
      <c r="H221" s="491"/>
      <c r="I221" s="292"/>
      <c r="J221" s="292"/>
      <c r="L221" s="347"/>
      <c r="M221" s="348"/>
      <c r="N221" s="405" t="s">
        <v>15</v>
      </c>
      <c r="P221" s="268"/>
      <c r="Q221" s="493" t="s">
        <v>417</v>
      </c>
      <c r="R221" s="493"/>
    </row>
    <row r="222" spans="2:18" ht="13.5" thickBot="1">
      <c r="B222" s="349"/>
      <c r="C222" s="350"/>
      <c r="D222" s="407"/>
      <c r="E222" s="291"/>
      <c r="F222" s="267"/>
      <c r="G222" s="266">
        <v>1</v>
      </c>
      <c r="H222" s="265">
        <v>2</v>
      </c>
      <c r="I222" s="290"/>
      <c r="J222" s="290"/>
      <c r="L222" s="349"/>
      <c r="M222" s="350"/>
      <c r="N222" s="407"/>
      <c r="P222" s="267"/>
      <c r="Q222" s="266">
        <v>1</v>
      </c>
      <c r="R222" s="265">
        <v>2</v>
      </c>
    </row>
    <row r="223" spans="2:18" ht="13.5" thickBot="1">
      <c r="B223" s="347" t="s">
        <v>129</v>
      </c>
      <c r="C223" s="348"/>
      <c r="D223" s="288" t="s">
        <v>399</v>
      </c>
      <c r="E223" s="289"/>
      <c r="F223" s="263" t="s">
        <v>1</v>
      </c>
      <c r="G223" s="286">
        <f t="shared" ref="G223:H225" si="18">C238</f>
        <v>8.2085714285714282</v>
      </c>
      <c r="H223" s="286">
        <f t="shared" si="18"/>
        <v>9.9800000000000022</v>
      </c>
      <c r="I223" s="286"/>
      <c r="J223" s="286"/>
      <c r="L223" s="492" t="s">
        <v>386</v>
      </c>
      <c r="M223" s="494"/>
      <c r="N223" s="288" t="s">
        <v>399</v>
      </c>
      <c r="P223" s="263" t="s">
        <v>1</v>
      </c>
      <c r="Q223" s="286">
        <f t="shared" ref="Q223:R225" si="19">M238</f>
        <v>23.24285714285714</v>
      </c>
      <c r="R223" s="286">
        <f t="shared" si="19"/>
        <v>23.657142857142855</v>
      </c>
    </row>
    <row r="224" spans="2:18">
      <c r="B224" s="483" t="s">
        <v>6</v>
      </c>
      <c r="C224" s="485" t="s">
        <v>293</v>
      </c>
      <c r="D224" s="486"/>
      <c r="E224" s="287"/>
      <c r="F224" s="258" t="s">
        <v>7</v>
      </c>
      <c r="G224" s="286">
        <f t="shared" si="18"/>
        <v>0.67885758377410699</v>
      </c>
      <c r="H224" s="286">
        <f t="shared" si="18"/>
        <v>0.91367390244003333</v>
      </c>
      <c r="I224" s="286"/>
      <c r="J224" s="286"/>
      <c r="L224" s="483" t="s">
        <v>6</v>
      </c>
      <c r="M224" s="485" t="s">
        <v>293</v>
      </c>
      <c r="N224" s="486"/>
      <c r="P224" s="258" t="s">
        <v>7</v>
      </c>
      <c r="Q224" s="286">
        <f t="shared" si="19"/>
        <v>0.44293394111365664</v>
      </c>
      <c r="R224" s="286">
        <f t="shared" si="19"/>
        <v>1.0533393610436332</v>
      </c>
    </row>
    <row r="225" spans="2:18" ht="13.5" thickBot="1">
      <c r="B225" s="484"/>
      <c r="C225" s="107">
        <v>1</v>
      </c>
      <c r="D225" s="106">
        <v>2</v>
      </c>
      <c r="E225" s="280"/>
      <c r="F225" s="258" t="s">
        <v>3</v>
      </c>
      <c r="G225" s="286">
        <f t="shared" si="18"/>
        <v>0.50289549485047935</v>
      </c>
      <c r="H225" s="286">
        <f t="shared" si="18"/>
        <v>0.67684666162975959</v>
      </c>
      <c r="I225" s="286"/>
      <c r="J225" s="286"/>
      <c r="L225" s="484"/>
      <c r="M225" s="107">
        <v>1</v>
      </c>
      <c r="N225" s="106">
        <v>2</v>
      </c>
      <c r="P225" s="258" t="s">
        <v>3</v>
      </c>
      <c r="Q225" s="286">
        <f t="shared" si="19"/>
        <v>0.32812402604983842</v>
      </c>
      <c r="R225" s="286">
        <f t="shared" si="19"/>
        <v>0.78031038008377374</v>
      </c>
    </row>
    <row r="226" spans="2:18">
      <c r="B226" s="228">
        <v>3</v>
      </c>
      <c r="C226" s="295">
        <v>9.4499999999999993</v>
      </c>
      <c r="D226" s="294">
        <v>11.15</v>
      </c>
      <c r="E226" s="282"/>
      <c r="F226" s="258" t="s">
        <v>8</v>
      </c>
      <c r="G226" s="281">
        <f>MAX(C226:C236)</f>
        <v>9.4499999999999993</v>
      </c>
      <c r="H226" s="281">
        <f>MAX(D226:D236)</f>
        <v>11.15</v>
      </c>
      <c r="I226" s="281"/>
      <c r="J226" s="281"/>
      <c r="L226" s="228">
        <v>3</v>
      </c>
      <c r="M226" s="295">
        <v>23.2</v>
      </c>
      <c r="N226" s="294">
        <v>23.2</v>
      </c>
      <c r="P226" s="258" t="s">
        <v>8</v>
      </c>
      <c r="Q226" s="281">
        <f>MAX(M226:M236)</f>
        <v>23.9</v>
      </c>
      <c r="R226" s="281">
        <f>MAX(N226:N236)</f>
        <v>24.5</v>
      </c>
    </row>
    <row r="227" spans="2:18">
      <c r="B227" s="125">
        <v>4</v>
      </c>
      <c r="C227" s="137">
        <v>7.2</v>
      </c>
      <c r="D227" s="136">
        <v>9.4700000000000006</v>
      </c>
      <c r="E227" s="282"/>
      <c r="F227" s="258" t="s">
        <v>9</v>
      </c>
      <c r="G227" s="281">
        <f>MIN(C226:C236)</f>
        <v>7.2</v>
      </c>
      <c r="H227" s="281">
        <f>MIN(D226:D236)</f>
        <v>8.4600000000000009</v>
      </c>
      <c r="I227" s="281"/>
      <c r="J227" s="281"/>
      <c r="L227" s="125">
        <v>4</v>
      </c>
      <c r="M227" s="137">
        <v>22.9</v>
      </c>
      <c r="N227" s="136">
        <v>21.5</v>
      </c>
      <c r="P227" s="258" t="s">
        <v>9</v>
      </c>
      <c r="Q227" s="281">
        <f>MIN(M226:M236)</f>
        <v>22.8</v>
      </c>
      <c r="R227" s="281">
        <f>MIN(N226:N236)</f>
        <v>21.5</v>
      </c>
    </row>
    <row r="228" spans="2:18" ht="13.5" thickBot="1">
      <c r="B228" s="125">
        <v>14</v>
      </c>
      <c r="C228" s="137">
        <v>8.14</v>
      </c>
      <c r="D228" s="136">
        <v>8.4600000000000009</v>
      </c>
      <c r="E228" s="282"/>
      <c r="F228" s="262" t="s">
        <v>10</v>
      </c>
      <c r="G228" s="285">
        <f>G226-G227</f>
        <v>2.2499999999999991</v>
      </c>
      <c r="H228" s="285">
        <f>H226-H227</f>
        <v>2.6899999999999995</v>
      </c>
      <c r="I228" s="281"/>
      <c r="J228" s="281"/>
      <c r="L228" s="125">
        <v>14</v>
      </c>
      <c r="M228" s="137">
        <v>22.9</v>
      </c>
      <c r="N228" s="136">
        <v>23.9</v>
      </c>
      <c r="P228" s="262" t="s">
        <v>10</v>
      </c>
      <c r="Q228" s="285">
        <f>Q226-Q227</f>
        <v>1.0999999999999979</v>
      </c>
      <c r="R228" s="285">
        <f>R226-R227</f>
        <v>3</v>
      </c>
    </row>
    <row r="229" spans="2:18">
      <c r="B229" s="125">
        <v>17</v>
      </c>
      <c r="C229" s="137">
        <v>8.33</v>
      </c>
      <c r="D229" s="136">
        <v>9.8000000000000007</v>
      </c>
      <c r="E229" s="282"/>
      <c r="F229" s="258"/>
      <c r="G229" s="281"/>
      <c r="H229" s="281"/>
      <c r="I229" s="281"/>
      <c r="J229" s="281"/>
      <c r="L229" s="125">
        <v>17</v>
      </c>
      <c r="M229" s="137">
        <v>22.8</v>
      </c>
      <c r="N229" s="136">
        <v>23.8</v>
      </c>
      <c r="P229" s="258"/>
      <c r="Q229" s="281"/>
      <c r="R229" s="281"/>
    </row>
    <row r="230" spans="2:18">
      <c r="B230" s="125">
        <v>18</v>
      </c>
      <c r="C230" s="137">
        <v>8.35</v>
      </c>
      <c r="D230" s="136">
        <v>9.66</v>
      </c>
      <c r="E230" s="282"/>
      <c r="F230" s="258"/>
      <c r="G230" s="281"/>
      <c r="H230" s="281"/>
      <c r="I230" s="281"/>
      <c r="J230" s="281"/>
      <c r="L230" s="125">
        <v>18</v>
      </c>
      <c r="M230" s="137">
        <v>23.9</v>
      </c>
      <c r="N230" s="136">
        <v>24.2</v>
      </c>
      <c r="P230" s="258"/>
      <c r="Q230" s="281"/>
      <c r="R230" s="281"/>
    </row>
    <row r="231" spans="2:18">
      <c r="B231" s="125">
        <v>19</v>
      </c>
      <c r="C231" s="137">
        <v>7.8</v>
      </c>
      <c r="D231" s="136">
        <v>10.73</v>
      </c>
      <c r="E231" s="282"/>
      <c r="F231" s="258"/>
      <c r="G231" s="281"/>
      <c r="H231" s="281"/>
      <c r="I231" s="281"/>
      <c r="J231" s="281"/>
      <c r="L231" s="125">
        <v>19</v>
      </c>
      <c r="M231" s="137">
        <v>23.2</v>
      </c>
      <c r="N231" s="136">
        <v>24.5</v>
      </c>
      <c r="P231" s="258"/>
      <c r="Q231" s="281"/>
      <c r="R231" s="281"/>
    </row>
    <row r="232" spans="2:18">
      <c r="B232" s="125">
        <v>20</v>
      </c>
      <c r="C232" s="137">
        <v>8.19</v>
      </c>
      <c r="D232" s="136">
        <v>10.59</v>
      </c>
      <c r="E232" s="282"/>
      <c r="F232" s="258"/>
      <c r="G232" s="281"/>
      <c r="H232" s="281"/>
      <c r="I232" s="281"/>
      <c r="J232" s="281"/>
      <c r="L232" s="125">
        <v>20</v>
      </c>
      <c r="M232" s="137">
        <v>23.8</v>
      </c>
      <c r="N232" s="136">
        <v>24.5</v>
      </c>
      <c r="P232" s="258"/>
      <c r="Q232" s="281"/>
      <c r="R232" s="281"/>
    </row>
    <row r="233" spans="2:18">
      <c r="B233" s="125">
        <v>24</v>
      </c>
      <c r="C233" s="284" t="s">
        <v>307</v>
      </c>
      <c r="D233" s="283" t="s">
        <v>307</v>
      </c>
      <c r="E233" s="282"/>
      <c r="F233" s="258"/>
      <c r="G233" s="281"/>
      <c r="H233" s="281"/>
      <c r="I233" s="281"/>
      <c r="J233" s="281"/>
      <c r="L233" s="125">
        <v>24</v>
      </c>
      <c r="M233" s="284" t="s">
        <v>307</v>
      </c>
      <c r="N233" s="283" t="s">
        <v>307</v>
      </c>
      <c r="P233" s="258"/>
      <c r="Q233" s="281"/>
      <c r="R233" s="281"/>
    </row>
    <row r="234" spans="2:18">
      <c r="B234" s="125">
        <v>25</v>
      </c>
      <c r="C234" s="284" t="s">
        <v>307</v>
      </c>
      <c r="D234" s="283" t="s">
        <v>307</v>
      </c>
      <c r="E234" s="282"/>
      <c r="F234" s="258"/>
      <c r="G234" s="281"/>
      <c r="H234" s="281"/>
      <c r="I234" s="281"/>
      <c r="J234" s="281"/>
      <c r="L234" s="125">
        <v>25</v>
      </c>
      <c r="M234" s="284" t="s">
        <v>307</v>
      </c>
      <c r="N234" s="283" t="s">
        <v>307</v>
      </c>
      <c r="P234" s="258"/>
      <c r="Q234" s="281"/>
      <c r="R234" s="281"/>
    </row>
    <row r="235" spans="2:18">
      <c r="B235" s="125">
        <v>27</v>
      </c>
      <c r="C235" s="284" t="s">
        <v>307</v>
      </c>
      <c r="D235" s="283" t="s">
        <v>307</v>
      </c>
      <c r="E235" s="282"/>
      <c r="F235" s="258"/>
      <c r="G235" s="281"/>
      <c r="H235" s="281"/>
      <c r="I235" s="281"/>
      <c r="J235" s="281"/>
      <c r="L235" s="125">
        <v>27</v>
      </c>
      <c r="M235" s="284" t="s">
        <v>307</v>
      </c>
      <c r="N235" s="283" t="s">
        <v>307</v>
      </c>
      <c r="P235" s="258"/>
      <c r="Q235" s="281"/>
      <c r="R235" s="281"/>
    </row>
    <row r="236" spans="2:18" ht="13.5" thickBot="1">
      <c r="B236" s="182">
        <v>28</v>
      </c>
      <c r="C236" s="284" t="s">
        <v>307</v>
      </c>
      <c r="D236" s="283" t="s">
        <v>307</v>
      </c>
      <c r="E236" s="282"/>
      <c r="F236" s="258"/>
      <c r="G236" s="281"/>
      <c r="H236" s="281"/>
      <c r="I236" s="281"/>
      <c r="J236" s="281"/>
      <c r="L236" s="182">
        <v>28</v>
      </c>
      <c r="M236" s="284" t="s">
        <v>307</v>
      </c>
      <c r="N236" s="283" t="s">
        <v>307</v>
      </c>
      <c r="P236" s="258"/>
      <c r="Q236" s="281"/>
      <c r="R236" s="281"/>
    </row>
    <row r="237" spans="2:18" ht="13.5" thickBot="1">
      <c r="B237" s="248" t="s">
        <v>0</v>
      </c>
      <c r="C237" s="256">
        <f>COUNTIF(C226:C236,"&gt;0")</f>
        <v>7</v>
      </c>
      <c r="D237" s="255">
        <f>COUNTIF(D226:D236,"&gt;0")</f>
        <v>7</v>
      </c>
      <c r="E237" s="280"/>
      <c r="L237" s="248" t="s">
        <v>0</v>
      </c>
      <c r="M237" s="256">
        <f>COUNTIF(M226:M236,"&gt;0")</f>
        <v>7</v>
      </c>
      <c r="N237" s="255">
        <f>COUNTIF(N226:N236,"&gt;0")</f>
        <v>7</v>
      </c>
    </row>
    <row r="238" spans="2:18">
      <c r="B238" s="117" t="s">
        <v>1</v>
      </c>
      <c r="C238" s="134">
        <f>AVERAGE(C226:C236)</f>
        <v>8.2085714285714282</v>
      </c>
      <c r="D238" s="146">
        <f>AVERAGE(D226:D236)</f>
        <v>9.9800000000000022</v>
      </c>
      <c r="E238" s="101"/>
      <c r="L238" s="117" t="s">
        <v>1</v>
      </c>
      <c r="M238" s="134">
        <f>AVERAGE(M226:M236)</f>
        <v>23.24285714285714</v>
      </c>
      <c r="N238" s="146">
        <f>AVERAGE(N226:N236)</f>
        <v>23.657142857142855</v>
      </c>
    </row>
    <row r="239" spans="2:18">
      <c r="B239" s="85" t="s">
        <v>2</v>
      </c>
      <c r="C239" s="84">
        <f>STDEV(C226:C236)</f>
        <v>0.67885758377410699</v>
      </c>
      <c r="D239" s="136">
        <f>STDEV(D226:D236)</f>
        <v>0.91367390244003333</v>
      </c>
      <c r="E239" s="101"/>
      <c r="L239" s="85" t="s">
        <v>2</v>
      </c>
      <c r="M239" s="84">
        <f>STDEV(M226:M236)</f>
        <v>0.44293394111365664</v>
      </c>
      <c r="N239" s="136">
        <f>STDEV(N226:N236)</f>
        <v>1.0533393610436332</v>
      </c>
    </row>
    <row r="240" spans="2:18" ht="13.5" thickBot="1">
      <c r="B240" s="82" t="s">
        <v>3</v>
      </c>
      <c r="C240" s="235">
        <f>CONFIDENCE(0.05,C239,C237)</f>
        <v>0.50289549485047935</v>
      </c>
      <c r="D240" s="234">
        <f>CONFIDENCE(0.05,D239,D237)</f>
        <v>0.67684666162975959</v>
      </c>
      <c r="E240" s="279"/>
      <c r="L240" s="82" t="s">
        <v>3</v>
      </c>
      <c r="M240" s="254">
        <f>CONFIDENCE(0.05,M239,M237)</f>
        <v>0.32812402604983842</v>
      </c>
      <c r="N240" s="278">
        <f>CONFIDENCE(0.05,N239,N237)</f>
        <v>0.78031038008377374</v>
      </c>
    </row>
  </sheetData>
  <mergeCells count="120">
    <mergeCell ref="B221:C222"/>
    <mergeCell ref="D221:D222"/>
    <mergeCell ref="G221:H221"/>
    <mergeCell ref="L221:M222"/>
    <mergeCell ref="N221:N222"/>
    <mergeCell ref="Q221:R221"/>
    <mergeCell ref="B223:C223"/>
    <mergeCell ref="L223:M223"/>
    <mergeCell ref="B224:B225"/>
    <mergeCell ref="C224:D224"/>
    <mergeCell ref="L224:L225"/>
    <mergeCell ref="M224:N224"/>
    <mergeCell ref="B159:C159"/>
    <mergeCell ref="L159:M159"/>
    <mergeCell ref="B160:B161"/>
    <mergeCell ref="C160:D160"/>
    <mergeCell ref="L160:L161"/>
    <mergeCell ref="M160:N160"/>
    <mergeCell ref="Q188:R188"/>
    <mergeCell ref="B188:C189"/>
    <mergeCell ref="D188:D189"/>
    <mergeCell ref="G188:H188"/>
    <mergeCell ref="N188:N189"/>
    <mergeCell ref="B130:B131"/>
    <mergeCell ref="C130:D130"/>
    <mergeCell ref="L130:L131"/>
    <mergeCell ref="M130:N130"/>
    <mergeCell ref="B157:C158"/>
    <mergeCell ref="D157:D158"/>
    <mergeCell ref="G157:H157"/>
    <mergeCell ref="L157:M158"/>
    <mergeCell ref="N157:N158"/>
    <mergeCell ref="C100:D100"/>
    <mergeCell ref="B129:C129"/>
    <mergeCell ref="L129:M129"/>
    <mergeCell ref="G127:H127"/>
    <mergeCell ref="L127:M128"/>
    <mergeCell ref="N73:N74"/>
    <mergeCell ref="B127:C128"/>
    <mergeCell ref="D127:D128"/>
    <mergeCell ref="B75:C75"/>
    <mergeCell ref="L75:M75"/>
    <mergeCell ref="B76:B77"/>
    <mergeCell ref="C76:D76"/>
    <mergeCell ref="L76:L77"/>
    <mergeCell ref="M76:N76"/>
    <mergeCell ref="Q73:R73"/>
    <mergeCell ref="G97:H97"/>
    <mergeCell ref="L97:M98"/>
    <mergeCell ref="G73:H73"/>
    <mergeCell ref="L73:M74"/>
    <mergeCell ref="N54:N55"/>
    <mergeCell ref="Q54:R54"/>
    <mergeCell ref="L57:L58"/>
    <mergeCell ref="M57:N57"/>
    <mergeCell ref="Q35:R35"/>
    <mergeCell ref="N2:N3"/>
    <mergeCell ref="Q2:R2"/>
    <mergeCell ref="Q19:R19"/>
    <mergeCell ref="N19:N20"/>
    <mergeCell ref="B4:C4"/>
    <mergeCell ref="L35:M36"/>
    <mergeCell ref="B21:C21"/>
    <mergeCell ref="L21:M21"/>
    <mergeCell ref="B22:B23"/>
    <mergeCell ref="B2:C3"/>
    <mergeCell ref="D2:D3"/>
    <mergeCell ref="G2:H2"/>
    <mergeCell ref="L2:M3"/>
    <mergeCell ref="B19:C20"/>
    <mergeCell ref="D35:D36"/>
    <mergeCell ref="G35:H35"/>
    <mergeCell ref="L4:M4"/>
    <mergeCell ref="B5:B6"/>
    <mergeCell ref="C5:D5"/>
    <mergeCell ref="L5:L6"/>
    <mergeCell ref="M5:N5"/>
    <mergeCell ref="C38:D38"/>
    <mergeCell ref="D19:D20"/>
    <mergeCell ref="G19:H19"/>
    <mergeCell ref="L19:M20"/>
    <mergeCell ref="B35:C36"/>
    <mergeCell ref="B38:B39"/>
    <mergeCell ref="L38:L39"/>
    <mergeCell ref="M38:N38"/>
    <mergeCell ref="L37:M37"/>
    <mergeCell ref="B190:C190"/>
    <mergeCell ref="L190:M190"/>
    <mergeCell ref="B100:B101"/>
    <mergeCell ref="B191:B192"/>
    <mergeCell ref="C191:D191"/>
    <mergeCell ref="C22:D22"/>
    <mergeCell ref="L22:L23"/>
    <mergeCell ref="M22:N22"/>
    <mergeCell ref="N35:N36"/>
    <mergeCell ref="B37:C37"/>
    <mergeCell ref="B99:C99"/>
    <mergeCell ref="L99:M99"/>
    <mergeCell ref="B97:C98"/>
    <mergeCell ref="D97:D98"/>
    <mergeCell ref="B54:C55"/>
    <mergeCell ref="D54:D55"/>
    <mergeCell ref="G54:H54"/>
    <mergeCell ref="L54:M55"/>
    <mergeCell ref="B73:C74"/>
    <mergeCell ref="D73:D74"/>
    <mergeCell ref="B56:C56"/>
    <mergeCell ref="L56:M56"/>
    <mergeCell ref="B57:B58"/>
    <mergeCell ref="C57:D57"/>
    <mergeCell ref="L191:L192"/>
    <mergeCell ref="L188:M189"/>
    <mergeCell ref="L100:L101"/>
    <mergeCell ref="M100:N100"/>
    <mergeCell ref="Q157:R157"/>
    <mergeCell ref="N97:N98"/>
    <mergeCell ref="Q97:R97"/>
    <mergeCell ref="N127:N128"/>
    <mergeCell ref="M191:N191"/>
    <mergeCell ref="Q127:R127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7"/>
  <sheetViews>
    <sheetView workbookViewId="0"/>
  </sheetViews>
  <sheetFormatPr defaultRowHeight="12.75"/>
  <cols>
    <col min="2" max="2" width="9.140625" style="30"/>
    <col min="3" max="4" width="13.140625" style="31" customWidth="1"/>
    <col min="5" max="5" width="2.7109375" style="30" customWidth="1"/>
    <col min="6" max="6" width="9.140625" style="30"/>
    <col min="7" max="8" width="11.7109375" style="31" customWidth="1"/>
  </cols>
  <sheetData>
    <row r="1" spans="2:9" ht="13.5" thickBot="1">
      <c r="G1" s="43"/>
      <c r="H1" s="43"/>
    </row>
    <row r="2" spans="2:9" ht="13.5" customHeight="1" thickBot="1">
      <c r="B2" s="335"/>
      <c r="C2" s="336"/>
      <c r="D2" s="339" t="s">
        <v>15</v>
      </c>
      <c r="G2" s="332" t="s">
        <v>24</v>
      </c>
      <c r="H2" s="332"/>
    </row>
    <row r="3" spans="2:9" ht="13.5" thickBot="1">
      <c r="B3" s="337"/>
      <c r="C3" s="338"/>
      <c r="D3" s="340"/>
      <c r="G3" s="42">
        <v>1</v>
      </c>
      <c r="H3" s="42">
        <v>2</v>
      </c>
    </row>
    <row r="4" spans="2:9" ht="13.5" thickBot="1">
      <c r="B4" s="341" t="s">
        <v>16</v>
      </c>
      <c r="C4" s="336"/>
      <c r="D4" s="32" t="s">
        <v>4</v>
      </c>
      <c r="F4" s="39" t="s">
        <v>1</v>
      </c>
      <c r="G4" s="31">
        <f t="shared" ref="G4:H6" si="0">C13</f>
        <v>37.650000000000006</v>
      </c>
      <c r="H4" s="31">
        <f t="shared" si="0"/>
        <v>32.100000000000009</v>
      </c>
    </row>
    <row r="5" spans="2:9">
      <c r="B5" s="333" t="s">
        <v>6</v>
      </c>
      <c r="C5" s="342" t="s">
        <v>27</v>
      </c>
      <c r="D5" s="343"/>
      <c r="F5" s="40" t="s">
        <v>7</v>
      </c>
      <c r="G5" s="45">
        <f t="shared" si="0"/>
        <v>1.181806526749057</v>
      </c>
      <c r="H5" s="45">
        <f t="shared" si="0"/>
        <v>2.2102036105300349</v>
      </c>
      <c r="I5" s="20"/>
    </row>
    <row r="6" spans="2:9">
      <c r="B6" s="334"/>
      <c r="C6" s="33">
        <v>1</v>
      </c>
      <c r="D6" s="3">
        <v>2</v>
      </c>
      <c r="F6" s="40" t="s">
        <v>3</v>
      </c>
      <c r="G6" s="46">
        <f t="shared" si="0"/>
        <v>1.1581491145612615</v>
      </c>
      <c r="H6" s="46">
        <f t="shared" si="0"/>
        <v>1.937293283893319</v>
      </c>
      <c r="I6" s="21"/>
    </row>
    <row r="7" spans="2:9">
      <c r="B7" s="4">
        <v>26</v>
      </c>
      <c r="C7" s="16"/>
      <c r="D7" s="1">
        <v>34.9</v>
      </c>
      <c r="F7" s="40" t="s">
        <v>8</v>
      </c>
      <c r="G7" s="23">
        <f>MAX(C7:C11)</f>
        <v>39.200000000000003</v>
      </c>
      <c r="H7" s="23">
        <f>MAX(D7:D11)</f>
        <v>34.9</v>
      </c>
      <c r="I7" s="10"/>
    </row>
    <row r="8" spans="2:9">
      <c r="B8" s="4">
        <v>27</v>
      </c>
      <c r="C8" s="16">
        <v>37.799999999999997</v>
      </c>
      <c r="D8" s="1">
        <v>31.8</v>
      </c>
      <c r="F8" s="40" t="s">
        <v>9</v>
      </c>
      <c r="G8" s="23">
        <f>MIN(C7:C11)</f>
        <v>36.4</v>
      </c>
      <c r="H8" s="23">
        <f>MIN(D7:D11)</f>
        <v>28.9</v>
      </c>
      <c r="I8" s="10"/>
    </row>
    <row r="9" spans="2:9" ht="13.5" thickBot="1">
      <c r="B9" s="4">
        <v>28</v>
      </c>
      <c r="C9" s="16">
        <v>39.200000000000003</v>
      </c>
      <c r="D9" s="1">
        <v>31.7</v>
      </c>
      <c r="F9" s="41" t="s">
        <v>10</v>
      </c>
      <c r="G9" s="44">
        <f>G7-G8</f>
        <v>2.8000000000000043</v>
      </c>
      <c r="H9" s="44">
        <f>H7-H8</f>
        <v>6</v>
      </c>
      <c r="I9" s="10"/>
    </row>
    <row r="10" spans="2:9">
      <c r="B10" s="4">
        <v>29</v>
      </c>
      <c r="C10" s="16">
        <v>36.4</v>
      </c>
      <c r="D10" s="1">
        <v>33.200000000000003</v>
      </c>
      <c r="G10" s="23"/>
      <c r="H10" s="23"/>
      <c r="I10" s="10"/>
    </row>
    <row r="11" spans="2:9" ht="12.75" customHeight="1" thickBot="1">
      <c r="B11" s="13">
        <v>30</v>
      </c>
      <c r="C11" s="35">
        <v>37.200000000000003</v>
      </c>
      <c r="D11" s="8">
        <v>28.9</v>
      </c>
      <c r="G11" s="23"/>
      <c r="H11" s="23"/>
      <c r="I11" s="10"/>
    </row>
    <row r="12" spans="2:9" ht="13.5" thickBot="1">
      <c r="B12" s="36" t="s">
        <v>0</v>
      </c>
      <c r="C12" s="37">
        <f>COUNTIF(C7:C11,"&gt;0")</f>
        <v>4</v>
      </c>
      <c r="D12" s="38">
        <f>COUNTIF(D7:D11,"&gt;0")</f>
        <v>5</v>
      </c>
      <c r="E12" s="34"/>
      <c r="G12" s="23"/>
      <c r="H12" s="23"/>
    </row>
    <row r="13" spans="2:9">
      <c r="B13" s="7" t="s">
        <v>1</v>
      </c>
      <c r="C13" s="15">
        <f>AVERAGE(C7:C11)</f>
        <v>37.650000000000006</v>
      </c>
      <c r="D13" s="5">
        <f>AVERAGE(D7:D11)</f>
        <v>32.100000000000009</v>
      </c>
      <c r="G13" s="23"/>
      <c r="H13" s="23"/>
    </row>
    <row r="14" spans="2:9">
      <c r="B14" s="4" t="s">
        <v>2</v>
      </c>
      <c r="C14" s="16">
        <f>STDEV(C7:C11)</f>
        <v>1.181806526749057</v>
      </c>
      <c r="D14" s="1">
        <f>STDEV(D7:D11)</f>
        <v>2.2102036105300349</v>
      </c>
      <c r="G14" s="23"/>
      <c r="H14" s="23"/>
    </row>
    <row r="15" spans="2:9" ht="13.5" thickBot="1">
      <c r="B15" s="13" t="s">
        <v>3</v>
      </c>
      <c r="C15" s="19">
        <f>CONFIDENCE(0.05,C14,C12)</f>
        <v>1.1581491145612615</v>
      </c>
      <c r="D15" s="12">
        <f>CONFIDENCE(0.05,D14,D12)</f>
        <v>1.937293283893319</v>
      </c>
      <c r="G15" s="23"/>
      <c r="H15" s="23"/>
    </row>
    <row r="16" spans="2:9">
      <c r="G16" s="23"/>
      <c r="H16" s="49"/>
      <c r="I16" s="2"/>
    </row>
    <row r="17" spans="2:9" ht="13.5" thickBot="1">
      <c r="G17" s="23"/>
      <c r="H17" s="49"/>
      <c r="I17" s="2"/>
    </row>
    <row r="18" spans="2:9" ht="13.5" thickBot="1">
      <c r="B18" s="335"/>
      <c r="C18" s="336"/>
      <c r="D18" s="339" t="s">
        <v>15</v>
      </c>
      <c r="G18" s="332" t="s">
        <v>23</v>
      </c>
      <c r="H18" s="332"/>
      <c r="I18" s="2"/>
    </row>
    <row r="19" spans="2:9" ht="13.5" thickBot="1">
      <c r="B19" s="337"/>
      <c r="C19" s="338"/>
      <c r="D19" s="340"/>
      <c r="G19" s="42">
        <v>1</v>
      </c>
      <c r="H19" s="42">
        <v>2</v>
      </c>
      <c r="I19" s="2"/>
    </row>
    <row r="20" spans="2:9" ht="13.5" customHeight="1" thickBot="1">
      <c r="B20" s="341" t="s">
        <v>16</v>
      </c>
      <c r="C20" s="336"/>
      <c r="D20" s="32" t="s">
        <v>19</v>
      </c>
      <c r="F20" s="39" t="s">
        <v>1</v>
      </c>
      <c r="G20" s="45">
        <f>C36</f>
        <v>37.645454545454541</v>
      </c>
      <c r="H20" s="45">
        <f t="shared" ref="G20:H22" si="1">D36</f>
        <v>32.19166666666667</v>
      </c>
      <c r="I20" s="2"/>
    </row>
    <row r="21" spans="2:9">
      <c r="B21" s="333" t="s">
        <v>6</v>
      </c>
      <c r="C21" s="342" t="s">
        <v>27</v>
      </c>
      <c r="D21" s="343"/>
      <c r="F21" s="40" t="s">
        <v>7</v>
      </c>
      <c r="G21" s="45">
        <f t="shared" si="1"/>
        <v>2.0685084657132227</v>
      </c>
      <c r="H21" s="45">
        <f t="shared" si="1"/>
        <v>3.5173487777362116</v>
      </c>
      <c r="I21" s="2"/>
    </row>
    <row r="22" spans="2:9" ht="13.5" thickBot="1">
      <c r="B22" s="334"/>
      <c r="C22" s="33">
        <v>1</v>
      </c>
      <c r="D22" s="3">
        <v>2</v>
      </c>
      <c r="F22" s="40" t="s">
        <v>3</v>
      </c>
      <c r="G22" s="46">
        <f>C38</f>
        <v>1.2223879247069382</v>
      </c>
      <c r="H22" s="46">
        <f t="shared" si="1"/>
        <v>1.9900908493282776</v>
      </c>
      <c r="I22" s="2"/>
    </row>
    <row r="23" spans="2:9">
      <c r="B23" s="14">
        <v>2</v>
      </c>
      <c r="C23" s="26">
        <v>34.200000000000003</v>
      </c>
      <c r="D23" s="5">
        <v>29</v>
      </c>
      <c r="F23" s="40" t="s">
        <v>8</v>
      </c>
      <c r="G23" s="23">
        <f>MAX(C23:C34)</f>
        <v>40.200000000000003</v>
      </c>
      <c r="H23" s="23">
        <f>MAX(D23:D34)</f>
        <v>37.200000000000003</v>
      </c>
      <c r="I23" s="2"/>
    </row>
    <row r="24" spans="2:9">
      <c r="B24" s="6">
        <v>3</v>
      </c>
      <c r="C24" s="24">
        <v>34.700000000000003</v>
      </c>
      <c r="D24" s="1">
        <v>27.2</v>
      </c>
      <c r="F24" s="40" t="s">
        <v>9</v>
      </c>
      <c r="G24" s="23">
        <f>MIN(C23:C34)</f>
        <v>34.200000000000003</v>
      </c>
      <c r="H24" s="23">
        <f>MIN(D23:D34)</f>
        <v>27.2</v>
      </c>
      <c r="I24" s="2"/>
    </row>
    <row r="25" spans="2:9" ht="13.5" thickBot="1">
      <c r="B25" s="6">
        <v>11</v>
      </c>
      <c r="C25" s="24"/>
      <c r="D25" s="1">
        <v>29.8</v>
      </c>
      <c r="F25" s="41" t="s">
        <v>10</v>
      </c>
      <c r="G25" s="44">
        <f>G23-G24</f>
        <v>6</v>
      </c>
      <c r="H25" s="44">
        <f>H23-H24</f>
        <v>10.000000000000004</v>
      </c>
      <c r="I25" s="2"/>
    </row>
    <row r="26" spans="2:9">
      <c r="B26" s="6">
        <v>12</v>
      </c>
      <c r="C26" s="24">
        <v>39.200000000000003</v>
      </c>
      <c r="D26" s="1">
        <v>32.299999999999997</v>
      </c>
      <c r="H26" s="22"/>
      <c r="I26" s="2"/>
    </row>
    <row r="27" spans="2:9">
      <c r="B27" s="6">
        <v>13</v>
      </c>
      <c r="C27" s="24">
        <v>40.200000000000003</v>
      </c>
      <c r="D27" s="1">
        <v>31.3</v>
      </c>
      <c r="H27" s="22"/>
      <c r="I27" s="2"/>
    </row>
    <row r="28" spans="2:9">
      <c r="B28" s="6">
        <v>16</v>
      </c>
      <c r="C28" s="24">
        <v>38.299999999999997</v>
      </c>
      <c r="D28" s="1">
        <v>29.3</v>
      </c>
      <c r="H28" s="22"/>
      <c r="I28" s="2"/>
    </row>
    <row r="29" spans="2:9">
      <c r="B29" s="6">
        <v>17</v>
      </c>
      <c r="C29" s="24">
        <v>36.1</v>
      </c>
      <c r="D29" s="1">
        <v>28.3</v>
      </c>
      <c r="H29" s="22"/>
      <c r="I29" s="2"/>
    </row>
    <row r="30" spans="2:9">
      <c r="B30" s="6">
        <v>19</v>
      </c>
      <c r="C30" s="24">
        <v>37.1</v>
      </c>
      <c r="D30" s="1">
        <v>36.799999999999997</v>
      </c>
      <c r="H30" s="23"/>
      <c r="I30" s="2"/>
    </row>
    <row r="31" spans="2:9">
      <c r="B31" s="17">
        <v>25</v>
      </c>
      <c r="C31" s="24">
        <v>39.700000000000003</v>
      </c>
      <c r="D31" s="1">
        <v>37.200000000000003</v>
      </c>
      <c r="H31" s="22"/>
      <c r="I31" s="2"/>
    </row>
    <row r="32" spans="2:9">
      <c r="B32" s="17">
        <v>26</v>
      </c>
      <c r="C32" s="24">
        <v>39.4</v>
      </c>
      <c r="D32" s="1">
        <v>35.5</v>
      </c>
      <c r="H32" s="22"/>
      <c r="I32" s="2"/>
    </row>
    <row r="33" spans="2:9">
      <c r="B33" s="17">
        <v>27</v>
      </c>
      <c r="C33" s="24">
        <v>36.4</v>
      </c>
      <c r="D33" s="1">
        <v>35</v>
      </c>
      <c r="H33" s="23"/>
      <c r="I33" s="2"/>
    </row>
    <row r="34" spans="2:9" ht="13.5" thickBot="1">
      <c r="B34" s="18">
        <v>30</v>
      </c>
      <c r="C34" s="25">
        <v>38.799999999999997</v>
      </c>
      <c r="D34" s="12">
        <v>34.6</v>
      </c>
      <c r="H34" s="23"/>
      <c r="I34" s="2"/>
    </row>
    <row r="35" spans="2:9" ht="13.5" thickBot="1">
      <c r="B35" s="36" t="s">
        <v>0</v>
      </c>
      <c r="C35" s="37">
        <f>COUNTIF(C23:C34,"&gt;0")</f>
        <v>11</v>
      </c>
      <c r="D35" s="37">
        <f>COUNTIF(D23:D34,"&gt;0")</f>
        <v>12</v>
      </c>
      <c r="H35" s="23"/>
      <c r="I35" s="2"/>
    </row>
    <row r="36" spans="2:9">
      <c r="B36" s="7" t="s">
        <v>1</v>
      </c>
      <c r="C36" s="15">
        <f>AVERAGE(C23:C34)</f>
        <v>37.645454545454541</v>
      </c>
      <c r="D36" s="15">
        <f>AVERAGE(D23:D34)</f>
        <v>32.19166666666667</v>
      </c>
      <c r="H36" s="23"/>
      <c r="I36" s="2"/>
    </row>
    <row r="37" spans="2:9">
      <c r="B37" s="4" t="s">
        <v>2</v>
      </c>
      <c r="C37" s="16">
        <f>STDEV(C23:C34)</f>
        <v>2.0685084657132227</v>
      </c>
      <c r="D37" s="16">
        <f>STDEV(D23:D34)</f>
        <v>3.5173487777362116</v>
      </c>
      <c r="H37" s="23"/>
      <c r="I37" s="2"/>
    </row>
    <row r="38" spans="2:9" ht="13.5" thickBot="1">
      <c r="B38" s="13" t="s">
        <v>3</v>
      </c>
      <c r="C38" s="19">
        <f>CONFIDENCE(0.05,C37,C35)</f>
        <v>1.2223879247069382</v>
      </c>
      <c r="D38" s="19">
        <f>CONFIDENCE(0.05,D37,D35)</f>
        <v>1.9900908493282776</v>
      </c>
      <c r="H38" s="23"/>
      <c r="I38" s="2"/>
    </row>
    <row r="39" spans="2:9">
      <c r="H39" s="23"/>
      <c r="I39" s="2"/>
    </row>
    <row r="40" spans="2:9" ht="13.5" thickBot="1">
      <c r="H40" s="23"/>
      <c r="I40" s="2"/>
    </row>
    <row r="41" spans="2:9" ht="13.5" thickBot="1">
      <c r="B41" s="335"/>
      <c r="C41" s="336"/>
      <c r="D41" s="339" t="s">
        <v>15</v>
      </c>
      <c r="G41" s="332" t="s">
        <v>32</v>
      </c>
      <c r="H41" s="332"/>
      <c r="I41" s="2"/>
    </row>
    <row r="42" spans="2:9" ht="13.5" thickBot="1">
      <c r="B42" s="337"/>
      <c r="C42" s="338"/>
      <c r="D42" s="340"/>
      <c r="G42" s="42">
        <v>1</v>
      </c>
      <c r="H42" s="42">
        <v>2</v>
      </c>
      <c r="I42" s="2"/>
    </row>
    <row r="43" spans="2:9" ht="13.5" customHeight="1" thickBot="1">
      <c r="B43" s="341" t="s">
        <v>16</v>
      </c>
      <c r="C43" s="336"/>
      <c r="D43" s="32" t="s">
        <v>28</v>
      </c>
      <c r="F43" s="39" t="s">
        <v>1</v>
      </c>
      <c r="G43" s="45">
        <f>C65</f>
        <v>36.211111111111109</v>
      </c>
      <c r="H43" s="45">
        <f t="shared" ref="G43:H45" si="2">D65</f>
        <v>33.840624999999996</v>
      </c>
      <c r="I43" s="2"/>
    </row>
    <row r="44" spans="2:9">
      <c r="B44" s="333" t="s">
        <v>6</v>
      </c>
      <c r="C44" s="342" t="s">
        <v>27</v>
      </c>
      <c r="D44" s="343"/>
      <c r="F44" s="40" t="s">
        <v>7</v>
      </c>
      <c r="G44" s="45">
        <f>C66</f>
        <v>5.2341294511228096</v>
      </c>
      <c r="H44" s="45">
        <f t="shared" si="2"/>
        <v>4.8085070014853315</v>
      </c>
      <c r="I44" s="2"/>
    </row>
    <row r="45" spans="2:9" ht="13.5" thickBot="1">
      <c r="B45" s="334"/>
      <c r="C45" s="33">
        <v>1</v>
      </c>
      <c r="D45" s="3">
        <v>2</v>
      </c>
      <c r="F45" s="40" t="s">
        <v>3</v>
      </c>
      <c r="G45" s="46">
        <f t="shared" si="2"/>
        <v>3.4195684048737021</v>
      </c>
      <c r="H45" s="46">
        <f t="shared" si="2"/>
        <v>2.3561251355799842</v>
      </c>
      <c r="I45" s="2"/>
    </row>
    <row r="46" spans="2:9">
      <c r="B46" s="7">
        <v>1</v>
      </c>
      <c r="C46" s="15">
        <v>38.700000000000003</v>
      </c>
      <c r="D46" s="5"/>
      <c r="F46" s="40" t="s">
        <v>8</v>
      </c>
      <c r="G46" s="23">
        <f>MAX(C46:C63)</f>
        <v>40.299999999999997</v>
      </c>
      <c r="H46" s="23">
        <f>MAX(D46:D63)</f>
        <v>40</v>
      </c>
      <c r="I46" s="2"/>
    </row>
    <row r="47" spans="2:9">
      <c r="B47" s="4">
        <v>2</v>
      </c>
      <c r="C47" s="16">
        <v>36.200000000000003</v>
      </c>
      <c r="D47" s="1">
        <v>32.4</v>
      </c>
      <c r="F47" s="40" t="s">
        <v>9</v>
      </c>
      <c r="G47" s="23">
        <f>MIN(C46:C63)</f>
        <v>23</v>
      </c>
      <c r="H47" s="23">
        <f>MIN(D46:D63)</f>
        <v>19.149999999999999</v>
      </c>
      <c r="I47" s="2"/>
    </row>
    <row r="48" spans="2:9" ht="13.5" thickBot="1">
      <c r="B48" s="4">
        <v>3</v>
      </c>
      <c r="C48" s="16"/>
      <c r="D48" s="1">
        <v>31.7</v>
      </c>
      <c r="F48" s="41" t="s">
        <v>10</v>
      </c>
      <c r="G48" s="44">
        <f>G46-G47</f>
        <v>17.299999999999997</v>
      </c>
      <c r="H48" s="44">
        <f>H46-H47</f>
        <v>20.85</v>
      </c>
      <c r="I48" s="2"/>
    </row>
    <row r="49" spans="2:4">
      <c r="B49" s="4">
        <v>10</v>
      </c>
      <c r="C49" s="16"/>
      <c r="D49" s="1">
        <v>37</v>
      </c>
    </row>
    <row r="50" spans="2:4">
      <c r="B50" s="4">
        <v>11</v>
      </c>
      <c r="C50" s="16">
        <v>39.1</v>
      </c>
      <c r="D50" s="1"/>
    </row>
    <row r="51" spans="2:4">
      <c r="B51" s="4">
        <v>14</v>
      </c>
      <c r="C51" s="16">
        <v>23</v>
      </c>
      <c r="D51" s="1">
        <v>19.149999999999999</v>
      </c>
    </row>
    <row r="52" spans="2:4">
      <c r="B52" s="4">
        <v>16</v>
      </c>
      <c r="C52" s="16"/>
      <c r="D52" s="1">
        <v>30.9</v>
      </c>
    </row>
    <row r="53" spans="2:4">
      <c r="B53" s="4">
        <v>17</v>
      </c>
      <c r="C53" s="16">
        <v>35.1</v>
      </c>
      <c r="D53" s="1">
        <v>37.5</v>
      </c>
    </row>
    <row r="54" spans="2:4">
      <c r="B54" s="28">
        <v>18</v>
      </c>
      <c r="C54" s="16">
        <v>36.299999999999997</v>
      </c>
      <c r="D54" s="1">
        <v>37.700000000000003</v>
      </c>
    </row>
    <row r="55" spans="2:4">
      <c r="B55" s="28">
        <v>21</v>
      </c>
      <c r="C55" s="16"/>
      <c r="D55" s="1">
        <v>34.9</v>
      </c>
    </row>
    <row r="56" spans="2:4">
      <c r="B56" s="28">
        <v>22</v>
      </c>
      <c r="C56" s="16"/>
      <c r="D56" s="1">
        <v>40</v>
      </c>
    </row>
    <row r="57" spans="2:4">
      <c r="B57" s="28">
        <v>23</v>
      </c>
      <c r="C57" s="16"/>
      <c r="D57" s="1">
        <v>35.9</v>
      </c>
    </row>
    <row r="58" spans="2:4">
      <c r="B58" s="28">
        <v>24</v>
      </c>
      <c r="C58" s="16"/>
      <c r="D58" s="1">
        <v>36.5</v>
      </c>
    </row>
    <row r="59" spans="2:4">
      <c r="B59" s="28">
        <v>25</v>
      </c>
      <c r="C59" s="16"/>
      <c r="D59" s="1">
        <v>36.4</v>
      </c>
    </row>
    <row r="60" spans="2:4">
      <c r="B60" s="28">
        <v>28</v>
      </c>
      <c r="C60" s="16">
        <v>38</v>
      </c>
      <c r="D60" s="1">
        <v>31.9</v>
      </c>
    </row>
    <row r="61" spans="2:4">
      <c r="B61" s="28">
        <v>29</v>
      </c>
      <c r="C61" s="16"/>
      <c r="D61" s="1">
        <v>35.5</v>
      </c>
    </row>
    <row r="62" spans="2:4">
      <c r="B62" s="28">
        <v>30</v>
      </c>
      <c r="C62" s="16">
        <v>40.299999999999997</v>
      </c>
      <c r="D62" s="1">
        <v>30.1</v>
      </c>
    </row>
    <row r="63" spans="2:4" ht="13.5" thickBot="1">
      <c r="B63" s="29">
        <v>31</v>
      </c>
      <c r="C63" s="16">
        <v>39.200000000000003</v>
      </c>
      <c r="D63" s="1">
        <v>33.9</v>
      </c>
    </row>
    <row r="64" spans="2:4" ht="13.5" thickBot="1">
      <c r="B64" s="36" t="s">
        <v>0</v>
      </c>
      <c r="C64" s="37">
        <f>COUNTIF(C46:C63,"&gt;0")</f>
        <v>9</v>
      </c>
      <c r="D64" s="38">
        <f>COUNTIF(D46:D63,"&gt;0")</f>
        <v>16</v>
      </c>
    </row>
    <row r="65" spans="2:8">
      <c r="B65" s="7" t="s">
        <v>1</v>
      </c>
      <c r="C65" s="15">
        <f>AVERAGE(C46:C63)</f>
        <v>36.211111111111109</v>
      </c>
      <c r="D65" s="5">
        <f>AVERAGE(D46:D63)</f>
        <v>33.840624999999996</v>
      </c>
    </row>
    <row r="66" spans="2:8">
      <c r="B66" s="4" t="s">
        <v>2</v>
      </c>
      <c r="C66" s="16">
        <f>STDEV(C46:C63)</f>
        <v>5.2341294511228096</v>
      </c>
      <c r="D66" s="1">
        <f>STDEV(D46:D63)</f>
        <v>4.8085070014853315</v>
      </c>
    </row>
    <row r="67" spans="2:8" ht="13.5" thickBot="1">
      <c r="B67" s="13" t="s">
        <v>3</v>
      </c>
      <c r="C67" s="19">
        <f>CONFIDENCE(0.05,C66,C64)</f>
        <v>3.4195684048737021</v>
      </c>
      <c r="D67" s="12">
        <f>CONFIDENCE(0.05,D66,D64)</f>
        <v>2.3561251355799842</v>
      </c>
    </row>
    <row r="69" spans="2:8" ht="13.5" thickBot="1"/>
    <row r="70" spans="2:8" ht="13.5" thickBot="1">
      <c r="B70" s="335"/>
      <c r="C70" s="336"/>
      <c r="D70" s="339" t="s">
        <v>15</v>
      </c>
      <c r="G70" s="332" t="s">
        <v>39</v>
      </c>
      <c r="H70" s="332"/>
    </row>
    <row r="71" spans="2:8" ht="13.5" thickBot="1">
      <c r="B71" s="337"/>
      <c r="C71" s="338"/>
      <c r="D71" s="340"/>
      <c r="G71" s="42">
        <v>1</v>
      </c>
      <c r="H71" s="42">
        <v>2</v>
      </c>
    </row>
    <row r="72" spans="2:8" ht="13.5" thickBot="1">
      <c r="B72" s="341" t="s">
        <v>16</v>
      </c>
      <c r="C72" s="336"/>
      <c r="D72" s="32" t="s">
        <v>35</v>
      </c>
      <c r="F72" s="39" t="s">
        <v>1</v>
      </c>
      <c r="G72" s="45">
        <f t="shared" ref="G72:H74" si="3">C88</f>
        <v>39.519999999999996</v>
      </c>
      <c r="H72" s="45">
        <f t="shared" si="3"/>
        <v>31.209090909090914</v>
      </c>
    </row>
    <row r="73" spans="2:8">
      <c r="B73" s="333" t="s">
        <v>6</v>
      </c>
      <c r="C73" s="342" t="s">
        <v>27</v>
      </c>
      <c r="D73" s="343"/>
      <c r="F73" s="40" t="s">
        <v>7</v>
      </c>
      <c r="G73" s="45">
        <f t="shared" si="3"/>
        <v>1.7793881595150127</v>
      </c>
      <c r="H73" s="45">
        <f t="shared" si="3"/>
        <v>2.3338614121042167</v>
      </c>
    </row>
    <row r="74" spans="2:8" ht="13.5" thickBot="1">
      <c r="B74" s="334"/>
      <c r="C74" s="33">
        <v>1</v>
      </c>
      <c r="D74" s="3">
        <v>2</v>
      </c>
      <c r="F74" s="40" t="s">
        <v>3</v>
      </c>
      <c r="G74" s="46">
        <f t="shared" si="3"/>
        <v>1.1028559418089614</v>
      </c>
      <c r="H74" s="46">
        <f t="shared" si="3"/>
        <v>1.3791986135826628</v>
      </c>
    </row>
    <row r="75" spans="2:8">
      <c r="B75" s="14">
        <v>1</v>
      </c>
      <c r="C75" s="15">
        <v>36.4</v>
      </c>
      <c r="D75" s="5">
        <v>28.3</v>
      </c>
      <c r="F75" s="40" t="s">
        <v>8</v>
      </c>
      <c r="G75" s="23">
        <f>MAX(C75:C86)</f>
        <v>41.5</v>
      </c>
      <c r="H75" s="23">
        <f>MAX(D75:D86)</f>
        <v>36.9</v>
      </c>
    </row>
    <row r="76" spans="2:8">
      <c r="B76" s="6">
        <v>6</v>
      </c>
      <c r="C76" s="16">
        <v>36.4</v>
      </c>
      <c r="D76" s="1"/>
      <c r="F76" s="40" t="s">
        <v>9</v>
      </c>
      <c r="G76" s="23">
        <f>MIN(C75:C86)</f>
        <v>36.4</v>
      </c>
      <c r="H76" s="23">
        <f>MIN(D75:D86)</f>
        <v>28.3</v>
      </c>
    </row>
    <row r="77" spans="2:8" ht="13.5" thickBot="1">
      <c r="B77" s="6">
        <v>7</v>
      </c>
      <c r="C77" s="16">
        <v>40</v>
      </c>
      <c r="D77" s="1">
        <v>29.6</v>
      </c>
      <c r="F77" s="41" t="s">
        <v>10</v>
      </c>
      <c r="G77" s="44">
        <f>G75-G76</f>
        <v>5.1000000000000014</v>
      </c>
      <c r="H77" s="44">
        <f>H75-H76</f>
        <v>8.5999999999999979</v>
      </c>
    </row>
    <row r="78" spans="2:8">
      <c r="B78" s="6">
        <v>11</v>
      </c>
      <c r="C78" s="16">
        <v>40.5</v>
      </c>
      <c r="D78" s="1">
        <v>36.9</v>
      </c>
    </row>
    <row r="79" spans="2:8">
      <c r="B79" s="6">
        <v>12</v>
      </c>
      <c r="C79" s="16">
        <v>40.6</v>
      </c>
      <c r="D79" s="1">
        <v>29.3</v>
      </c>
    </row>
    <row r="80" spans="2:8">
      <c r="B80" s="6">
        <v>15</v>
      </c>
      <c r="C80" s="16">
        <v>39.6</v>
      </c>
      <c r="D80" s="1">
        <v>31.1</v>
      </c>
    </row>
    <row r="81" spans="2:8">
      <c r="B81" s="17">
        <v>22</v>
      </c>
      <c r="C81" s="16"/>
      <c r="D81" s="1">
        <v>32.4</v>
      </c>
    </row>
    <row r="82" spans="2:8">
      <c r="B82" s="17">
        <v>25</v>
      </c>
      <c r="C82" s="16"/>
      <c r="D82" s="1">
        <v>31.4</v>
      </c>
    </row>
    <row r="83" spans="2:8">
      <c r="B83" s="17">
        <v>26</v>
      </c>
      <c r="C83" s="16">
        <v>39.200000000000003</v>
      </c>
      <c r="D83" s="1">
        <v>32.200000000000003</v>
      </c>
    </row>
    <row r="84" spans="2:8">
      <c r="B84" s="17">
        <v>27</v>
      </c>
      <c r="C84" s="16">
        <v>41.1</v>
      </c>
      <c r="D84" s="1">
        <v>32.299999999999997</v>
      </c>
    </row>
    <row r="85" spans="2:8">
      <c r="B85" s="17">
        <v>28</v>
      </c>
      <c r="C85" s="16">
        <v>41.5</v>
      </c>
      <c r="D85" s="1">
        <v>30.3</v>
      </c>
    </row>
    <row r="86" spans="2:8" ht="13.5" thickBot="1">
      <c r="B86" s="18">
        <v>29</v>
      </c>
      <c r="C86" s="16">
        <v>39.9</v>
      </c>
      <c r="D86" s="1">
        <v>29.5</v>
      </c>
    </row>
    <row r="87" spans="2:8" ht="13.5" thickBot="1">
      <c r="B87" s="36" t="s">
        <v>0</v>
      </c>
      <c r="C87" s="37">
        <f>COUNTIF(C75:C86,"&gt;0")</f>
        <v>10</v>
      </c>
      <c r="D87" s="38">
        <f>COUNTIF(D75:D86,"&gt;0")</f>
        <v>11</v>
      </c>
    </row>
    <row r="88" spans="2:8">
      <c r="B88" s="7" t="s">
        <v>1</v>
      </c>
      <c r="C88" s="15">
        <f>AVERAGE(C75:C86)</f>
        <v>39.519999999999996</v>
      </c>
      <c r="D88" s="5">
        <f>AVERAGE(D75:D86)</f>
        <v>31.209090909090914</v>
      </c>
    </row>
    <row r="89" spans="2:8">
      <c r="B89" s="4" t="s">
        <v>2</v>
      </c>
      <c r="C89" s="16">
        <f>STDEV(C75:C86)</f>
        <v>1.7793881595150127</v>
      </c>
      <c r="D89" s="1">
        <f>STDEV(D75:D86)</f>
        <v>2.3338614121042167</v>
      </c>
    </row>
    <row r="90" spans="2:8" ht="13.5" thickBot="1">
      <c r="B90" s="13" t="s">
        <v>3</v>
      </c>
      <c r="C90" s="19">
        <f>CONFIDENCE(0.05,C89,C87)</f>
        <v>1.1028559418089614</v>
      </c>
      <c r="D90" s="12">
        <f>CONFIDENCE(0.05,D89,D87)</f>
        <v>1.3791986135826628</v>
      </c>
    </row>
    <row r="92" spans="2:8" ht="13.5" thickBot="1"/>
    <row r="93" spans="2:8" ht="13.5" thickBot="1">
      <c r="B93" s="335"/>
      <c r="C93" s="336"/>
      <c r="D93" s="339" t="s">
        <v>15</v>
      </c>
      <c r="G93" s="332" t="s">
        <v>49</v>
      </c>
      <c r="H93" s="332"/>
    </row>
    <row r="94" spans="2:8" ht="13.5" thickBot="1">
      <c r="B94" s="337"/>
      <c r="C94" s="338"/>
      <c r="D94" s="340"/>
      <c r="G94" s="42">
        <v>1</v>
      </c>
      <c r="H94" s="42">
        <v>2</v>
      </c>
    </row>
    <row r="95" spans="2:8" ht="13.5" thickBot="1">
      <c r="B95" s="341" t="s">
        <v>16</v>
      </c>
      <c r="C95" s="336"/>
      <c r="D95" s="32" t="s">
        <v>45</v>
      </c>
      <c r="F95" s="39" t="s">
        <v>1</v>
      </c>
      <c r="G95" s="45">
        <f t="shared" ref="G95:H97" si="4">C105</f>
        <v>36.4</v>
      </c>
      <c r="H95" s="45">
        <f t="shared" si="4"/>
        <v>33.6</v>
      </c>
    </row>
    <row r="96" spans="2:8">
      <c r="B96" s="333" t="s">
        <v>6</v>
      </c>
      <c r="C96" s="342" t="s">
        <v>27</v>
      </c>
      <c r="D96" s="343"/>
      <c r="F96" s="40" t="s">
        <v>7</v>
      </c>
      <c r="G96" s="45">
        <f t="shared" si="4"/>
        <v>2.8326665882168354</v>
      </c>
      <c r="H96" s="45">
        <f t="shared" si="4"/>
        <v>2.1762352813976711</v>
      </c>
    </row>
    <row r="97" spans="2:8">
      <c r="B97" s="334"/>
      <c r="C97" s="33">
        <v>1</v>
      </c>
      <c r="D97" s="3">
        <v>2</v>
      </c>
      <c r="F97" s="40" t="s">
        <v>3</v>
      </c>
      <c r="G97" s="46">
        <f t="shared" si="4"/>
        <v>2.2665636830986271</v>
      </c>
      <c r="H97" s="46">
        <f t="shared" si="4"/>
        <v>1.7413188954930769</v>
      </c>
    </row>
    <row r="98" spans="2:8">
      <c r="B98" s="6">
        <v>9</v>
      </c>
      <c r="C98" s="16">
        <v>37</v>
      </c>
      <c r="D98" s="1">
        <v>37.1</v>
      </c>
      <c r="F98" s="40" t="s">
        <v>8</v>
      </c>
      <c r="G98" s="23">
        <f>MAX(C98:C103)</f>
        <v>39.700000000000003</v>
      </c>
      <c r="H98" s="23">
        <f>MAX(D98:D103)</f>
        <v>37.1</v>
      </c>
    </row>
    <row r="99" spans="2:8">
      <c r="B99" s="6">
        <v>10</v>
      </c>
      <c r="C99" s="16">
        <v>31.5</v>
      </c>
      <c r="D99" s="1">
        <v>34.799999999999997</v>
      </c>
      <c r="F99" s="40" t="s">
        <v>9</v>
      </c>
      <c r="G99" s="23">
        <f>MIN(C98:C103)</f>
        <v>31.5</v>
      </c>
      <c r="H99" s="23">
        <f>MIN(D98:D103)</f>
        <v>31.3</v>
      </c>
    </row>
    <row r="100" spans="2:8" ht="13.5" thickBot="1">
      <c r="B100" s="6">
        <v>11</v>
      </c>
      <c r="C100" s="16">
        <v>37.5</v>
      </c>
      <c r="D100" s="1">
        <v>33.799999999999997</v>
      </c>
      <c r="F100" s="41" t="s">
        <v>10</v>
      </c>
      <c r="G100" s="44">
        <f>G98-G99</f>
        <v>8.2000000000000028</v>
      </c>
      <c r="H100" s="44">
        <f>H98-H99</f>
        <v>5.8000000000000007</v>
      </c>
    </row>
    <row r="101" spans="2:8">
      <c r="B101" s="6">
        <v>13</v>
      </c>
      <c r="C101" s="16">
        <v>37.700000000000003</v>
      </c>
      <c r="D101" s="1">
        <v>33.1</v>
      </c>
    </row>
    <row r="102" spans="2:8">
      <c r="B102" s="6">
        <v>16</v>
      </c>
      <c r="C102" s="16">
        <v>39.700000000000003</v>
      </c>
      <c r="D102" s="1">
        <v>31.3</v>
      </c>
    </row>
    <row r="103" spans="2:8" ht="13.5" thickBot="1">
      <c r="B103" s="72">
        <v>30</v>
      </c>
      <c r="C103" s="16">
        <v>35</v>
      </c>
      <c r="D103" s="1">
        <v>31.5</v>
      </c>
    </row>
    <row r="104" spans="2:8" ht="13.5" thickBot="1">
      <c r="B104" s="36" t="s">
        <v>0</v>
      </c>
      <c r="C104" s="37">
        <f>COUNTIF(C98:C103,"&gt;0")</f>
        <v>6</v>
      </c>
      <c r="D104" s="38">
        <f>COUNTIF(D98:D103,"&gt;0")</f>
        <v>6</v>
      </c>
    </row>
    <row r="105" spans="2:8">
      <c r="B105" s="7" t="s">
        <v>1</v>
      </c>
      <c r="C105" s="15">
        <f>AVERAGE(C98:C103)</f>
        <v>36.4</v>
      </c>
      <c r="D105" s="5">
        <f>AVERAGE(D98:D103)</f>
        <v>33.6</v>
      </c>
    </row>
    <row r="106" spans="2:8">
      <c r="B106" s="4" t="s">
        <v>2</v>
      </c>
      <c r="C106" s="16">
        <f>STDEV(C98:C103)</f>
        <v>2.8326665882168354</v>
      </c>
      <c r="D106" s="1">
        <f>STDEV(D98:D103)</f>
        <v>2.1762352813976711</v>
      </c>
    </row>
    <row r="107" spans="2:8" ht="13.5" thickBot="1">
      <c r="B107" s="13" t="s">
        <v>3</v>
      </c>
      <c r="C107" s="19">
        <f>CONFIDENCE(0.05,C106,C104)</f>
        <v>2.2665636830986271</v>
      </c>
      <c r="D107" s="12">
        <f>CONFIDENCE(0.05,D106,D104)</f>
        <v>1.7413188954930769</v>
      </c>
    </row>
  </sheetData>
  <mergeCells count="30">
    <mergeCell ref="B95:C95"/>
    <mergeCell ref="B96:B97"/>
    <mergeCell ref="C96:D96"/>
    <mergeCell ref="B18:C19"/>
    <mergeCell ref="D18:D19"/>
    <mergeCell ref="B44:B45"/>
    <mergeCell ref="C44:D44"/>
    <mergeCell ref="B72:C72"/>
    <mergeCell ref="B93:C94"/>
    <mergeCell ref="D93:D94"/>
    <mergeCell ref="G93:H93"/>
    <mergeCell ref="B73:B74"/>
    <mergeCell ref="C73:D73"/>
    <mergeCell ref="G70:H70"/>
    <mergeCell ref="B70:C71"/>
    <mergeCell ref="D70:D71"/>
    <mergeCell ref="G2:H2"/>
    <mergeCell ref="B41:C42"/>
    <mergeCell ref="D41:D42"/>
    <mergeCell ref="B43:C43"/>
    <mergeCell ref="B20:C20"/>
    <mergeCell ref="B21:B22"/>
    <mergeCell ref="C21:D21"/>
    <mergeCell ref="G18:H18"/>
    <mergeCell ref="G41:H41"/>
    <mergeCell ref="D2:D3"/>
    <mergeCell ref="B2:C3"/>
    <mergeCell ref="B4:C4"/>
    <mergeCell ref="B5:B6"/>
    <mergeCell ref="C5:D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7"/>
  <sheetViews>
    <sheetView workbookViewId="0"/>
  </sheetViews>
  <sheetFormatPr defaultRowHeight="12.75"/>
  <cols>
    <col min="2" max="2" width="9.140625" style="30"/>
    <col min="3" max="4" width="13.140625" style="31" customWidth="1"/>
    <col min="5" max="5" width="2.7109375" style="30" customWidth="1"/>
    <col min="6" max="6" width="9.140625" style="30"/>
    <col min="7" max="8" width="11.7109375" style="31" customWidth="1"/>
  </cols>
  <sheetData>
    <row r="1" spans="2:9" ht="13.5" thickBot="1">
      <c r="G1" s="43"/>
      <c r="H1" s="43"/>
    </row>
    <row r="2" spans="2:9" ht="13.5" customHeight="1" thickBot="1">
      <c r="B2" s="335"/>
      <c r="C2" s="336"/>
      <c r="D2" s="339" t="s">
        <v>15</v>
      </c>
      <c r="G2" s="332" t="s">
        <v>25</v>
      </c>
      <c r="H2" s="332"/>
    </row>
    <row r="3" spans="2:9" ht="13.5" thickBot="1">
      <c r="B3" s="337"/>
      <c r="C3" s="338"/>
      <c r="D3" s="340"/>
      <c r="G3" s="42">
        <v>1</v>
      </c>
      <c r="H3" s="42">
        <v>2</v>
      </c>
    </row>
    <row r="4" spans="2:9" ht="13.5" thickBot="1">
      <c r="B4" s="341" t="s">
        <v>17</v>
      </c>
      <c r="C4" s="336"/>
      <c r="D4" s="32" t="s">
        <v>4</v>
      </c>
      <c r="F4" s="39" t="s">
        <v>1</v>
      </c>
      <c r="G4" s="31">
        <f t="shared" ref="G4:H6" si="0">C13</f>
        <v>23.950000000000003</v>
      </c>
      <c r="H4" s="31">
        <f t="shared" si="0"/>
        <v>20.14</v>
      </c>
    </row>
    <row r="5" spans="2:9">
      <c r="B5" s="333" t="s">
        <v>6</v>
      </c>
      <c r="C5" s="342" t="s">
        <v>27</v>
      </c>
      <c r="D5" s="343"/>
      <c r="F5" s="40" t="s">
        <v>7</v>
      </c>
      <c r="G5" s="45">
        <f t="shared" si="0"/>
        <v>0.82663978450915032</v>
      </c>
      <c r="H5" s="45">
        <f t="shared" si="0"/>
        <v>1.5662056059151368</v>
      </c>
      <c r="I5" s="20"/>
    </row>
    <row r="6" spans="2:9">
      <c r="B6" s="334"/>
      <c r="C6" s="33">
        <v>1</v>
      </c>
      <c r="D6" s="3">
        <v>2</v>
      </c>
      <c r="F6" s="40" t="s">
        <v>3</v>
      </c>
      <c r="G6" s="46">
        <f t="shared" si="0"/>
        <v>0.81009210291294276</v>
      </c>
      <c r="H6" s="46">
        <f t="shared" si="0"/>
        <v>1.3728145167620196</v>
      </c>
      <c r="I6" s="21"/>
    </row>
    <row r="7" spans="2:9">
      <c r="B7" s="4">
        <v>26</v>
      </c>
      <c r="C7" s="16"/>
      <c r="D7" s="1">
        <v>22.1</v>
      </c>
      <c r="F7" s="40" t="s">
        <v>8</v>
      </c>
      <c r="G7" s="23">
        <f>MAX(C7:C11)</f>
        <v>25.1</v>
      </c>
      <c r="H7" s="23">
        <f>MAX(D7:D11)</f>
        <v>22.1</v>
      </c>
      <c r="I7" s="10"/>
    </row>
    <row r="8" spans="2:9">
      <c r="B8" s="4">
        <v>27</v>
      </c>
      <c r="C8" s="16">
        <v>24</v>
      </c>
      <c r="D8" s="1">
        <v>19.899999999999999</v>
      </c>
      <c r="F8" s="40" t="s">
        <v>9</v>
      </c>
      <c r="G8" s="23">
        <f>MIN(C7:C11)</f>
        <v>23.3</v>
      </c>
      <c r="H8" s="23">
        <f>MIN(D7:D11)</f>
        <v>17.8</v>
      </c>
      <c r="I8" s="10"/>
    </row>
    <row r="9" spans="2:9" ht="13.5" thickBot="1">
      <c r="B9" s="4">
        <v>28</v>
      </c>
      <c r="C9" s="16">
        <v>25.1</v>
      </c>
      <c r="D9" s="1">
        <v>20.100000000000001</v>
      </c>
      <c r="F9" s="41" t="s">
        <v>10</v>
      </c>
      <c r="G9" s="44">
        <f>G7-G8</f>
        <v>1.8000000000000007</v>
      </c>
      <c r="H9" s="44">
        <f>H7-H8</f>
        <v>4.3000000000000007</v>
      </c>
      <c r="I9" s="10"/>
    </row>
    <row r="10" spans="2:9">
      <c r="B10" s="4">
        <v>29</v>
      </c>
      <c r="C10" s="16">
        <v>23.3</v>
      </c>
      <c r="D10" s="1">
        <v>20.8</v>
      </c>
      <c r="G10" s="23"/>
      <c r="H10" s="23"/>
      <c r="I10" s="10"/>
    </row>
    <row r="11" spans="2:9" ht="12.75" customHeight="1" thickBot="1">
      <c r="B11" s="13">
        <v>30</v>
      </c>
      <c r="C11" s="35">
        <v>23.4</v>
      </c>
      <c r="D11" s="8">
        <v>17.8</v>
      </c>
      <c r="G11" s="23"/>
      <c r="H11" s="23"/>
      <c r="I11" s="10"/>
    </row>
    <row r="12" spans="2:9" ht="13.5" thickBot="1">
      <c r="B12" s="36" t="s">
        <v>0</v>
      </c>
      <c r="C12" s="37">
        <f>COUNTIF(C7:C11,"&gt;0")</f>
        <v>4</v>
      </c>
      <c r="D12" s="38">
        <f>COUNTIF(D7:D11,"&gt;0")</f>
        <v>5</v>
      </c>
      <c r="E12" s="34"/>
      <c r="G12" s="23"/>
      <c r="H12" s="23"/>
    </row>
    <row r="13" spans="2:9">
      <c r="B13" s="7" t="s">
        <v>1</v>
      </c>
      <c r="C13" s="15">
        <f>AVERAGE(C7:C11)</f>
        <v>23.950000000000003</v>
      </c>
      <c r="D13" s="5">
        <f>AVERAGE(D7:D11)</f>
        <v>20.14</v>
      </c>
      <c r="G13" s="23"/>
      <c r="H13" s="23"/>
    </row>
    <row r="14" spans="2:9">
      <c r="B14" s="4" t="s">
        <v>2</v>
      </c>
      <c r="C14" s="16">
        <f>STDEV(C7:C11)</f>
        <v>0.82663978450915032</v>
      </c>
      <c r="D14" s="1">
        <f>STDEV(D7:D11)</f>
        <v>1.5662056059151368</v>
      </c>
      <c r="G14" s="23"/>
      <c r="H14" s="23"/>
    </row>
    <row r="15" spans="2:9" ht="13.5" thickBot="1">
      <c r="B15" s="13" t="s">
        <v>3</v>
      </c>
      <c r="C15" s="19">
        <f>CONFIDENCE(0.05,C14,C12)</f>
        <v>0.81009210291294276</v>
      </c>
      <c r="D15" s="12">
        <f>CONFIDENCE(0.05,D14,D12)</f>
        <v>1.3728145167620196</v>
      </c>
      <c r="G15" s="23"/>
      <c r="H15" s="23"/>
    </row>
    <row r="16" spans="2:9">
      <c r="G16" s="23"/>
      <c r="H16" s="49"/>
      <c r="I16" s="2"/>
    </row>
    <row r="17" spans="2:9" ht="13.5" thickBot="1">
      <c r="G17" s="23"/>
      <c r="H17" s="49"/>
      <c r="I17" s="2"/>
    </row>
    <row r="18" spans="2:9" ht="13.5" thickBot="1">
      <c r="B18" s="335"/>
      <c r="C18" s="336"/>
      <c r="D18" s="339" t="s">
        <v>15</v>
      </c>
      <c r="G18" s="332" t="s">
        <v>26</v>
      </c>
      <c r="H18" s="332"/>
      <c r="I18" s="2"/>
    </row>
    <row r="19" spans="2:9" ht="13.5" thickBot="1">
      <c r="B19" s="337"/>
      <c r="C19" s="338"/>
      <c r="D19" s="340"/>
      <c r="G19" s="42">
        <v>1</v>
      </c>
      <c r="H19" s="42">
        <v>2</v>
      </c>
      <c r="I19" s="2"/>
    </row>
    <row r="20" spans="2:9" ht="13.5" customHeight="1" thickBot="1">
      <c r="B20" s="341" t="s">
        <v>17</v>
      </c>
      <c r="C20" s="336"/>
      <c r="D20" s="32" t="s">
        <v>19</v>
      </c>
      <c r="F20" s="39" t="s">
        <v>1</v>
      </c>
      <c r="G20" s="45">
        <f t="shared" ref="G20:H22" si="1">C36</f>
        <v>23.790909090909096</v>
      </c>
      <c r="H20" s="45">
        <f t="shared" si="1"/>
        <v>20.074999999999999</v>
      </c>
      <c r="I20" s="2"/>
    </row>
    <row r="21" spans="2:9">
      <c r="B21" s="333" t="s">
        <v>6</v>
      </c>
      <c r="C21" s="342" t="s">
        <v>27</v>
      </c>
      <c r="D21" s="343"/>
      <c r="F21" s="40" t="s">
        <v>7</v>
      </c>
      <c r="G21" s="45">
        <f t="shared" si="1"/>
        <v>1.3217068853982303</v>
      </c>
      <c r="H21" s="45">
        <f t="shared" si="1"/>
        <v>2.4102527215663909</v>
      </c>
      <c r="I21" s="2"/>
    </row>
    <row r="22" spans="2:9" ht="13.5" thickBot="1">
      <c r="B22" s="334"/>
      <c r="C22" s="33">
        <v>1</v>
      </c>
      <c r="D22" s="3">
        <v>2</v>
      </c>
      <c r="F22" s="40" t="s">
        <v>3</v>
      </c>
      <c r="G22" s="46">
        <f t="shared" si="1"/>
        <v>0.78106450299478991</v>
      </c>
      <c r="H22" s="46">
        <f t="shared" si="1"/>
        <v>1.3637037976213975</v>
      </c>
      <c r="I22" s="2"/>
    </row>
    <row r="23" spans="2:9">
      <c r="B23" s="14">
        <v>2</v>
      </c>
      <c r="C23" s="26">
        <v>22</v>
      </c>
      <c r="D23" s="5">
        <v>17.8</v>
      </c>
      <c r="F23" s="40" t="s">
        <v>8</v>
      </c>
      <c r="G23" s="23">
        <f>MAX(C23:C34)</f>
        <v>25.6</v>
      </c>
      <c r="H23" s="23">
        <f>MAX(D23:D34)</f>
        <v>23.4</v>
      </c>
      <c r="I23" s="2"/>
    </row>
    <row r="24" spans="2:9">
      <c r="B24" s="6">
        <v>3</v>
      </c>
      <c r="C24" s="24">
        <v>21.8</v>
      </c>
      <c r="D24" s="1">
        <v>16.7</v>
      </c>
      <c r="F24" s="40" t="s">
        <v>9</v>
      </c>
      <c r="G24" s="23">
        <f>MIN(C23:C34)</f>
        <v>21.8</v>
      </c>
      <c r="H24" s="23">
        <f>MIN(D23:D34)</f>
        <v>16.7</v>
      </c>
      <c r="I24" s="2"/>
    </row>
    <row r="25" spans="2:9" ht="13.5" thickBot="1">
      <c r="B25" s="6">
        <v>11</v>
      </c>
      <c r="C25" s="24"/>
      <c r="D25" s="1">
        <v>18.600000000000001</v>
      </c>
      <c r="F25" s="41" t="s">
        <v>10</v>
      </c>
      <c r="G25" s="44">
        <f>G23-G24</f>
        <v>3.8000000000000007</v>
      </c>
      <c r="H25" s="44">
        <f>H23-H24</f>
        <v>6.6999999999999993</v>
      </c>
      <c r="I25" s="2"/>
    </row>
    <row r="26" spans="2:9">
      <c r="B26" s="6">
        <v>12</v>
      </c>
      <c r="C26" s="24">
        <v>24.8</v>
      </c>
      <c r="D26" s="1">
        <v>20.100000000000001</v>
      </c>
      <c r="H26" s="22"/>
      <c r="I26" s="2"/>
    </row>
    <row r="27" spans="2:9">
      <c r="B27" s="6">
        <v>13</v>
      </c>
      <c r="C27" s="24">
        <v>25.6</v>
      </c>
      <c r="D27" s="1">
        <v>19.399999999999999</v>
      </c>
      <c r="H27" s="22"/>
      <c r="I27" s="2"/>
    </row>
    <row r="28" spans="2:9">
      <c r="B28" s="6">
        <v>16</v>
      </c>
      <c r="C28" s="24">
        <v>24.3</v>
      </c>
      <c r="D28" s="1">
        <v>18.100000000000001</v>
      </c>
      <c r="H28" s="22"/>
      <c r="I28" s="2"/>
    </row>
    <row r="29" spans="2:9">
      <c r="B29" s="6">
        <v>17</v>
      </c>
      <c r="C29" s="24">
        <v>22.6</v>
      </c>
      <c r="D29" s="1">
        <v>17.399999999999999</v>
      </c>
      <c r="H29" s="22"/>
      <c r="I29" s="2"/>
    </row>
    <row r="30" spans="2:9">
      <c r="B30" s="6">
        <v>19</v>
      </c>
      <c r="C30" s="24">
        <v>23.4</v>
      </c>
      <c r="D30" s="1">
        <v>23.4</v>
      </c>
      <c r="H30" s="23"/>
      <c r="I30" s="2"/>
    </row>
    <row r="31" spans="2:9">
      <c r="B31" s="17">
        <v>25</v>
      </c>
      <c r="C31" s="24">
        <v>25</v>
      </c>
      <c r="D31" s="1">
        <v>23.4</v>
      </c>
      <c r="H31" s="22"/>
      <c r="I31" s="2"/>
    </row>
    <row r="32" spans="2:9">
      <c r="B32" s="17">
        <v>26</v>
      </c>
      <c r="C32" s="24">
        <v>24.9</v>
      </c>
      <c r="D32" s="1">
        <v>22.5</v>
      </c>
      <c r="H32" s="22"/>
      <c r="I32" s="2"/>
    </row>
    <row r="33" spans="2:9">
      <c r="B33" s="17">
        <v>27</v>
      </c>
      <c r="C33" s="24">
        <v>22.8</v>
      </c>
      <c r="D33" s="1">
        <v>21.9</v>
      </c>
      <c r="H33" s="23"/>
      <c r="I33" s="2"/>
    </row>
    <row r="34" spans="2:9" ht="13.5" thickBot="1">
      <c r="B34" s="18">
        <v>30</v>
      </c>
      <c r="C34" s="25">
        <v>24.5</v>
      </c>
      <c r="D34" s="12">
        <v>21.6</v>
      </c>
      <c r="H34" s="23"/>
      <c r="I34" s="2"/>
    </row>
    <row r="35" spans="2:9" ht="13.5" thickBot="1">
      <c r="B35" s="36" t="s">
        <v>0</v>
      </c>
      <c r="C35" s="37">
        <f>COUNTIF(C23:C34,"&gt;0")</f>
        <v>11</v>
      </c>
      <c r="D35" s="37">
        <f>COUNTIF(D23:D34,"&gt;0")</f>
        <v>12</v>
      </c>
      <c r="H35" s="23"/>
      <c r="I35" s="2"/>
    </row>
    <row r="36" spans="2:9">
      <c r="B36" s="7" t="s">
        <v>1</v>
      </c>
      <c r="C36" s="15">
        <f>AVERAGE(C23:C34)</f>
        <v>23.790909090909096</v>
      </c>
      <c r="D36" s="15">
        <f>AVERAGE(D23:D34)</f>
        <v>20.074999999999999</v>
      </c>
      <c r="H36" s="23"/>
      <c r="I36" s="2"/>
    </row>
    <row r="37" spans="2:9">
      <c r="B37" s="4" t="s">
        <v>2</v>
      </c>
      <c r="C37" s="16">
        <f>STDEV(C23:C34)</f>
        <v>1.3217068853982303</v>
      </c>
      <c r="D37" s="16">
        <f>STDEV(D23:D34)</f>
        <v>2.4102527215663909</v>
      </c>
      <c r="H37" s="23"/>
      <c r="I37" s="2"/>
    </row>
    <row r="38" spans="2:9" ht="13.5" thickBot="1">
      <c r="B38" s="13" t="s">
        <v>3</v>
      </c>
      <c r="C38" s="19">
        <f>CONFIDENCE(0.05,C37,C35)</f>
        <v>0.78106450299478991</v>
      </c>
      <c r="D38" s="19">
        <f>CONFIDENCE(0.05,D37,D35)</f>
        <v>1.3637037976213975</v>
      </c>
      <c r="H38" s="23"/>
      <c r="I38" s="2"/>
    </row>
    <row r="39" spans="2:9">
      <c r="H39" s="23"/>
      <c r="I39" s="2"/>
    </row>
    <row r="40" spans="2:9" ht="13.5" thickBot="1">
      <c r="H40" s="23"/>
      <c r="I40" s="2"/>
    </row>
    <row r="41" spans="2:9" ht="13.5" thickBot="1">
      <c r="B41" s="335"/>
      <c r="C41" s="336"/>
      <c r="D41" s="339" t="s">
        <v>15</v>
      </c>
      <c r="G41" s="332" t="s">
        <v>33</v>
      </c>
      <c r="H41" s="332"/>
      <c r="I41" s="2"/>
    </row>
    <row r="42" spans="2:9" ht="13.5" thickBot="1">
      <c r="B42" s="337"/>
      <c r="C42" s="338"/>
      <c r="D42" s="340"/>
      <c r="G42" s="42">
        <v>1</v>
      </c>
      <c r="H42" s="42">
        <v>2</v>
      </c>
      <c r="I42" s="2"/>
    </row>
    <row r="43" spans="2:9" ht="13.5" customHeight="1" thickBot="1">
      <c r="B43" s="341" t="s">
        <v>17</v>
      </c>
      <c r="C43" s="336"/>
      <c r="D43" s="32" t="s">
        <v>28</v>
      </c>
      <c r="F43" s="39" t="s">
        <v>1</v>
      </c>
      <c r="G43" s="45">
        <f t="shared" ref="G43:H45" si="2">C65</f>
        <v>22.711111111111112</v>
      </c>
      <c r="H43" s="45">
        <f t="shared" si="2"/>
        <v>20.956250000000001</v>
      </c>
      <c r="I43" s="2"/>
    </row>
    <row r="44" spans="2:9">
      <c r="B44" s="333" t="s">
        <v>6</v>
      </c>
      <c r="C44" s="342" t="s">
        <v>27</v>
      </c>
      <c r="D44" s="343"/>
      <c r="F44" s="40" t="s">
        <v>7</v>
      </c>
      <c r="G44" s="45">
        <f t="shared" si="2"/>
        <v>3.4592067170250327</v>
      </c>
      <c r="H44" s="45">
        <f t="shared" si="2"/>
        <v>3.2739311232828254</v>
      </c>
      <c r="I44" s="2"/>
    </row>
    <row r="45" spans="2:9" ht="13.5" thickBot="1">
      <c r="B45" s="334"/>
      <c r="C45" s="33">
        <v>1</v>
      </c>
      <c r="D45" s="3">
        <v>2</v>
      </c>
      <c r="F45" s="40" t="s">
        <v>3</v>
      </c>
      <c r="G45" s="46">
        <f t="shared" si="2"/>
        <v>2.2599735268160339</v>
      </c>
      <c r="H45" s="46">
        <f t="shared" si="2"/>
        <v>1.604196772374775</v>
      </c>
      <c r="I45" s="2"/>
    </row>
    <row r="46" spans="2:9">
      <c r="B46" s="7">
        <v>1</v>
      </c>
      <c r="C46" s="15">
        <v>24.2</v>
      </c>
      <c r="D46" s="5"/>
      <c r="F46" s="40" t="s">
        <v>8</v>
      </c>
      <c r="G46" s="23">
        <f>MAX(C46:C63)</f>
        <v>25.5</v>
      </c>
      <c r="H46" s="23">
        <f>MAX(D46:D63)</f>
        <v>25.4</v>
      </c>
      <c r="I46" s="2"/>
    </row>
    <row r="47" spans="2:9">
      <c r="B47" s="4">
        <v>2</v>
      </c>
      <c r="C47" s="16">
        <v>22.6</v>
      </c>
      <c r="D47" s="1">
        <v>20.100000000000001</v>
      </c>
      <c r="F47" s="40" t="s">
        <v>9</v>
      </c>
      <c r="G47" s="23">
        <f>MIN(C46:C63)</f>
        <v>14</v>
      </c>
      <c r="H47" s="23">
        <f>MIN(D46:D63)</f>
        <v>11.6</v>
      </c>
      <c r="I47" s="2"/>
    </row>
    <row r="48" spans="2:9" ht="13.5" thickBot="1">
      <c r="B48" s="4">
        <v>3</v>
      </c>
      <c r="C48" s="16"/>
      <c r="D48" s="1">
        <v>20.3</v>
      </c>
      <c r="F48" s="41" t="s">
        <v>10</v>
      </c>
      <c r="G48" s="44">
        <f>G46-G47</f>
        <v>11.5</v>
      </c>
      <c r="H48" s="44">
        <f>H46-H47</f>
        <v>13.799999999999999</v>
      </c>
      <c r="I48" s="2"/>
    </row>
    <row r="49" spans="2:4">
      <c r="B49" s="4">
        <v>10</v>
      </c>
      <c r="C49" s="16"/>
      <c r="D49" s="1">
        <v>23.3</v>
      </c>
    </row>
    <row r="50" spans="2:4">
      <c r="B50" s="4">
        <v>11</v>
      </c>
      <c r="C50" s="16">
        <v>24.7</v>
      </c>
      <c r="D50" s="1"/>
    </row>
    <row r="51" spans="2:4">
      <c r="B51" s="4">
        <v>14</v>
      </c>
      <c r="C51" s="16">
        <v>14</v>
      </c>
      <c r="D51" s="1">
        <v>11.6</v>
      </c>
    </row>
    <row r="52" spans="2:4">
      <c r="B52" s="4">
        <v>16</v>
      </c>
      <c r="C52" s="16"/>
      <c r="D52" s="1">
        <v>18.899999999999999</v>
      </c>
    </row>
    <row r="53" spans="2:4">
      <c r="B53" s="4">
        <v>17</v>
      </c>
      <c r="C53" s="16">
        <v>22</v>
      </c>
      <c r="D53" s="1">
        <v>23.7</v>
      </c>
    </row>
    <row r="54" spans="2:4">
      <c r="B54" s="28">
        <v>18</v>
      </c>
      <c r="C54" s="16">
        <v>22.8</v>
      </c>
      <c r="D54" s="1">
        <v>23.8</v>
      </c>
    </row>
    <row r="55" spans="2:4">
      <c r="B55" s="28">
        <v>21</v>
      </c>
      <c r="C55" s="16"/>
      <c r="D55" s="1">
        <v>21.6</v>
      </c>
    </row>
    <row r="56" spans="2:4">
      <c r="B56" s="28">
        <v>22</v>
      </c>
      <c r="C56" s="16"/>
      <c r="D56" s="1">
        <v>25.4</v>
      </c>
    </row>
    <row r="57" spans="2:4">
      <c r="B57" s="28">
        <v>23</v>
      </c>
      <c r="C57" s="16"/>
      <c r="D57" s="1">
        <v>22.6</v>
      </c>
    </row>
    <row r="58" spans="2:4">
      <c r="B58" s="28">
        <v>24</v>
      </c>
      <c r="C58" s="16"/>
      <c r="D58" s="1">
        <v>22.8</v>
      </c>
    </row>
    <row r="59" spans="2:4">
      <c r="B59" s="28">
        <v>25</v>
      </c>
      <c r="C59" s="16"/>
      <c r="D59" s="1">
        <v>22.8</v>
      </c>
    </row>
    <row r="60" spans="2:4">
      <c r="B60" s="28">
        <v>28</v>
      </c>
      <c r="C60" s="16">
        <v>23.9</v>
      </c>
      <c r="D60" s="1">
        <v>19.7</v>
      </c>
    </row>
    <row r="61" spans="2:4">
      <c r="B61" s="28">
        <v>29</v>
      </c>
      <c r="C61" s="16"/>
      <c r="D61" s="1">
        <v>22.1</v>
      </c>
    </row>
    <row r="62" spans="2:4">
      <c r="B62" s="28">
        <v>30</v>
      </c>
      <c r="C62" s="16">
        <v>25.5</v>
      </c>
      <c r="D62" s="1">
        <v>18.5</v>
      </c>
    </row>
    <row r="63" spans="2:4" ht="13.5" thickBot="1">
      <c r="B63" s="29">
        <v>31</v>
      </c>
      <c r="C63" s="16">
        <v>24.7</v>
      </c>
      <c r="D63" s="1">
        <v>18.100000000000001</v>
      </c>
    </row>
    <row r="64" spans="2:4" ht="13.5" thickBot="1">
      <c r="B64" s="36" t="s">
        <v>0</v>
      </c>
      <c r="C64" s="37">
        <f>COUNTIF(C46:C63,"&gt;0")</f>
        <v>9</v>
      </c>
      <c r="D64" s="38">
        <f>COUNTIF(D46:D63,"&gt;0")</f>
        <v>16</v>
      </c>
    </row>
    <row r="65" spans="2:8">
      <c r="B65" s="7" t="s">
        <v>1</v>
      </c>
      <c r="C65" s="15">
        <f>AVERAGE(C46:C63)</f>
        <v>22.711111111111112</v>
      </c>
      <c r="D65" s="5">
        <f>AVERAGE(D46:D63)</f>
        <v>20.956250000000001</v>
      </c>
    </row>
    <row r="66" spans="2:8">
      <c r="B66" s="4" t="s">
        <v>2</v>
      </c>
      <c r="C66" s="16">
        <f>STDEV(C46:C63)</f>
        <v>3.4592067170250327</v>
      </c>
      <c r="D66" s="1">
        <f>STDEV(D46:D63)</f>
        <v>3.2739311232828254</v>
      </c>
    </row>
    <row r="67" spans="2:8" ht="13.5" thickBot="1">
      <c r="B67" s="13" t="s">
        <v>3</v>
      </c>
      <c r="C67" s="19">
        <f>CONFIDENCE(0.05,C66,C64)</f>
        <v>2.2599735268160339</v>
      </c>
      <c r="D67" s="12">
        <f>CONFIDENCE(0.05,D66,D64)</f>
        <v>1.604196772374775</v>
      </c>
    </row>
    <row r="69" spans="2:8" ht="13.5" thickBot="1"/>
    <row r="70" spans="2:8" ht="13.5" thickBot="1">
      <c r="B70" s="335"/>
      <c r="C70" s="336"/>
      <c r="D70" s="339" t="s">
        <v>15</v>
      </c>
      <c r="G70" s="332" t="s">
        <v>40</v>
      </c>
      <c r="H70" s="332"/>
    </row>
    <row r="71" spans="2:8" ht="13.5" thickBot="1">
      <c r="B71" s="337"/>
      <c r="C71" s="338"/>
      <c r="D71" s="340"/>
      <c r="G71" s="42">
        <v>1</v>
      </c>
      <c r="H71" s="42">
        <v>2</v>
      </c>
    </row>
    <row r="72" spans="2:8" ht="13.5" thickBot="1">
      <c r="B72" s="341" t="s">
        <v>17</v>
      </c>
      <c r="C72" s="336"/>
      <c r="D72" s="32" t="s">
        <v>35</v>
      </c>
      <c r="F72" s="39" t="s">
        <v>1</v>
      </c>
      <c r="G72" s="45">
        <f t="shared" ref="G72:H74" si="3">C88</f>
        <v>24.910000000000004</v>
      </c>
      <c r="H72" s="45">
        <f t="shared" si="3"/>
        <v>19.254545454545454</v>
      </c>
    </row>
    <row r="73" spans="2:8">
      <c r="B73" s="333" t="s">
        <v>6</v>
      </c>
      <c r="C73" s="342" t="s">
        <v>27</v>
      </c>
      <c r="D73" s="343"/>
      <c r="F73" s="40" t="s">
        <v>7</v>
      </c>
      <c r="G73" s="45">
        <f t="shared" si="3"/>
        <v>1.2696893758361176</v>
      </c>
      <c r="H73" s="45">
        <f t="shared" si="3"/>
        <v>1.5247056347791446</v>
      </c>
    </row>
    <row r="74" spans="2:8" ht="13.5" thickBot="1">
      <c r="B74" s="334"/>
      <c r="C74" s="33">
        <v>1</v>
      </c>
      <c r="D74" s="3">
        <v>2</v>
      </c>
      <c r="F74" s="40" t="s">
        <v>3</v>
      </c>
      <c r="G74" s="46">
        <f t="shared" si="3"/>
        <v>0.78694716771310491</v>
      </c>
      <c r="H74" s="46">
        <f t="shared" si="3"/>
        <v>0.90102689332916042</v>
      </c>
    </row>
    <row r="75" spans="2:8">
      <c r="B75" s="14">
        <v>1</v>
      </c>
      <c r="C75" s="15">
        <v>22.6</v>
      </c>
      <c r="D75" s="5">
        <v>17.5</v>
      </c>
      <c r="F75" s="40" t="s">
        <v>8</v>
      </c>
      <c r="G75" s="23">
        <f>MAX(C75:C86)</f>
        <v>26.3</v>
      </c>
      <c r="H75" s="23">
        <f>MAX(D75:D86)</f>
        <v>23.1</v>
      </c>
    </row>
    <row r="76" spans="2:8">
      <c r="B76" s="6">
        <v>6</v>
      </c>
      <c r="C76" s="16">
        <v>22.8</v>
      </c>
      <c r="D76" s="1"/>
      <c r="F76" s="40" t="s">
        <v>9</v>
      </c>
      <c r="G76" s="23">
        <f>MIN(C75:C86)</f>
        <v>22.6</v>
      </c>
      <c r="H76" s="23">
        <f>MIN(D75:D86)</f>
        <v>17.5</v>
      </c>
    </row>
    <row r="77" spans="2:8" ht="13.5" thickBot="1">
      <c r="B77" s="6">
        <v>7</v>
      </c>
      <c r="C77" s="16">
        <v>25.2</v>
      </c>
      <c r="D77" s="1">
        <v>18.399999999999999</v>
      </c>
      <c r="F77" s="41" t="s">
        <v>10</v>
      </c>
      <c r="G77" s="44">
        <f>G75-G76</f>
        <v>3.6999999999999993</v>
      </c>
      <c r="H77" s="44">
        <f>H75-H76</f>
        <v>5.6000000000000014</v>
      </c>
    </row>
    <row r="78" spans="2:8">
      <c r="B78" s="6">
        <v>11</v>
      </c>
      <c r="C78" s="16">
        <v>25.6</v>
      </c>
      <c r="D78" s="1">
        <v>23.1</v>
      </c>
    </row>
    <row r="79" spans="2:8">
      <c r="B79" s="6">
        <v>12</v>
      </c>
      <c r="C79" s="16">
        <v>25.7</v>
      </c>
      <c r="D79" s="1">
        <v>18</v>
      </c>
    </row>
    <row r="80" spans="2:8">
      <c r="B80" s="6">
        <v>15</v>
      </c>
      <c r="C80" s="16">
        <v>25</v>
      </c>
      <c r="D80" s="1">
        <v>19.2</v>
      </c>
    </row>
    <row r="81" spans="2:8">
      <c r="B81" s="17">
        <v>22</v>
      </c>
      <c r="C81" s="16"/>
      <c r="D81" s="1">
        <v>19.8</v>
      </c>
    </row>
    <row r="82" spans="2:8">
      <c r="B82" s="17">
        <v>25</v>
      </c>
      <c r="C82" s="16"/>
      <c r="D82" s="1">
        <v>19.399999999999999</v>
      </c>
    </row>
    <row r="83" spans="2:8">
      <c r="B83" s="17">
        <v>26</v>
      </c>
      <c r="C83" s="16">
        <v>24.5</v>
      </c>
      <c r="D83" s="1">
        <v>19.8</v>
      </c>
    </row>
    <row r="84" spans="2:8">
      <c r="B84" s="17">
        <v>27</v>
      </c>
      <c r="C84" s="16">
        <v>26</v>
      </c>
      <c r="D84" s="1">
        <v>20</v>
      </c>
    </row>
    <row r="85" spans="2:8">
      <c r="B85" s="17">
        <v>28</v>
      </c>
      <c r="C85" s="16">
        <v>26.3</v>
      </c>
      <c r="D85" s="1">
        <v>18.5</v>
      </c>
    </row>
    <row r="86" spans="2:8" ht="13.5" thickBot="1">
      <c r="B86" s="18">
        <v>29</v>
      </c>
      <c r="C86" s="16">
        <v>25.4</v>
      </c>
      <c r="D86" s="1">
        <v>18.100000000000001</v>
      </c>
    </row>
    <row r="87" spans="2:8" ht="13.5" thickBot="1">
      <c r="B87" s="36" t="s">
        <v>0</v>
      </c>
      <c r="C87" s="37">
        <f>COUNTIF(C75:C86,"&gt;0")</f>
        <v>10</v>
      </c>
      <c r="D87" s="38">
        <f>COUNTIF(D75:D86,"&gt;0")</f>
        <v>11</v>
      </c>
    </row>
    <row r="88" spans="2:8">
      <c r="B88" s="7" t="s">
        <v>1</v>
      </c>
      <c r="C88" s="15">
        <f>AVERAGE(C75:C86)</f>
        <v>24.910000000000004</v>
      </c>
      <c r="D88" s="5">
        <f>AVERAGE(D75:D86)</f>
        <v>19.254545454545454</v>
      </c>
    </row>
    <row r="89" spans="2:8">
      <c r="B89" s="4" t="s">
        <v>2</v>
      </c>
      <c r="C89" s="16">
        <f>STDEV(C75:C86)</f>
        <v>1.2696893758361176</v>
      </c>
      <c r="D89" s="1">
        <f>STDEV(D75:D86)</f>
        <v>1.5247056347791446</v>
      </c>
    </row>
    <row r="90" spans="2:8" ht="13.5" thickBot="1">
      <c r="B90" s="13" t="s">
        <v>3</v>
      </c>
      <c r="C90" s="19">
        <f>CONFIDENCE(0.05,C89,C87)</f>
        <v>0.78694716771310491</v>
      </c>
      <c r="D90" s="12">
        <f>CONFIDENCE(0.05,D89,D87)</f>
        <v>0.90102689332916042</v>
      </c>
    </row>
    <row r="92" spans="2:8" ht="13.5" thickBot="1"/>
    <row r="93" spans="2:8" ht="13.5" thickBot="1">
      <c r="B93" s="335"/>
      <c r="C93" s="336"/>
      <c r="D93" s="339" t="s">
        <v>15</v>
      </c>
      <c r="G93" s="332" t="s">
        <v>50</v>
      </c>
      <c r="H93" s="332"/>
    </row>
    <row r="94" spans="2:8" ht="13.5" thickBot="1">
      <c r="B94" s="337"/>
      <c r="C94" s="338"/>
      <c r="D94" s="340"/>
      <c r="G94" s="42">
        <v>1</v>
      </c>
      <c r="H94" s="42">
        <v>2</v>
      </c>
    </row>
    <row r="95" spans="2:8" ht="13.5" thickBot="1">
      <c r="B95" s="341" t="s">
        <v>17</v>
      </c>
      <c r="C95" s="336"/>
      <c r="D95" s="32" t="s">
        <v>45</v>
      </c>
      <c r="F95" s="39" t="s">
        <v>1</v>
      </c>
      <c r="G95" s="45">
        <f t="shared" ref="G95:H97" si="4">C105</f>
        <v>23.116666666666664</v>
      </c>
      <c r="H95" s="45">
        <f t="shared" si="4"/>
        <v>20.733333333333331</v>
      </c>
    </row>
    <row r="96" spans="2:8">
      <c r="B96" s="333" t="s">
        <v>6</v>
      </c>
      <c r="C96" s="342" t="s">
        <v>27</v>
      </c>
      <c r="D96" s="343"/>
      <c r="F96" s="40" t="s">
        <v>7</v>
      </c>
      <c r="G96" s="45">
        <f t="shared" si="4"/>
        <v>1.1889771514485328</v>
      </c>
      <c r="H96" s="45">
        <f t="shared" si="4"/>
        <v>1.4348054455802244</v>
      </c>
    </row>
    <row r="97" spans="2:8">
      <c r="B97" s="334"/>
      <c r="C97" s="33">
        <v>1</v>
      </c>
      <c r="D97" s="3">
        <v>2</v>
      </c>
      <c r="F97" s="40" t="s">
        <v>3</v>
      </c>
      <c r="G97" s="46">
        <f t="shared" si="4"/>
        <v>0.95136238155148933</v>
      </c>
      <c r="H97" s="46">
        <f t="shared" si="4"/>
        <v>1.1480623694973802</v>
      </c>
    </row>
    <row r="98" spans="2:8">
      <c r="B98" s="6">
        <v>9</v>
      </c>
      <c r="C98" s="16">
        <v>23.1</v>
      </c>
      <c r="D98" s="1">
        <v>23.2</v>
      </c>
      <c r="F98" s="40" t="s">
        <v>8</v>
      </c>
      <c r="G98" s="23">
        <f>MAX(C98:C103)</f>
        <v>25</v>
      </c>
      <c r="H98" s="23">
        <f>MAX(D98:D103)</f>
        <v>23.2</v>
      </c>
    </row>
    <row r="99" spans="2:8">
      <c r="B99" s="6">
        <v>10</v>
      </c>
      <c r="C99" s="16">
        <v>22</v>
      </c>
      <c r="D99" s="1">
        <v>21.3</v>
      </c>
      <c r="F99" s="40" t="s">
        <v>9</v>
      </c>
      <c r="G99" s="23">
        <f>MIN(C98:C103)</f>
        <v>21.7</v>
      </c>
      <c r="H99" s="23">
        <f>MIN(D98:D103)</f>
        <v>19.3</v>
      </c>
    </row>
    <row r="100" spans="2:8" ht="13.5" thickBot="1">
      <c r="B100" s="6">
        <v>11</v>
      </c>
      <c r="C100" s="16">
        <v>23.3</v>
      </c>
      <c r="D100" s="1">
        <v>20.7</v>
      </c>
      <c r="F100" s="41" t="s">
        <v>10</v>
      </c>
      <c r="G100" s="44">
        <f>G98-G99</f>
        <v>3.3000000000000007</v>
      </c>
      <c r="H100" s="44">
        <f>H98-H99</f>
        <v>3.8999999999999986</v>
      </c>
    </row>
    <row r="101" spans="2:8">
      <c r="B101" s="6">
        <v>13</v>
      </c>
      <c r="C101" s="16">
        <v>23.6</v>
      </c>
      <c r="D101" s="1">
        <v>20.5</v>
      </c>
    </row>
    <row r="102" spans="2:8">
      <c r="B102" s="6">
        <v>16</v>
      </c>
      <c r="C102" s="16">
        <v>25</v>
      </c>
      <c r="D102" s="1">
        <v>19.399999999999999</v>
      </c>
    </row>
    <row r="103" spans="2:8" ht="13.5" thickBot="1">
      <c r="B103" s="72">
        <v>30</v>
      </c>
      <c r="C103" s="16">
        <v>21.7</v>
      </c>
      <c r="D103" s="1">
        <v>19.3</v>
      </c>
    </row>
    <row r="104" spans="2:8" ht="13.5" thickBot="1">
      <c r="B104" s="36" t="s">
        <v>0</v>
      </c>
      <c r="C104" s="37">
        <f>COUNTIF(C98:C103,"&gt;0")</f>
        <v>6</v>
      </c>
      <c r="D104" s="38">
        <f>COUNTIF(D98:D103,"&gt;0")</f>
        <v>6</v>
      </c>
    </row>
    <row r="105" spans="2:8">
      <c r="B105" s="7" t="s">
        <v>1</v>
      </c>
      <c r="C105" s="15">
        <f>AVERAGE(C98:C103)</f>
        <v>23.116666666666664</v>
      </c>
      <c r="D105" s="5">
        <f>AVERAGE(D98:D103)</f>
        <v>20.733333333333331</v>
      </c>
    </row>
    <row r="106" spans="2:8">
      <c r="B106" s="4" t="s">
        <v>2</v>
      </c>
      <c r="C106" s="16">
        <f>STDEV(C98:C103)</f>
        <v>1.1889771514485328</v>
      </c>
      <c r="D106" s="1">
        <f>STDEV(D98:D103)</f>
        <v>1.4348054455802244</v>
      </c>
    </row>
    <row r="107" spans="2:8" ht="13.5" thickBot="1">
      <c r="B107" s="13" t="s">
        <v>3</v>
      </c>
      <c r="C107" s="19">
        <f>CONFIDENCE(0.05,C106,C104)</f>
        <v>0.95136238155148933</v>
      </c>
      <c r="D107" s="12">
        <f>CONFIDENCE(0.05,D106,D104)</f>
        <v>1.1480623694973802</v>
      </c>
    </row>
  </sheetData>
  <mergeCells count="30">
    <mergeCell ref="B95:C95"/>
    <mergeCell ref="B96:B97"/>
    <mergeCell ref="C96:D96"/>
    <mergeCell ref="B2:C3"/>
    <mergeCell ref="B4:C4"/>
    <mergeCell ref="B5:B6"/>
    <mergeCell ref="C5:D5"/>
    <mergeCell ref="B44:B45"/>
    <mergeCell ref="C44:D44"/>
    <mergeCell ref="G93:H93"/>
    <mergeCell ref="B73:B74"/>
    <mergeCell ref="C73:D73"/>
    <mergeCell ref="G70:H70"/>
    <mergeCell ref="B70:C71"/>
    <mergeCell ref="D70:D71"/>
    <mergeCell ref="B72:C72"/>
    <mergeCell ref="B93:C94"/>
    <mergeCell ref="D93:D94"/>
    <mergeCell ref="G2:H2"/>
    <mergeCell ref="B41:C42"/>
    <mergeCell ref="D41:D42"/>
    <mergeCell ref="B43:C43"/>
    <mergeCell ref="B20:C20"/>
    <mergeCell ref="B21:B22"/>
    <mergeCell ref="C21:D21"/>
    <mergeCell ref="G18:H18"/>
    <mergeCell ref="G41:H41"/>
    <mergeCell ref="D2:D3"/>
    <mergeCell ref="B18:C19"/>
    <mergeCell ref="D18:D19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2"/>
  <sheetViews>
    <sheetView topLeftCell="A282" workbookViewId="0">
      <selection activeCell="H257" sqref="H257"/>
    </sheetView>
  </sheetViews>
  <sheetFormatPr defaultRowHeight="12.75"/>
  <cols>
    <col min="1" max="1" width="9.140625" style="77"/>
    <col min="2" max="2" width="9.140625" style="79"/>
    <col min="3" max="3" width="13.140625" style="78" customWidth="1"/>
    <col min="4" max="4" width="13.5703125" style="78" bestFit="1" customWidth="1"/>
    <col min="5" max="5" width="2.7109375" style="79" customWidth="1"/>
    <col min="6" max="6" width="9.140625" style="79"/>
    <col min="7" max="8" width="10.7109375" style="78" customWidth="1"/>
    <col min="9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78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5</v>
      </c>
      <c r="C4" s="348"/>
      <c r="D4" s="111" t="s">
        <v>77</v>
      </c>
      <c r="F4" s="110" t="s">
        <v>1</v>
      </c>
      <c r="G4" s="109">
        <f t="shared" ref="G4:H6" si="0">C23</f>
        <v>9.4366666666666674</v>
      </c>
      <c r="H4" s="109">
        <f t="shared" si="0"/>
        <v>10.196666666666667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0.29280255007996997</v>
      </c>
      <c r="H5" s="108">
        <f t="shared" si="0"/>
        <v>1.2218565109428086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0.33133118857161781</v>
      </c>
      <c r="H6" s="105">
        <f t="shared" si="0"/>
        <v>1.3826353968709677</v>
      </c>
    </row>
    <row r="7" spans="2:8">
      <c r="B7" s="124">
        <v>2</v>
      </c>
      <c r="C7" s="365" t="s">
        <v>51</v>
      </c>
      <c r="D7" s="366"/>
      <c r="F7" s="102" t="s">
        <v>8</v>
      </c>
      <c r="G7" s="101">
        <f>MAX(C7:C21)</f>
        <v>9.75</v>
      </c>
      <c r="H7" s="101">
        <f>MAX(D7:D21)</f>
        <v>11.57</v>
      </c>
    </row>
    <row r="8" spans="2:8">
      <c r="B8" s="122">
        <v>3</v>
      </c>
      <c r="C8" s="365" t="s">
        <v>51</v>
      </c>
      <c r="D8" s="366"/>
      <c r="F8" s="102" t="s">
        <v>9</v>
      </c>
      <c r="G8" s="101">
        <f>MIN(C7:C21)</f>
        <v>9.17</v>
      </c>
      <c r="H8" s="101">
        <f>MIN(D7:D21)</f>
        <v>9.23</v>
      </c>
    </row>
    <row r="9" spans="2:8" ht="13.5" thickBot="1">
      <c r="B9" s="122">
        <v>6</v>
      </c>
      <c r="C9" s="365" t="s">
        <v>51</v>
      </c>
      <c r="D9" s="366"/>
      <c r="F9" s="98" t="s">
        <v>10</v>
      </c>
      <c r="G9" s="97">
        <f>G7-G8</f>
        <v>0.58000000000000007</v>
      </c>
      <c r="H9" s="97">
        <f>H7-H8</f>
        <v>2.34</v>
      </c>
    </row>
    <row r="10" spans="2:8">
      <c r="B10" s="122">
        <v>8</v>
      </c>
      <c r="C10" s="127">
        <v>9.39</v>
      </c>
      <c r="D10" s="127">
        <v>9.23</v>
      </c>
    </row>
    <row r="11" spans="2:8">
      <c r="B11" s="122">
        <v>9</v>
      </c>
      <c r="C11" s="127">
        <v>9.17</v>
      </c>
      <c r="D11" s="127">
        <v>11.57</v>
      </c>
    </row>
    <row r="12" spans="2:8">
      <c r="B12" s="122">
        <v>10</v>
      </c>
      <c r="C12" s="365" t="s">
        <v>51</v>
      </c>
      <c r="D12" s="366"/>
    </row>
    <row r="13" spans="2:8">
      <c r="B13" s="122">
        <v>13</v>
      </c>
      <c r="C13" s="127">
        <v>9.75</v>
      </c>
      <c r="D13" s="127">
        <v>9.7899999999999991</v>
      </c>
    </row>
    <row r="14" spans="2:8">
      <c r="B14" s="122">
        <v>15</v>
      </c>
      <c r="C14" s="365" t="s">
        <v>51</v>
      </c>
      <c r="D14" s="366"/>
    </row>
    <row r="15" spans="2:8">
      <c r="B15" s="122">
        <v>16</v>
      </c>
      <c r="C15" s="365" t="s">
        <v>51</v>
      </c>
      <c r="D15" s="366"/>
    </row>
    <row r="16" spans="2:8">
      <c r="B16" s="125">
        <v>20</v>
      </c>
      <c r="C16" s="365" t="s">
        <v>51</v>
      </c>
      <c r="D16" s="366"/>
    </row>
    <row r="17" spans="2:8">
      <c r="B17" s="125">
        <v>21</v>
      </c>
      <c r="C17" s="365" t="s">
        <v>51</v>
      </c>
      <c r="D17" s="366"/>
    </row>
    <row r="18" spans="2:8">
      <c r="B18" s="125">
        <v>22</v>
      </c>
      <c r="C18" s="365" t="s">
        <v>51</v>
      </c>
      <c r="D18" s="366"/>
    </row>
    <row r="19" spans="2:8">
      <c r="B19" s="125">
        <v>23</v>
      </c>
      <c r="C19" s="365" t="s">
        <v>51</v>
      </c>
      <c r="D19" s="366"/>
    </row>
    <row r="20" spans="2:8">
      <c r="B20" s="125">
        <v>28</v>
      </c>
      <c r="C20" s="365" t="s">
        <v>51</v>
      </c>
      <c r="D20" s="366"/>
    </row>
    <row r="21" spans="2:8" ht="13.5" thickBot="1">
      <c r="B21" s="125">
        <v>29</v>
      </c>
      <c r="C21" s="365" t="s">
        <v>51</v>
      </c>
      <c r="D21" s="366"/>
    </row>
    <row r="22" spans="2:8" ht="13.5" thickBot="1">
      <c r="B22" s="130" t="s">
        <v>0</v>
      </c>
      <c r="C22" s="114">
        <f>COUNTIF(C7:C21,"&gt;0")</f>
        <v>3</v>
      </c>
      <c r="D22" s="113">
        <f>COUNTIF(D7:D21,"&gt;0")</f>
        <v>3</v>
      </c>
    </row>
    <row r="23" spans="2:8">
      <c r="B23" s="88" t="s">
        <v>1</v>
      </c>
      <c r="C23" s="87">
        <f>AVERAGE(C7:C21)</f>
        <v>9.4366666666666674</v>
      </c>
      <c r="D23" s="86">
        <f>AVERAGE(D7:D21)</f>
        <v>10.196666666666667</v>
      </c>
    </row>
    <row r="24" spans="2:8">
      <c r="B24" s="85" t="s">
        <v>2</v>
      </c>
      <c r="C24" s="84">
        <f>STDEV(C7:C21)</f>
        <v>0.29280255007996997</v>
      </c>
      <c r="D24" s="83">
        <f>STDEV(D7:D21)</f>
        <v>1.2218565109428086</v>
      </c>
    </row>
    <row r="25" spans="2:8" ht="13.5" thickBot="1">
      <c r="B25" s="82" t="s">
        <v>3</v>
      </c>
      <c r="C25" s="81">
        <f>CONFIDENCE(0.05,C24,C22)</f>
        <v>0.33133118857161781</v>
      </c>
      <c r="D25" s="80">
        <f>CONFIDENCE(0.05,D24,D22)</f>
        <v>1.3826353968709677</v>
      </c>
    </row>
    <row r="27" spans="2:8" ht="13.5" thickBot="1"/>
    <row r="28" spans="2:8" ht="13.5" thickBot="1">
      <c r="B28" s="347"/>
      <c r="C28" s="348"/>
      <c r="D28" s="363" t="s">
        <v>15</v>
      </c>
      <c r="G28" s="346" t="s">
        <v>76</v>
      </c>
      <c r="H28" s="346"/>
    </row>
    <row r="29" spans="2:8" ht="13.5" thickBot="1">
      <c r="B29" s="349"/>
      <c r="C29" s="350"/>
      <c r="D29" s="364"/>
      <c r="G29" s="112">
        <v>1</v>
      </c>
      <c r="H29" s="112">
        <v>2</v>
      </c>
    </row>
    <row r="30" spans="2:8" ht="13.5" thickBot="1">
      <c r="B30" s="355" t="s">
        <v>5</v>
      </c>
      <c r="C30" s="348"/>
      <c r="D30" s="111" t="s">
        <v>75</v>
      </c>
      <c r="F30" s="110" t="s">
        <v>1</v>
      </c>
      <c r="G30" s="109">
        <f t="shared" ref="G30:H32" si="1">C49</f>
        <v>10.61</v>
      </c>
      <c r="H30" s="109">
        <f t="shared" si="1"/>
        <v>10.222</v>
      </c>
    </row>
    <row r="31" spans="2:8">
      <c r="B31" s="373" t="s">
        <v>6</v>
      </c>
      <c r="C31" s="356" t="s">
        <v>27</v>
      </c>
      <c r="D31" s="357"/>
      <c r="F31" s="102" t="s">
        <v>7</v>
      </c>
      <c r="G31" s="108">
        <f t="shared" si="1"/>
        <v>0.54295487841992851</v>
      </c>
      <c r="H31" s="108">
        <f t="shared" si="1"/>
        <v>0.24201239637671465</v>
      </c>
    </row>
    <row r="32" spans="2:8" ht="13.5" thickBot="1">
      <c r="B32" s="374"/>
      <c r="C32" s="129">
        <v>1</v>
      </c>
      <c r="D32" s="128">
        <v>2</v>
      </c>
      <c r="F32" s="102" t="s">
        <v>3</v>
      </c>
      <c r="G32" s="105">
        <f t="shared" si="1"/>
        <v>0.53208600346669177</v>
      </c>
      <c r="H32" s="105">
        <f t="shared" si="1"/>
        <v>0.21212932052314454</v>
      </c>
    </row>
    <row r="33" spans="2:8">
      <c r="B33" s="122">
        <v>4</v>
      </c>
      <c r="C33" s="365" t="s">
        <v>51</v>
      </c>
      <c r="D33" s="366"/>
      <c r="F33" s="102" t="s">
        <v>8</v>
      </c>
      <c r="G33" s="101">
        <f>MAX(C33:C47)</f>
        <v>11.28</v>
      </c>
      <c r="H33" s="101">
        <f>MAX(D33:D47)</f>
        <v>10.51</v>
      </c>
    </row>
    <row r="34" spans="2:8">
      <c r="B34" s="122">
        <v>6</v>
      </c>
      <c r="C34" s="127" t="s">
        <v>51</v>
      </c>
      <c r="D34" s="127">
        <v>10.51</v>
      </c>
      <c r="F34" s="102" t="s">
        <v>9</v>
      </c>
      <c r="G34" s="101">
        <f>MIN(C33:C47)</f>
        <v>9.9600000000000009</v>
      </c>
      <c r="H34" s="101">
        <f>MIN(D33:D47)</f>
        <v>9.86</v>
      </c>
    </row>
    <row r="35" spans="2:8" ht="13.5" thickBot="1">
      <c r="B35" s="122">
        <v>10</v>
      </c>
      <c r="C35" s="127">
        <v>10.52</v>
      </c>
      <c r="D35" s="127">
        <v>10.35</v>
      </c>
      <c r="F35" s="98" t="s">
        <v>10</v>
      </c>
      <c r="G35" s="97">
        <f>G33-G34</f>
        <v>1.3199999999999985</v>
      </c>
      <c r="H35" s="97">
        <f>H33-H34</f>
        <v>0.65000000000000036</v>
      </c>
    </row>
    <row r="36" spans="2:8">
      <c r="B36" s="122">
        <v>11</v>
      </c>
      <c r="C36" s="127">
        <v>9.9600000000000009</v>
      </c>
      <c r="D36" s="127">
        <v>10.16</v>
      </c>
    </row>
    <row r="37" spans="2:8">
      <c r="B37" s="122">
        <v>12</v>
      </c>
      <c r="C37" s="127">
        <v>11.28</v>
      </c>
      <c r="D37" s="127">
        <v>10.23</v>
      </c>
    </row>
    <row r="38" spans="2:8">
      <c r="B38" s="122">
        <v>13</v>
      </c>
      <c r="C38" s="127">
        <v>10.68</v>
      </c>
      <c r="D38" s="127">
        <v>9.86</v>
      </c>
    </row>
    <row r="39" spans="2:8">
      <c r="B39" s="122">
        <v>14</v>
      </c>
      <c r="C39" s="377" t="s">
        <v>51</v>
      </c>
      <c r="D39" s="378"/>
    </row>
    <row r="40" spans="2:8">
      <c r="B40" s="122">
        <v>19</v>
      </c>
      <c r="C40" s="388" t="s">
        <v>72</v>
      </c>
      <c r="D40" s="389"/>
    </row>
    <row r="41" spans="2:8">
      <c r="B41" s="122">
        <v>20</v>
      </c>
      <c r="C41" s="381"/>
      <c r="D41" s="382"/>
    </row>
    <row r="42" spans="2:8">
      <c r="B42" s="125">
        <v>21</v>
      </c>
      <c r="C42" s="381"/>
      <c r="D42" s="382"/>
    </row>
    <row r="43" spans="2:8">
      <c r="B43" s="125">
        <v>24</v>
      </c>
      <c r="C43" s="381"/>
      <c r="D43" s="382"/>
    </row>
    <row r="44" spans="2:8">
      <c r="B44" s="125">
        <v>25</v>
      </c>
      <c r="C44" s="381"/>
      <c r="D44" s="382"/>
    </row>
    <row r="45" spans="2:8">
      <c r="B45" s="125">
        <v>26</v>
      </c>
      <c r="C45" s="381"/>
      <c r="D45" s="382"/>
    </row>
    <row r="46" spans="2:8">
      <c r="B46" s="125">
        <v>27</v>
      </c>
      <c r="C46" s="381"/>
      <c r="D46" s="382"/>
    </row>
    <row r="47" spans="2:8" ht="13.5" thickBot="1">
      <c r="B47" s="126">
        <v>28</v>
      </c>
      <c r="C47" s="390"/>
      <c r="D47" s="391"/>
    </row>
    <row r="48" spans="2:8" ht="13.5" thickBot="1">
      <c r="B48" s="91" t="s">
        <v>0</v>
      </c>
      <c r="C48" s="114">
        <f>COUNTIF(C33:C47,"&gt;0")</f>
        <v>4</v>
      </c>
      <c r="D48" s="113">
        <f>COUNTIF(D33:D47,"&gt;0")</f>
        <v>5</v>
      </c>
    </row>
    <row r="49" spans="2:8">
      <c r="B49" s="88" t="s">
        <v>1</v>
      </c>
      <c r="C49" s="87">
        <f>AVERAGE(C33:C47)</f>
        <v>10.61</v>
      </c>
      <c r="D49" s="86">
        <f>AVERAGE(D33:D47)</f>
        <v>10.222</v>
      </c>
    </row>
    <row r="50" spans="2:8">
      <c r="B50" s="85" t="s">
        <v>2</v>
      </c>
      <c r="C50" s="84">
        <f>STDEV(C33:C47)</f>
        <v>0.54295487841992851</v>
      </c>
      <c r="D50" s="83">
        <f>STDEV(D33:D47)</f>
        <v>0.24201239637671465</v>
      </c>
    </row>
    <row r="51" spans="2:8" ht="13.5" thickBot="1">
      <c r="B51" s="82" t="s">
        <v>3</v>
      </c>
      <c r="C51" s="81">
        <f>CONFIDENCE(0.05,C50,C48)</f>
        <v>0.53208600346669177</v>
      </c>
      <c r="D51" s="80">
        <f>CONFIDENCE(0.05,D50,D48)</f>
        <v>0.21212932052314454</v>
      </c>
    </row>
    <row r="53" spans="2:8" ht="13.5" thickBot="1"/>
    <row r="54" spans="2:8" ht="13.5" thickBot="1">
      <c r="B54" s="347"/>
      <c r="C54" s="348"/>
      <c r="D54" s="363" t="s">
        <v>15</v>
      </c>
      <c r="G54" s="346" t="s">
        <v>74</v>
      </c>
      <c r="H54" s="346"/>
    </row>
    <row r="55" spans="2:8" ht="13.5" thickBot="1">
      <c r="B55" s="349"/>
      <c r="C55" s="350"/>
      <c r="D55" s="364"/>
      <c r="G55" s="112">
        <v>1</v>
      </c>
      <c r="H55" s="112">
        <v>2</v>
      </c>
    </row>
    <row r="56" spans="2:8" ht="13.5" thickBot="1">
      <c r="B56" s="355" t="s">
        <v>5</v>
      </c>
      <c r="C56" s="348"/>
      <c r="D56" s="111" t="s">
        <v>73</v>
      </c>
      <c r="F56" s="110" t="s">
        <v>1</v>
      </c>
      <c r="G56" s="109">
        <f>C76</f>
        <v>13.23</v>
      </c>
      <c r="H56" s="109">
        <f>D76</f>
        <v>13.44</v>
      </c>
    </row>
    <row r="57" spans="2:8">
      <c r="B57" s="373" t="s">
        <v>6</v>
      </c>
      <c r="C57" s="356" t="s">
        <v>27</v>
      </c>
      <c r="D57" s="357"/>
      <c r="F57" s="102" t="s">
        <v>7</v>
      </c>
      <c r="G57" s="108"/>
      <c r="H57" s="108"/>
    </row>
    <row r="58" spans="2:8" ht="13.5" thickBot="1">
      <c r="B58" s="374"/>
      <c r="C58" s="107">
        <v>1</v>
      </c>
      <c r="D58" s="106">
        <v>2</v>
      </c>
      <c r="F58" s="102" t="s">
        <v>3</v>
      </c>
      <c r="G58" s="105"/>
      <c r="H58" s="105"/>
    </row>
    <row r="59" spans="2:8">
      <c r="B59" s="85">
        <v>3</v>
      </c>
      <c r="C59" s="379" t="s">
        <v>72</v>
      </c>
      <c r="D59" s="380"/>
      <c r="F59" s="102" t="s">
        <v>8</v>
      </c>
      <c r="G59" s="101">
        <f>MAX(C61:C74)</f>
        <v>13.23</v>
      </c>
      <c r="H59" s="101">
        <f>MAX(D61:D74)</f>
        <v>13.44</v>
      </c>
    </row>
    <row r="60" spans="2:8">
      <c r="B60" s="85">
        <v>5</v>
      </c>
      <c r="C60" s="381"/>
      <c r="D60" s="382"/>
      <c r="F60" s="102" t="s">
        <v>9</v>
      </c>
      <c r="G60" s="101">
        <f>MIN(C61:C74)</f>
        <v>13.23</v>
      </c>
      <c r="H60" s="101">
        <f>MIN(D61:D74)</f>
        <v>13.44</v>
      </c>
    </row>
    <row r="61" spans="2:8" ht="13.5" thickBot="1">
      <c r="B61" s="85">
        <v>6</v>
      </c>
      <c r="C61" s="383"/>
      <c r="D61" s="384"/>
      <c r="F61" s="98" t="s">
        <v>10</v>
      </c>
      <c r="G61" s="97">
        <f>G59-G60</f>
        <v>0</v>
      </c>
      <c r="H61" s="97">
        <f>H59-H60</f>
        <v>0</v>
      </c>
    </row>
    <row r="62" spans="2:8">
      <c r="B62" s="85">
        <v>7</v>
      </c>
      <c r="C62" s="383"/>
      <c r="D62" s="384"/>
    </row>
    <row r="63" spans="2:8">
      <c r="B63" s="85">
        <v>10</v>
      </c>
      <c r="C63" s="383"/>
      <c r="D63" s="384"/>
    </row>
    <row r="64" spans="2:8">
      <c r="B64" s="85">
        <v>11</v>
      </c>
      <c r="C64" s="383"/>
      <c r="D64" s="384"/>
    </row>
    <row r="65" spans="2:4">
      <c r="B65" s="85">
        <v>12</v>
      </c>
      <c r="C65" s="383"/>
      <c r="D65" s="384"/>
    </row>
    <row r="66" spans="2:4">
      <c r="B66" s="85">
        <v>13</v>
      </c>
      <c r="C66" s="383"/>
      <c r="D66" s="384"/>
    </row>
    <row r="67" spans="2:4">
      <c r="B67" s="85">
        <v>14</v>
      </c>
      <c r="C67" s="385"/>
      <c r="D67" s="386"/>
    </row>
    <row r="68" spans="2:4">
      <c r="B68" s="85">
        <v>17</v>
      </c>
      <c r="C68" s="104">
        <v>13.23</v>
      </c>
      <c r="D68" s="116">
        <v>13.44</v>
      </c>
    </row>
    <row r="69" spans="2:4">
      <c r="B69" s="85">
        <v>18</v>
      </c>
      <c r="C69" s="353" t="s">
        <v>71</v>
      </c>
      <c r="D69" s="387"/>
    </row>
    <row r="70" spans="2:4">
      <c r="B70" s="85">
        <v>20</v>
      </c>
      <c r="C70" s="365" t="s">
        <v>51</v>
      </c>
      <c r="D70" s="366"/>
    </row>
    <row r="71" spans="2:4">
      <c r="B71" s="85">
        <v>21</v>
      </c>
      <c r="C71" s="365" t="s">
        <v>51</v>
      </c>
      <c r="D71" s="366"/>
    </row>
    <row r="72" spans="2:4">
      <c r="B72" s="92">
        <v>24</v>
      </c>
      <c r="C72" s="365" t="s">
        <v>51</v>
      </c>
      <c r="D72" s="366"/>
    </row>
    <row r="73" spans="2:4">
      <c r="B73" s="92">
        <v>25</v>
      </c>
      <c r="C73" s="365" t="s">
        <v>51</v>
      </c>
      <c r="D73" s="366"/>
    </row>
    <row r="74" spans="2:4" ht="13.5" thickBot="1">
      <c r="B74" s="92">
        <v>27</v>
      </c>
      <c r="C74" s="365" t="s">
        <v>51</v>
      </c>
      <c r="D74" s="366"/>
    </row>
    <row r="75" spans="2:4" ht="13.5" thickBot="1">
      <c r="B75" s="91" t="s">
        <v>0</v>
      </c>
      <c r="C75" s="90">
        <f>COUNTIF(C59:C74,"&gt;0")</f>
        <v>1</v>
      </c>
      <c r="D75" s="89">
        <f>COUNTIF(D59:D74,"&gt;0")</f>
        <v>1</v>
      </c>
    </row>
    <row r="76" spans="2:4">
      <c r="B76" s="88" t="s">
        <v>1</v>
      </c>
      <c r="C76" s="87">
        <f>AVERAGE(C59:C74)</f>
        <v>13.23</v>
      </c>
      <c r="D76" s="86">
        <f>AVERAGE(D59:D74)</f>
        <v>13.44</v>
      </c>
    </row>
    <row r="77" spans="2:4">
      <c r="B77" s="85" t="s">
        <v>2</v>
      </c>
      <c r="C77" s="84" t="e">
        <f>STDEV(C59:C74)</f>
        <v>#DIV/0!</v>
      </c>
      <c r="D77" s="83" t="e">
        <f>STDEV(D59:D74)</f>
        <v>#DIV/0!</v>
      </c>
    </row>
    <row r="78" spans="2:4" ht="13.5" thickBot="1">
      <c r="B78" s="82" t="s">
        <v>3</v>
      </c>
      <c r="C78" s="81" t="e">
        <f>CONFIDENCE(0.05,C77,C75)</f>
        <v>#DIV/0!</v>
      </c>
      <c r="D78" s="80" t="e">
        <f>CONFIDENCE(0.05,D77,D75)</f>
        <v>#DIV/0!</v>
      </c>
    </row>
    <row r="80" spans="2:4" ht="13.5" thickBot="1"/>
    <row r="81" spans="2:8" ht="13.5" thickBot="1">
      <c r="B81" s="347"/>
      <c r="C81" s="348"/>
      <c r="D81" s="363" t="s">
        <v>15</v>
      </c>
      <c r="G81" s="346" t="s">
        <v>70</v>
      </c>
      <c r="H81" s="346"/>
    </row>
    <row r="82" spans="2:8" ht="13.5" thickBot="1">
      <c r="B82" s="349"/>
      <c r="C82" s="350"/>
      <c r="D82" s="364"/>
      <c r="G82" s="112">
        <v>1</v>
      </c>
      <c r="H82" s="112">
        <v>2</v>
      </c>
    </row>
    <row r="83" spans="2:8" ht="13.5" thickBot="1">
      <c r="B83" s="355" t="s">
        <v>5</v>
      </c>
      <c r="C83" s="348"/>
      <c r="D83" s="111" t="s">
        <v>69</v>
      </c>
      <c r="F83" s="110" t="s">
        <v>1</v>
      </c>
      <c r="G83" s="109" t="e">
        <f t="shared" ref="G83:H85" si="2">C96</f>
        <v>#DIV/0!</v>
      </c>
      <c r="H83" s="109" t="e">
        <f t="shared" si="2"/>
        <v>#DIV/0!</v>
      </c>
    </row>
    <row r="84" spans="2:8">
      <c r="B84" s="373" t="s">
        <v>6</v>
      </c>
      <c r="C84" s="356" t="s">
        <v>27</v>
      </c>
      <c r="D84" s="357"/>
      <c r="F84" s="102" t="s">
        <v>7</v>
      </c>
      <c r="G84" s="108" t="e">
        <f t="shared" si="2"/>
        <v>#DIV/0!</v>
      </c>
      <c r="H84" s="108" t="e">
        <f t="shared" si="2"/>
        <v>#DIV/0!</v>
      </c>
    </row>
    <row r="85" spans="2:8" ht="13.5" thickBot="1">
      <c r="B85" s="374"/>
      <c r="C85" s="107">
        <v>1</v>
      </c>
      <c r="D85" s="106">
        <v>2</v>
      </c>
      <c r="F85" s="102" t="s">
        <v>3</v>
      </c>
      <c r="G85" s="105" t="e">
        <f t="shared" si="2"/>
        <v>#DIV/0!</v>
      </c>
      <c r="H85" s="105" t="e">
        <f t="shared" si="2"/>
        <v>#DIV/0!</v>
      </c>
    </row>
    <row r="86" spans="2:8">
      <c r="B86" s="85">
        <v>7</v>
      </c>
      <c r="C86" s="376" t="s">
        <v>51</v>
      </c>
      <c r="D86" s="362"/>
      <c r="F86" s="102" t="s">
        <v>8</v>
      </c>
      <c r="G86" s="101">
        <f>MAX(C86:C94)</f>
        <v>0</v>
      </c>
      <c r="H86" s="101">
        <f>MAX(D86:D94)</f>
        <v>0</v>
      </c>
    </row>
    <row r="87" spans="2:8">
      <c r="B87" s="85">
        <v>8</v>
      </c>
      <c r="C87" s="358" t="s">
        <v>51</v>
      </c>
      <c r="D87" s="359"/>
      <c r="F87" s="102" t="s">
        <v>9</v>
      </c>
      <c r="G87" s="101">
        <f>MIN(C86:C94)</f>
        <v>0</v>
      </c>
      <c r="H87" s="101">
        <f>MIN(D86:D94)</f>
        <v>0</v>
      </c>
    </row>
    <row r="88" spans="2:8" ht="13.5" thickBot="1">
      <c r="B88" s="85">
        <v>9</v>
      </c>
      <c r="C88" s="358" t="s">
        <v>68</v>
      </c>
      <c r="D88" s="375"/>
      <c r="F88" s="98" t="s">
        <v>10</v>
      </c>
      <c r="G88" s="97">
        <f>G86-G87</f>
        <v>0</v>
      </c>
      <c r="H88" s="97">
        <f>H86-H87</f>
        <v>0</v>
      </c>
    </row>
    <row r="89" spans="2:8">
      <c r="B89" s="85">
        <v>10</v>
      </c>
      <c r="C89" s="358" t="s">
        <v>51</v>
      </c>
      <c r="D89" s="359"/>
    </row>
    <row r="90" spans="2:8">
      <c r="B90" s="85">
        <v>11</v>
      </c>
      <c r="C90" s="358" t="s">
        <v>51</v>
      </c>
      <c r="D90" s="359"/>
    </row>
    <row r="91" spans="2:8">
      <c r="B91" s="85">
        <v>14</v>
      </c>
      <c r="C91" s="358" t="s">
        <v>51</v>
      </c>
      <c r="D91" s="359"/>
    </row>
    <row r="92" spans="2:8">
      <c r="B92" s="85">
        <v>15</v>
      </c>
      <c r="C92" s="358" t="s">
        <v>51</v>
      </c>
      <c r="D92" s="359"/>
    </row>
    <row r="93" spans="2:8">
      <c r="B93" s="85">
        <v>16</v>
      </c>
      <c r="C93" s="358" t="s">
        <v>51</v>
      </c>
      <c r="D93" s="359"/>
    </row>
    <row r="94" spans="2:8" ht="13.5" thickBot="1">
      <c r="B94" s="85">
        <v>21</v>
      </c>
      <c r="C94" s="392" t="s">
        <v>51</v>
      </c>
      <c r="D94" s="393"/>
    </row>
    <row r="95" spans="2:8" ht="13.5" thickBot="1">
      <c r="B95" s="91" t="s">
        <v>0</v>
      </c>
      <c r="C95" s="90">
        <f>COUNTIF(C86:C94,"&gt;0")</f>
        <v>0</v>
      </c>
      <c r="D95" s="89">
        <f>COUNTIF(D86:D94,"&gt;0")</f>
        <v>0</v>
      </c>
    </row>
    <row r="96" spans="2:8">
      <c r="B96" s="88" t="s">
        <v>1</v>
      </c>
      <c r="C96" s="87" t="e">
        <f>AVERAGE(C86:C94)</f>
        <v>#DIV/0!</v>
      </c>
      <c r="D96" s="86" t="e">
        <f>AVERAGE(D86:D94)</f>
        <v>#DIV/0!</v>
      </c>
    </row>
    <row r="97" spans="2:8">
      <c r="B97" s="85" t="s">
        <v>2</v>
      </c>
      <c r="C97" s="84" t="e">
        <f>STDEV(C86:C94)</f>
        <v>#DIV/0!</v>
      </c>
      <c r="D97" s="83" t="e">
        <f>STDEV(D86:D94)</f>
        <v>#DIV/0!</v>
      </c>
    </row>
    <row r="98" spans="2:8" ht="13.5" thickBot="1">
      <c r="B98" s="82" t="s">
        <v>3</v>
      </c>
      <c r="C98" s="81" t="e">
        <f>CONFIDENCE(0.05,C97,C95)</f>
        <v>#DIV/0!</v>
      </c>
      <c r="D98" s="80" t="e">
        <f>CONFIDENCE(0.05,D97,D95)</f>
        <v>#DIV/0!</v>
      </c>
    </row>
    <row r="100" spans="2:8" ht="13.5" thickBot="1"/>
    <row r="101" spans="2:8" ht="13.5" thickBot="1">
      <c r="B101" s="347"/>
      <c r="C101" s="348"/>
      <c r="D101" s="363" t="s">
        <v>15</v>
      </c>
      <c r="G101" s="346" t="s">
        <v>67</v>
      </c>
      <c r="H101" s="346"/>
    </row>
    <row r="102" spans="2:8" ht="13.5" thickBot="1">
      <c r="B102" s="349"/>
      <c r="C102" s="350"/>
      <c r="D102" s="364"/>
      <c r="G102" s="112">
        <v>1</v>
      </c>
      <c r="H102" s="112">
        <v>2</v>
      </c>
    </row>
    <row r="103" spans="2:8" ht="13.5" thickBot="1">
      <c r="B103" s="355" t="s">
        <v>5</v>
      </c>
      <c r="C103" s="348"/>
      <c r="D103" s="111" t="s">
        <v>66</v>
      </c>
      <c r="F103" s="110" t="s">
        <v>1</v>
      </c>
      <c r="G103" s="109" t="e">
        <f t="shared" ref="G103:H105" si="3">C120</f>
        <v>#DIV/0!</v>
      </c>
      <c r="H103" s="109" t="e">
        <f t="shared" si="3"/>
        <v>#DIV/0!</v>
      </c>
    </row>
    <row r="104" spans="2:8">
      <c r="B104" s="373" t="s">
        <v>6</v>
      </c>
      <c r="C104" s="356" t="s">
        <v>27</v>
      </c>
      <c r="D104" s="357"/>
      <c r="F104" s="102" t="s">
        <v>7</v>
      </c>
      <c r="G104" s="108" t="e">
        <f t="shared" si="3"/>
        <v>#DIV/0!</v>
      </c>
      <c r="H104" s="108" t="e">
        <f t="shared" si="3"/>
        <v>#DIV/0!</v>
      </c>
    </row>
    <row r="105" spans="2:8" ht="13.5" thickBot="1">
      <c r="B105" s="374"/>
      <c r="C105" s="107">
        <v>1</v>
      </c>
      <c r="D105" s="106">
        <v>2</v>
      </c>
      <c r="F105" s="102" t="s">
        <v>3</v>
      </c>
      <c r="G105" s="105" t="e">
        <f t="shared" si="3"/>
        <v>#DIV/0!</v>
      </c>
      <c r="H105" s="105" t="e">
        <f t="shared" si="3"/>
        <v>#DIV/0!</v>
      </c>
    </row>
    <row r="106" spans="2:8">
      <c r="B106" s="124">
        <v>2</v>
      </c>
      <c r="C106" s="351" t="s">
        <v>51</v>
      </c>
      <c r="D106" s="352"/>
      <c r="F106" s="102" t="s">
        <v>8</v>
      </c>
      <c r="G106" s="101">
        <f>MAX(C106:C118)</f>
        <v>0</v>
      </c>
      <c r="H106" s="101">
        <f>MAX(D106:D118)</f>
        <v>0</v>
      </c>
    </row>
    <row r="107" spans="2:8">
      <c r="B107" s="122">
        <v>5</v>
      </c>
      <c r="C107" s="351" t="s">
        <v>51</v>
      </c>
      <c r="D107" s="352"/>
      <c r="F107" s="102" t="s">
        <v>9</v>
      </c>
      <c r="G107" s="101">
        <f>MIN(C106:C118)</f>
        <v>0</v>
      </c>
      <c r="H107" s="101">
        <f>MIN(D106:D118)</f>
        <v>0</v>
      </c>
    </row>
    <row r="108" spans="2:8" ht="13.5" thickBot="1">
      <c r="B108" s="122">
        <v>6</v>
      </c>
      <c r="C108" s="351" t="s">
        <v>51</v>
      </c>
      <c r="D108" s="352"/>
      <c r="F108" s="98" t="s">
        <v>10</v>
      </c>
      <c r="G108" s="97">
        <f>G106-G107</f>
        <v>0</v>
      </c>
      <c r="H108" s="97">
        <f>H106-H107</f>
        <v>0</v>
      </c>
    </row>
    <row r="109" spans="2:8">
      <c r="B109" s="122">
        <v>7</v>
      </c>
      <c r="C109" s="351" t="s">
        <v>51</v>
      </c>
      <c r="D109" s="352"/>
    </row>
    <row r="110" spans="2:8">
      <c r="B110" s="122">
        <v>8</v>
      </c>
      <c r="C110" s="351" t="s">
        <v>51</v>
      </c>
      <c r="D110" s="352"/>
    </row>
    <row r="111" spans="2:8">
      <c r="B111" s="122">
        <v>13</v>
      </c>
      <c r="C111" s="351" t="s">
        <v>51</v>
      </c>
      <c r="D111" s="352"/>
    </row>
    <row r="112" spans="2:8">
      <c r="B112" s="122">
        <v>14</v>
      </c>
      <c r="C112" s="351" t="s">
        <v>57</v>
      </c>
      <c r="D112" s="352"/>
    </row>
    <row r="113" spans="2:8">
      <c r="B113" s="122">
        <v>16</v>
      </c>
      <c r="C113" s="351" t="s">
        <v>51</v>
      </c>
      <c r="D113" s="352"/>
    </row>
    <row r="114" spans="2:8">
      <c r="B114" s="122">
        <v>19</v>
      </c>
      <c r="C114" s="351" t="s">
        <v>51</v>
      </c>
      <c r="D114" s="352"/>
    </row>
    <row r="115" spans="2:8">
      <c r="B115" s="122">
        <v>20</v>
      </c>
      <c r="C115" s="351" t="s">
        <v>51</v>
      </c>
      <c r="D115" s="352"/>
    </row>
    <row r="116" spans="2:8">
      <c r="B116" s="125">
        <v>28</v>
      </c>
      <c r="C116" s="351" t="s">
        <v>51</v>
      </c>
      <c r="D116" s="352"/>
    </row>
    <row r="117" spans="2:8" ht="12.75" customHeight="1">
      <c r="B117" s="125">
        <v>29</v>
      </c>
      <c r="C117" s="351" t="s">
        <v>51</v>
      </c>
      <c r="D117" s="352"/>
    </row>
    <row r="118" spans="2:8" ht="13.5" thickBot="1">
      <c r="B118" s="126">
        <v>30</v>
      </c>
      <c r="C118" s="351" t="s">
        <v>51</v>
      </c>
      <c r="D118" s="352"/>
    </row>
    <row r="119" spans="2:8" ht="13.5" thickBot="1">
      <c r="B119" s="91" t="s">
        <v>0</v>
      </c>
      <c r="C119" s="114">
        <f>COUNTIF(C106:C118,"&gt;0")</f>
        <v>0</v>
      </c>
      <c r="D119" s="113">
        <f>COUNTIF(D106:D118,"&gt;0")</f>
        <v>0</v>
      </c>
    </row>
    <row r="120" spans="2:8">
      <c r="B120" s="88" t="s">
        <v>1</v>
      </c>
      <c r="C120" s="87" t="e">
        <f>AVERAGE(C106:C118)</f>
        <v>#DIV/0!</v>
      </c>
      <c r="D120" s="86" t="e">
        <f>AVERAGE(D106:D118)</f>
        <v>#DIV/0!</v>
      </c>
    </row>
    <row r="121" spans="2:8">
      <c r="B121" s="85" t="s">
        <v>2</v>
      </c>
      <c r="C121" s="84" t="e">
        <f>STDEV(C106:C118)</f>
        <v>#DIV/0!</v>
      </c>
      <c r="D121" s="83" t="e">
        <f>STDEV(D106:D118)</f>
        <v>#DIV/0!</v>
      </c>
    </row>
    <row r="122" spans="2:8" ht="13.5" thickBot="1">
      <c r="B122" s="82" t="s">
        <v>3</v>
      </c>
      <c r="C122" s="81" t="e">
        <f>CONFIDENCE(0.05,C121,C119)</f>
        <v>#DIV/0!</v>
      </c>
      <c r="D122" s="80" t="e">
        <f>CONFIDENCE(0.05,D121,D119)</f>
        <v>#DIV/0!</v>
      </c>
    </row>
    <row r="124" spans="2:8" ht="13.5" thickBot="1"/>
    <row r="125" spans="2:8" ht="13.5" thickBot="1">
      <c r="B125" s="347"/>
      <c r="C125" s="348"/>
      <c r="D125" s="363" t="s">
        <v>15</v>
      </c>
      <c r="G125" s="346" t="s">
        <v>65</v>
      </c>
      <c r="H125" s="346"/>
    </row>
    <row r="126" spans="2:8" ht="13.5" thickBot="1">
      <c r="B126" s="349"/>
      <c r="C126" s="350"/>
      <c r="D126" s="364"/>
      <c r="G126" s="112">
        <v>1</v>
      </c>
      <c r="H126" s="112">
        <v>2</v>
      </c>
    </row>
    <row r="127" spans="2:8" ht="13.5" thickBot="1">
      <c r="B127" s="355" t="s">
        <v>5</v>
      </c>
      <c r="C127" s="348"/>
      <c r="D127" s="111" t="s">
        <v>64</v>
      </c>
      <c r="F127" s="110" t="s">
        <v>1</v>
      </c>
      <c r="G127" s="109" t="e">
        <f t="shared" ref="G127:H129" si="4">C141</f>
        <v>#DIV/0!</v>
      </c>
      <c r="H127" s="109" t="e">
        <f t="shared" si="4"/>
        <v>#DIV/0!</v>
      </c>
    </row>
    <row r="128" spans="2:8">
      <c r="B128" s="373" t="s">
        <v>6</v>
      </c>
      <c r="C128" s="356" t="s">
        <v>27</v>
      </c>
      <c r="D128" s="357"/>
      <c r="F128" s="102" t="s">
        <v>7</v>
      </c>
      <c r="G128" s="108" t="e">
        <f t="shared" si="4"/>
        <v>#DIV/0!</v>
      </c>
      <c r="H128" s="108" t="e">
        <f t="shared" si="4"/>
        <v>#DIV/0!</v>
      </c>
    </row>
    <row r="129" spans="2:8" ht="13.5" thickBot="1">
      <c r="B129" s="374"/>
      <c r="C129" s="107">
        <v>1</v>
      </c>
      <c r="D129" s="106">
        <v>2</v>
      </c>
      <c r="F129" s="102" t="s">
        <v>3</v>
      </c>
      <c r="G129" s="105" t="e">
        <f t="shared" si="4"/>
        <v>#DIV/0!</v>
      </c>
      <c r="H129" s="105" t="e">
        <f t="shared" si="4"/>
        <v>#DIV/0!</v>
      </c>
    </row>
    <row r="130" spans="2:8">
      <c r="B130" s="124">
        <v>3</v>
      </c>
      <c r="C130" s="351" t="s">
        <v>51</v>
      </c>
      <c r="D130" s="352"/>
      <c r="F130" s="102" t="s">
        <v>8</v>
      </c>
      <c r="G130" s="101">
        <f>MAX(C130:C139)</f>
        <v>0</v>
      </c>
      <c r="H130" s="101">
        <f>MAX(D130:D139)</f>
        <v>0</v>
      </c>
    </row>
    <row r="131" spans="2:8">
      <c r="B131" s="123">
        <v>6</v>
      </c>
      <c r="C131" s="351" t="s">
        <v>51</v>
      </c>
      <c r="D131" s="352"/>
      <c r="F131" s="102" t="s">
        <v>9</v>
      </c>
      <c r="G131" s="101">
        <f>MIN(C130:C139)</f>
        <v>0</v>
      </c>
      <c r="H131" s="101">
        <f>MIN(D130:D139)</f>
        <v>0</v>
      </c>
    </row>
    <row r="132" spans="2:8" ht="13.5" thickBot="1">
      <c r="B132" s="122">
        <v>16</v>
      </c>
      <c r="C132" s="351" t="s">
        <v>51</v>
      </c>
      <c r="D132" s="352"/>
      <c r="F132" s="98" t="s">
        <v>10</v>
      </c>
      <c r="G132" s="97">
        <f>G130-G131</f>
        <v>0</v>
      </c>
      <c r="H132" s="97">
        <f>H130-H131</f>
        <v>0</v>
      </c>
    </row>
    <row r="133" spans="2:8">
      <c r="B133" s="122">
        <v>18</v>
      </c>
      <c r="C133" s="353" t="s">
        <v>57</v>
      </c>
      <c r="D133" s="354"/>
    </row>
    <row r="134" spans="2:8">
      <c r="B134" s="122">
        <v>19</v>
      </c>
      <c r="C134" s="353" t="s">
        <v>57</v>
      </c>
      <c r="D134" s="354"/>
    </row>
    <row r="135" spans="2:8">
      <c r="B135" s="122">
        <v>20</v>
      </c>
      <c r="C135" s="353" t="s">
        <v>57</v>
      </c>
      <c r="D135" s="354"/>
    </row>
    <row r="136" spans="2:8">
      <c r="B136" s="122">
        <v>24</v>
      </c>
      <c r="C136" s="351" t="s">
        <v>51</v>
      </c>
      <c r="D136" s="352"/>
    </row>
    <row r="137" spans="2:8">
      <c r="B137" s="122">
        <v>25</v>
      </c>
      <c r="C137" s="353" t="s">
        <v>57</v>
      </c>
      <c r="D137" s="354"/>
    </row>
    <row r="138" spans="2:8">
      <c r="B138" s="125">
        <v>26</v>
      </c>
      <c r="C138" s="351" t="s">
        <v>51</v>
      </c>
      <c r="D138" s="352"/>
    </row>
    <row r="139" spans="2:8" ht="13.5" thickBot="1">
      <c r="B139" s="125">
        <v>27</v>
      </c>
      <c r="C139" s="353" t="s">
        <v>57</v>
      </c>
      <c r="D139" s="354"/>
    </row>
    <row r="140" spans="2:8" ht="13.5" thickBot="1">
      <c r="B140" s="91" t="s">
        <v>0</v>
      </c>
      <c r="C140" s="114">
        <f>COUNTIF(C130:C139,"&gt;0")</f>
        <v>0</v>
      </c>
      <c r="D140" s="113">
        <f>COUNTIF(D130:D139,"&gt;0")</f>
        <v>0</v>
      </c>
    </row>
    <row r="141" spans="2:8">
      <c r="B141" s="88" t="s">
        <v>1</v>
      </c>
      <c r="C141" s="87" t="e">
        <f>AVERAGE(C130:C139)</f>
        <v>#DIV/0!</v>
      </c>
      <c r="D141" s="86" t="e">
        <f>AVERAGE(D130:D139)</f>
        <v>#DIV/0!</v>
      </c>
    </row>
    <row r="142" spans="2:8">
      <c r="B142" s="85" t="s">
        <v>2</v>
      </c>
      <c r="C142" s="84" t="e">
        <f>STDEV(C130:C139)</f>
        <v>#DIV/0!</v>
      </c>
      <c r="D142" s="83" t="e">
        <f>STDEV(D130:D139)</f>
        <v>#DIV/0!</v>
      </c>
    </row>
    <row r="143" spans="2:8" ht="13.5" thickBot="1">
      <c r="B143" s="82" t="s">
        <v>3</v>
      </c>
      <c r="C143" s="81" t="e">
        <f>CONFIDENCE(0.05,C142,C140)</f>
        <v>#DIV/0!</v>
      </c>
      <c r="D143" s="80" t="e">
        <f>CONFIDENCE(0.05,D142,D140)</f>
        <v>#DIV/0!</v>
      </c>
    </row>
    <row r="145" spans="2:8" ht="13.5" thickBot="1"/>
    <row r="146" spans="2:8" ht="13.5" thickBot="1">
      <c r="B146" s="347"/>
      <c r="C146" s="348"/>
      <c r="D146" s="363" t="s">
        <v>15</v>
      </c>
      <c r="G146" s="346" t="s">
        <v>63</v>
      </c>
      <c r="H146" s="346"/>
    </row>
    <row r="147" spans="2:8" ht="13.5" thickBot="1">
      <c r="B147" s="349"/>
      <c r="C147" s="350"/>
      <c r="D147" s="364"/>
      <c r="G147" s="112">
        <v>1</v>
      </c>
      <c r="H147" s="112">
        <v>2</v>
      </c>
    </row>
    <row r="148" spans="2:8" ht="13.5" thickBot="1">
      <c r="B148" s="355" t="s">
        <v>5</v>
      </c>
      <c r="C148" s="348"/>
      <c r="D148" s="111" t="s">
        <v>62</v>
      </c>
      <c r="F148" s="110" t="s">
        <v>1</v>
      </c>
      <c r="G148" s="109" t="e">
        <f t="shared" ref="G148:H150" si="5">C174</f>
        <v>#DIV/0!</v>
      </c>
      <c r="H148" s="109" t="e">
        <f t="shared" si="5"/>
        <v>#DIV/0!</v>
      </c>
    </row>
    <row r="149" spans="2:8">
      <c r="B149" s="373" t="s">
        <v>6</v>
      </c>
      <c r="C149" s="356" t="s">
        <v>27</v>
      </c>
      <c r="D149" s="357"/>
      <c r="F149" s="102" t="s">
        <v>7</v>
      </c>
      <c r="G149" s="108" t="e">
        <f t="shared" si="5"/>
        <v>#DIV/0!</v>
      </c>
      <c r="H149" s="108" t="e">
        <f t="shared" si="5"/>
        <v>#DIV/0!</v>
      </c>
    </row>
    <row r="150" spans="2:8" ht="13.5" thickBot="1">
      <c r="B150" s="374"/>
      <c r="C150" s="107">
        <v>1</v>
      </c>
      <c r="D150" s="106">
        <v>2</v>
      </c>
      <c r="F150" s="102" t="s">
        <v>3</v>
      </c>
      <c r="G150" s="105" t="e">
        <f t="shared" si="5"/>
        <v>#DIV/0!</v>
      </c>
      <c r="H150" s="105" t="e">
        <f t="shared" si="5"/>
        <v>#DIV/0!</v>
      </c>
    </row>
    <row r="151" spans="2:8">
      <c r="B151" s="124">
        <v>1</v>
      </c>
      <c r="C151" s="394" t="s">
        <v>57</v>
      </c>
      <c r="D151" s="348"/>
      <c r="F151" s="102" t="s">
        <v>8</v>
      </c>
      <c r="G151" s="101">
        <f>MAX(C151:C172)</f>
        <v>0</v>
      </c>
      <c r="H151" s="101">
        <f>MAX(D151:D172)</f>
        <v>0</v>
      </c>
    </row>
    <row r="152" spans="2:8">
      <c r="B152" s="123">
        <v>2</v>
      </c>
      <c r="C152" s="395"/>
      <c r="D152" s="396"/>
      <c r="F152" s="102" t="s">
        <v>9</v>
      </c>
      <c r="G152" s="101">
        <f>MIN(C151:C172)</f>
        <v>0</v>
      </c>
      <c r="H152" s="101">
        <f>MIN(D151:D172)</f>
        <v>0</v>
      </c>
    </row>
    <row r="153" spans="2:8" ht="13.5" thickBot="1">
      <c r="B153" s="123">
        <v>3</v>
      </c>
      <c r="C153" s="395"/>
      <c r="D153" s="396"/>
      <c r="F153" s="98" t="s">
        <v>10</v>
      </c>
      <c r="G153" s="97">
        <f>G151-G152</f>
        <v>0</v>
      </c>
      <c r="H153" s="97">
        <f>H151-H152</f>
        <v>0</v>
      </c>
    </row>
    <row r="154" spans="2:8">
      <c r="B154" s="123">
        <v>4</v>
      </c>
      <c r="C154" s="395"/>
      <c r="D154" s="396"/>
    </row>
    <row r="155" spans="2:8">
      <c r="B155" s="123">
        <v>7</v>
      </c>
      <c r="C155" s="395"/>
      <c r="D155" s="396"/>
    </row>
    <row r="156" spans="2:8">
      <c r="B156" s="123">
        <v>8</v>
      </c>
      <c r="C156" s="395"/>
      <c r="D156" s="396"/>
    </row>
    <row r="157" spans="2:8">
      <c r="B157" s="123">
        <v>9</v>
      </c>
      <c r="C157" s="395"/>
      <c r="D157" s="396"/>
    </row>
    <row r="158" spans="2:8">
      <c r="B158" s="123">
        <v>10</v>
      </c>
      <c r="C158" s="395"/>
      <c r="D158" s="396"/>
    </row>
    <row r="159" spans="2:8">
      <c r="B159" s="123">
        <v>11</v>
      </c>
      <c r="C159" s="395"/>
      <c r="D159" s="396"/>
    </row>
    <row r="160" spans="2:8">
      <c r="B160" s="123">
        <v>14</v>
      </c>
      <c r="C160" s="395"/>
      <c r="D160" s="396"/>
    </row>
    <row r="161" spans="2:4">
      <c r="B161" s="123">
        <v>15</v>
      </c>
      <c r="C161" s="395"/>
      <c r="D161" s="396"/>
    </row>
    <row r="162" spans="2:4">
      <c r="B162" s="123">
        <v>16</v>
      </c>
      <c r="C162" s="395"/>
      <c r="D162" s="396"/>
    </row>
    <row r="163" spans="2:4">
      <c r="B163" s="123">
        <v>17</v>
      </c>
      <c r="C163" s="395"/>
      <c r="D163" s="396"/>
    </row>
    <row r="164" spans="2:4">
      <c r="B164" s="123">
        <v>18</v>
      </c>
      <c r="C164" s="395"/>
      <c r="D164" s="396"/>
    </row>
    <row r="165" spans="2:4">
      <c r="B165" s="122">
        <v>21</v>
      </c>
      <c r="C165" s="395"/>
      <c r="D165" s="396"/>
    </row>
    <row r="166" spans="2:4">
      <c r="B166" s="122">
        <v>22</v>
      </c>
      <c r="C166" s="395"/>
      <c r="D166" s="396"/>
    </row>
    <row r="167" spans="2:4">
      <c r="B167" s="122">
        <v>23</v>
      </c>
      <c r="C167" s="395"/>
      <c r="D167" s="396"/>
    </row>
    <row r="168" spans="2:4">
      <c r="B168" s="122">
        <v>24</v>
      </c>
      <c r="C168" s="395"/>
      <c r="D168" s="396"/>
    </row>
    <row r="169" spans="2:4">
      <c r="B169" s="122">
        <v>25</v>
      </c>
      <c r="C169" s="395"/>
      <c r="D169" s="396"/>
    </row>
    <row r="170" spans="2:4">
      <c r="B170" s="122">
        <v>29</v>
      </c>
      <c r="C170" s="395"/>
      <c r="D170" s="396"/>
    </row>
    <row r="171" spans="2:4">
      <c r="B171" s="125">
        <v>30</v>
      </c>
      <c r="C171" s="395"/>
      <c r="D171" s="396"/>
    </row>
    <row r="172" spans="2:4" ht="13.5" thickBot="1">
      <c r="B172" s="125">
        <v>31</v>
      </c>
      <c r="C172" s="397"/>
      <c r="D172" s="398"/>
    </row>
    <row r="173" spans="2:4" ht="13.5" thickBot="1">
      <c r="B173" s="91" t="s">
        <v>0</v>
      </c>
      <c r="C173" s="114">
        <f>COUNTIF(C151:C172,"&gt;0")</f>
        <v>0</v>
      </c>
      <c r="D173" s="113">
        <f>COUNTIF(D151:D172,"&gt;0")</f>
        <v>0</v>
      </c>
    </row>
    <row r="174" spans="2:4">
      <c r="B174" s="88" t="s">
        <v>1</v>
      </c>
      <c r="C174" s="87" t="e">
        <f>AVERAGE(C151:C172)</f>
        <v>#DIV/0!</v>
      </c>
      <c r="D174" s="86" t="e">
        <f>AVERAGE(D151:D172)</f>
        <v>#DIV/0!</v>
      </c>
    </row>
    <row r="175" spans="2:4">
      <c r="B175" s="85" t="s">
        <v>2</v>
      </c>
      <c r="C175" s="84" t="e">
        <f>STDEV(C151:C172)</f>
        <v>#DIV/0!</v>
      </c>
      <c r="D175" s="83" t="e">
        <f>STDEV(D151:D172)</f>
        <v>#DIV/0!</v>
      </c>
    </row>
    <row r="176" spans="2:4" ht="13.5" thickBot="1">
      <c r="B176" s="82" t="s">
        <v>3</v>
      </c>
      <c r="C176" s="81" t="e">
        <f>CONFIDENCE(0.05,C175,C173)</f>
        <v>#DIV/0!</v>
      </c>
      <c r="D176" s="80" t="e">
        <f>CONFIDENCE(0.05,D175,D173)</f>
        <v>#DIV/0!</v>
      </c>
    </row>
    <row r="178" spans="2:8" ht="13.5" thickBot="1"/>
    <row r="179" spans="2:8" ht="13.5" thickBot="1">
      <c r="B179" s="347"/>
      <c r="C179" s="348"/>
      <c r="D179" s="363" t="s">
        <v>15</v>
      </c>
      <c r="G179" s="346" t="s">
        <v>61</v>
      </c>
      <c r="H179" s="346"/>
    </row>
    <row r="180" spans="2:8" ht="13.5" thickBot="1">
      <c r="B180" s="349"/>
      <c r="C180" s="350"/>
      <c r="D180" s="364"/>
      <c r="G180" s="112">
        <v>1</v>
      </c>
      <c r="H180" s="112">
        <v>2</v>
      </c>
    </row>
    <row r="181" spans="2:8" ht="13.5" thickBot="1">
      <c r="B181" s="355" t="s">
        <v>5</v>
      </c>
      <c r="C181" s="348"/>
      <c r="D181" s="111" t="s">
        <v>60</v>
      </c>
      <c r="F181" s="110" t="s">
        <v>1</v>
      </c>
      <c r="G181" s="109" t="e">
        <f t="shared" ref="G181:H183" si="6">C204</f>
        <v>#DIV/0!</v>
      </c>
      <c r="H181" s="109" t="e">
        <f t="shared" si="6"/>
        <v>#DIV/0!</v>
      </c>
    </row>
    <row r="182" spans="2:8">
      <c r="B182" s="373" t="s">
        <v>6</v>
      </c>
      <c r="C182" s="356" t="s">
        <v>27</v>
      </c>
      <c r="D182" s="357"/>
      <c r="F182" s="102" t="s">
        <v>7</v>
      </c>
      <c r="G182" s="108" t="e">
        <f t="shared" si="6"/>
        <v>#DIV/0!</v>
      </c>
      <c r="H182" s="108" t="e">
        <f t="shared" si="6"/>
        <v>#DIV/0!</v>
      </c>
    </row>
    <row r="183" spans="2:8" ht="13.5" thickBot="1">
      <c r="B183" s="374"/>
      <c r="C183" s="107">
        <v>1</v>
      </c>
      <c r="D183" s="106">
        <v>2</v>
      </c>
      <c r="F183" s="102" t="s">
        <v>3</v>
      </c>
      <c r="G183" s="105" t="e">
        <f t="shared" si="6"/>
        <v>#DIV/0!</v>
      </c>
      <c r="H183" s="105" t="e">
        <f t="shared" si="6"/>
        <v>#DIV/0!</v>
      </c>
    </row>
    <row r="184" spans="2:8">
      <c r="B184" s="124">
        <v>1</v>
      </c>
      <c r="C184" s="394" t="s">
        <v>57</v>
      </c>
      <c r="D184" s="348"/>
      <c r="F184" s="102" t="s">
        <v>8</v>
      </c>
      <c r="G184" s="101">
        <f>MAX(C184:C202)</f>
        <v>0</v>
      </c>
      <c r="H184" s="101">
        <f>MAX(D184:D202)</f>
        <v>0</v>
      </c>
    </row>
    <row r="185" spans="2:8">
      <c r="B185" s="123">
        <v>4</v>
      </c>
      <c r="C185" s="395"/>
      <c r="D185" s="396"/>
      <c r="F185" s="102" t="s">
        <v>9</v>
      </c>
      <c r="G185" s="101">
        <f>MIN(C184:C202)</f>
        <v>0</v>
      </c>
      <c r="H185" s="101">
        <f>MIN(D184:D202)</f>
        <v>0</v>
      </c>
    </row>
    <row r="186" spans="2:8" ht="13.5" thickBot="1">
      <c r="B186" s="123">
        <v>5</v>
      </c>
      <c r="C186" s="395"/>
      <c r="D186" s="396"/>
      <c r="F186" s="98" t="s">
        <v>10</v>
      </c>
      <c r="G186" s="97">
        <f>G184-G185</f>
        <v>0</v>
      </c>
      <c r="H186" s="97">
        <f>H184-H185</f>
        <v>0</v>
      </c>
    </row>
    <row r="187" spans="2:8">
      <c r="B187" s="123">
        <v>6</v>
      </c>
      <c r="C187" s="395"/>
      <c r="D187" s="396"/>
    </row>
    <row r="188" spans="2:8">
      <c r="B188" s="123">
        <v>7</v>
      </c>
      <c r="C188" s="395"/>
      <c r="D188" s="396"/>
    </row>
    <row r="189" spans="2:8">
      <c r="B189" s="123">
        <v>8</v>
      </c>
      <c r="C189" s="395"/>
      <c r="D189" s="396"/>
    </row>
    <row r="190" spans="2:8">
      <c r="B190" s="123">
        <v>12</v>
      </c>
      <c r="C190" s="395"/>
      <c r="D190" s="396"/>
    </row>
    <row r="191" spans="2:8">
      <c r="B191" s="123">
        <v>13</v>
      </c>
      <c r="C191" s="395"/>
      <c r="D191" s="396"/>
    </row>
    <row r="192" spans="2:8">
      <c r="B192" s="123">
        <v>14</v>
      </c>
      <c r="C192" s="395"/>
      <c r="D192" s="396"/>
    </row>
    <row r="193" spans="2:4">
      <c r="B193" s="123">
        <v>18</v>
      </c>
      <c r="C193" s="395"/>
      <c r="D193" s="396"/>
    </row>
    <row r="194" spans="2:4">
      <c r="B194" s="123">
        <v>19</v>
      </c>
      <c r="C194" s="395"/>
      <c r="D194" s="396"/>
    </row>
    <row r="195" spans="2:4">
      <c r="B195" s="123">
        <v>20</v>
      </c>
      <c r="C195" s="395"/>
      <c r="D195" s="396"/>
    </row>
    <row r="196" spans="2:4">
      <c r="B196" s="123">
        <v>21</v>
      </c>
      <c r="C196" s="395"/>
      <c r="D196" s="396"/>
    </row>
    <row r="197" spans="2:4">
      <c r="B197" s="123">
        <v>22</v>
      </c>
      <c r="C197" s="395"/>
      <c r="D197" s="396"/>
    </row>
    <row r="198" spans="2:4">
      <c r="B198" s="122">
        <v>25</v>
      </c>
      <c r="C198" s="395"/>
      <c r="D198" s="396"/>
    </row>
    <row r="199" spans="2:4">
      <c r="B199" s="122">
        <v>26</v>
      </c>
      <c r="C199" s="395"/>
      <c r="D199" s="396"/>
    </row>
    <row r="200" spans="2:4">
      <c r="B200" s="122">
        <v>27</v>
      </c>
      <c r="C200" s="395"/>
      <c r="D200" s="396"/>
    </row>
    <row r="201" spans="2:4">
      <c r="B201" s="122">
        <v>28</v>
      </c>
      <c r="C201" s="395"/>
      <c r="D201" s="396"/>
    </row>
    <row r="202" spans="2:4" ht="13.5" thickBot="1">
      <c r="B202" s="122">
        <v>29</v>
      </c>
      <c r="C202" s="395"/>
      <c r="D202" s="396"/>
    </row>
    <row r="203" spans="2:4" ht="13.5" thickBot="1">
      <c r="B203" s="91" t="s">
        <v>0</v>
      </c>
      <c r="C203" s="114">
        <f>COUNTIF(C184:C202,"&gt;0")</f>
        <v>0</v>
      </c>
      <c r="D203" s="113">
        <f>COUNTIF(D184:D202,"&gt;0")</f>
        <v>0</v>
      </c>
    </row>
    <row r="204" spans="2:4">
      <c r="B204" s="88" t="s">
        <v>1</v>
      </c>
      <c r="C204" s="87" t="e">
        <f>AVERAGE(C184:C202)</f>
        <v>#DIV/0!</v>
      </c>
      <c r="D204" s="86" t="e">
        <f>AVERAGE(D184:D202)</f>
        <v>#DIV/0!</v>
      </c>
    </row>
    <row r="205" spans="2:4">
      <c r="B205" s="85" t="s">
        <v>2</v>
      </c>
      <c r="C205" s="84" t="e">
        <f>STDEV(C184:C202)</f>
        <v>#DIV/0!</v>
      </c>
      <c r="D205" s="83" t="e">
        <f>STDEV(D184:D202)</f>
        <v>#DIV/0!</v>
      </c>
    </row>
    <row r="206" spans="2:4" ht="13.5" thickBot="1">
      <c r="B206" s="82" t="s">
        <v>3</v>
      </c>
      <c r="C206" s="81" t="e">
        <f>CONFIDENCE(0.05,C205,C203)</f>
        <v>#DIV/0!</v>
      </c>
      <c r="D206" s="80" t="e">
        <f>CONFIDENCE(0.05,D205,D203)</f>
        <v>#DIV/0!</v>
      </c>
    </row>
    <row r="208" spans="2:4" ht="13.5" thickBot="1"/>
    <row r="209" spans="2:8" ht="13.5" thickBot="1">
      <c r="B209" s="347"/>
      <c r="C209" s="348"/>
      <c r="D209" s="363" t="s">
        <v>15</v>
      </c>
      <c r="G209" s="346" t="s">
        <v>59</v>
      </c>
      <c r="H209" s="346"/>
    </row>
    <row r="210" spans="2:8" ht="13.5" thickBot="1">
      <c r="B210" s="349"/>
      <c r="C210" s="350"/>
      <c r="D210" s="364"/>
      <c r="G210" s="112">
        <v>1</v>
      </c>
      <c r="H210" s="112">
        <v>2</v>
      </c>
    </row>
    <row r="211" spans="2:8" ht="13.5" thickBot="1">
      <c r="B211" s="355" t="s">
        <v>5</v>
      </c>
      <c r="C211" s="348"/>
      <c r="D211" s="111" t="s">
        <v>58</v>
      </c>
      <c r="F211" s="110" t="s">
        <v>1</v>
      </c>
      <c r="G211" s="109">
        <f t="shared" ref="G211:H213" si="7">C228</f>
        <v>7.8825000000000003</v>
      </c>
      <c r="H211" s="109">
        <f t="shared" si="7"/>
        <v>8.2750000000000004</v>
      </c>
    </row>
    <row r="212" spans="2:8">
      <c r="B212" s="373" t="s">
        <v>6</v>
      </c>
      <c r="C212" s="356" t="s">
        <v>27</v>
      </c>
      <c r="D212" s="357"/>
      <c r="F212" s="102" t="s">
        <v>7</v>
      </c>
      <c r="G212" s="108">
        <f t="shared" si="7"/>
        <v>6.5000000000000099E-2</v>
      </c>
      <c r="H212" s="108">
        <f t="shared" si="7"/>
        <v>0.26664583251946761</v>
      </c>
    </row>
    <row r="213" spans="2:8" ht="13.5" thickBot="1">
      <c r="B213" s="374"/>
      <c r="C213" s="107">
        <v>1</v>
      </c>
      <c r="D213" s="106">
        <v>2</v>
      </c>
      <c r="F213" s="102" t="s">
        <v>3</v>
      </c>
      <c r="G213" s="105">
        <f t="shared" si="7"/>
        <v>6.3698829497551845E-2</v>
      </c>
      <c r="H213" s="105">
        <f t="shared" si="7"/>
        <v>0.26130811418292776</v>
      </c>
    </row>
    <row r="214" spans="2:8">
      <c r="B214" s="88">
        <v>1</v>
      </c>
      <c r="C214" s="376" t="s">
        <v>57</v>
      </c>
      <c r="D214" s="401"/>
      <c r="F214" s="102" t="s">
        <v>8</v>
      </c>
      <c r="G214" s="101">
        <f>MAX(C215:C226)</f>
        <v>7.94</v>
      </c>
      <c r="H214" s="101">
        <f>MAX(D215:D226)</f>
        <v>8.67</v>
      </c>
    </row>
    <row r="215" spans="2:8">
      <c r="B215" s="117">
        <v>2</v>
      </c>
      <c r="C215" s="358" t="s">
        <v>51</v>
      </c>
      <c r="D215" s="399"/>
      <c r="F215" s="102" t="s">
        <v>9</v>
      </c>
      <c r="G215" s="101">
        <f>MIN(C215:C226)</f>
        <v>7.79</v>
      </c>
      <c r="H215" s="101">
        <f>MIN(D215:D226)</f>
        <v>8.1</v>
      </c>
    </row>
    <row r="216" spans="2:8" ht="13.5" thickBot="1">
      <c r="B216" s="117">
        <v>3</v>
      </c>
      <c r="C216" s="104">
        <v>7.94</v>
      </c>
      <c r="D216" s="116">
        <v>8.67</v>
      </c>
      <c r="F216" s="98" t="s">
        <v>10</v>
      </c>
      <c r="G216" s="97">
        <f>G214-G215</f>
        <v>0.15000000000000036</v>
      </c>
      <c r="H216" s="97">
        <f>H214-H215</f>
        <v>0.57000000000000028</v>
      </c>
    </row>
    <row r="217" spans="2:8">
      <c r="B217" s="117">
        <v>4</v>
      </c>
      <c r="C217" s="104">
        <v>7.79</v>
      </c>
      <c r="D217" s="116">
        <v>8.1</v>
      </c>
    </row>
    <row r="218" spans="2:8">
      <c r="B218" s="117">
        <v>5</v>
      </c>
      <c r="C218" s="358" t="s">
        <v>51</v>
      </c>
      <c r="D218" s="399"/>
    </row>
    <row r="219" spans="2:8">
      <c r="B219" s="117">
        <v>8</v>
      </c>
      <c r="C219" s="358" t="s">
        <v>51</v>
      </c>
      <c r="D219" s="399"/>
    </row>
    <row r="220" spans="2:8">
      <c r="B220" s="117">
        <v>9</v>
      </c>
      <c r="C220" s="358" t="s">
        <v>51</v>
      </c>
      <c r="D220" s="399"/>
    </row>
    <row r="221" spans="2:8">
      <c r="B221" s="117">
        <v>10</v>
      </c>
      <c r="C221" s="358" t="s">
        <v>56</v>
      </c>
      <c r="D221" s="400"/>
    </row>
    <row r="222" spans="2:8">
      <c r="B222" s="117">
        <v>12</v>
      </c>
      <c r="C222" s="358" t="s">
        <v>51</v>
      </c>
      <c r="D222" s="399"/>
    </row>
    <row r="223" spans="2:8">
      <c r="B223" s="117">
        <v>17</v>
      </c>
      <c r="C223" s="104">
        <v>7.89</v>
      </c>
      <c r="D223" s="116">
        <v>8.1999999999999993</v>
      </c>
    </row>
    <row r="224" spans="2:8">
      <c r="B224" s="117">
        <v>19</v>
      </c>
      <c r="C224" s="358" t="s">
        <v>51</v>
      </c>
      <c r="D224" s="399"/>
    </row>
    <row r="225" spans="2:8">
      <c r="B225" s="117">
        <v>22</v>
      </c>
      <c r="C225" s="358" t="s">
        <v>51</v>
      </c>
      <c r="D225" s="399"/>
    </row>
    <row r="226" spans="2:8" ht="13.5" thickBot="1">
      <c r="B226" s="85">
        <v>24</v>
      </c>
      <c r="C226" s="121">
        <v>7.91</v>
      </c>
      <c r="D226" s="120">
        <v>8.1300000000000008</v>
      </c>
    </row>
    <row r="227" spans="2:8" ht="13.5" thickBot="1">
      <c r="B227" s="91" t="s">
        <v>0</v>
      </c>
      <c r="C227" s="90">
        <f>COUNTIF(C214:C226,"&gt;0")</f>
        <v>4</v>
      </c>
      <c r="D227" s="89">
        <f>COUNTIF(D214:D226,"&gt;0")</f>
        <v>4</v>
      </c>
    </row>
    <row r="228" spans="2:8">
      <c r="B228" s="88" t="s">
        <v>1</v>
      </c>
      <c r="C228" s="87">
        <f>AVERAGE(C214:C226)</f>
        <v>7.8825000000000003</v>
      </c>
      <c r="D228" s="86">
        <f>AVERAGE(D214:D226)</f>
        <v>8.2750000000000004</v>
      </c>
    </row>
    <row r="229" spans="2:8">
      <c r="B229" s="85" t="s">
        <v>2</v>
      </c>
      <c r="C229" s="84">
        <f>STDEV(C214:C226)</f>
        <v>6.5000000000000099E-2</v>
      </c>
      <c r="D229" s="83">
        <f>STDEV(D214:D226)</f>
        <v>0.26664583251946761</v>
      </c>
    </row>
    <row r="230" spans="2:8" ht="13.5" thickBot="1">
      <c r="B230" s="82" t="s">
        <v>3</v>
      </c>
      <c r="C230" s="81">
        <f>CONFIDENCE(0.05,C229,C227)</f>
        <v>6.3698829497551845E-2</v>
      </c>
      <c r="D230" s="80">
        <f>CONFIDENCE(0.05,D229,D227)</f>
        <v>0.26130811418292776</v>
      </c>
    </row>
    <row r="232" spans="2:8" ht="13.5" thickBot="1"/>
    <row r="233" spans="2:8" ht="13.5" thickBot="1">
      <c r="B233" s="347"/>
      <c r="C233" s="348"/>
      <c r="D233" s="363" t="s">
        <v>15</v>
      </c>
      <c r="G233" s="346" t="s">
        <v>55</v>
      </c>
      <c r="H233" s="346"/>
    </row>
    <row r="234" spans="2:8" ht="13.5" thickBot="1">
      <c r="B234" s="349"/>
      <c r="C234" s="350"/>
      <c r="D234" s="364"/>
      <c r="G234" s="112">
        <v>1</v>
      </c>
      <c r="H234" s="112">
        <v>2</v>
      </c>
    </row>
    <row r="235" spans="2:8" ht="13.5" thickBot="1">
      <c r="B235" s="355" t="s">
        <v>5</v>
      </c>
      <c r="C235" s="348"/>
      <c r="D235" s="111" t="s">
        <v>54</v>
      </c>
      <c r="F235" s="110" t="s">
        <v>1</v>
      </c>
      <c r="G235" s="109">
        <f t="shared" ref="G235:H237" si="8">C261</f>
        <v>7.8900000000000006</v>
      </c>
      <c r="H235" s="109">
        <f t="shared" si="8"/>
        <v>8.06</v>
      </c>
    </row>
    <row r="236" spans="2:8">
      <c r="B236" s="373" t="s">
        <v>6</v>
      </c>
      <c r="C236" s="356" t="s">
        <v>27</v>
      </c>
      <c r="D236" s="357"/>
      <c r="F236" s="102" t="s">
        <v>7</v>
      </c>
      <c r="G236" s="108">
        <f t="shared" si="8"/>
        <v>0.24041630560342669</v>
      </c>
      <c r="H236" s="108">
        <f t="shared" si="8"/>
        <v>0.19313207915828001</v>
      </c>
    </row>
    <row r="237" spans="2:8" ht="13.5" thickBot="1">
      <c r="B237" s="374"/>
      <c r="C237" s="107">
        <v>1</v>
      </c>
      <c r="D237" s="106">
        <v>2</v>
      </c>
      <c r="F237" s="102" t="s">
        <v>3</v>
      </c>
      <c r="G237" s="105">
        <f t="shared" si="8"/>
        <v>0.33319387737180983</v>
      </c>
      <c r="H237" s="105">
        <f t="shared" si="8"/>
        <v>0.21854550556797955</v>
      </c>
    </row>
    <row r="238" spans="2:8">
      <c r="B238" s="88">
        <v>1</v>
      </c>
      <c r="C238" s="119">
        <v>7.72</v>
      </c>
      <c r="D238" s="118">
        <v>7.85</v>
      </c>
      <c r="F238" s="102" t="s">
        <v>8</v>
      </c>
      <c r="G238" s="101">
        <f>MAX(C238:C259)</f>
        <v>8.06</v>
      </c>
      <c r="H238" s="101">
        <f>MAX(D238:D259)</f>
        <v>8.23</v>
      </c>
    </row>
    <row r="239" spans="2:8">
      <c r="B239" s="117">
        <v>2</v>
      </c>
      <c r="C239" s="104">
        <v>8.06</v>
      </c>
      <c r="D239" s="116">
        <v>8.1</v>
      </c>
      <c r="F239" s="102" t="s">
        <v>9</v>
      </c>
      <c r="G239" s="101">
        <f>MIN(C238:C259)</f>
        <v>7.72</v>
      </c>
      <c r="H239" s="101">
        <f>MIN(D238:D259)</f>
        <v>7.85</v>
      </c>
    </row>
    <row r="240" spans="2:8" ht="13.5" thickBot="1">
      <c r="B240" s="117">
        <v>3</v>
      </c>
      <c r="C240" s="367"/>
      <c r="D240" s="368"/>
      <c r="F240" s="98" t="s">
        <v>10</v>
      </c>
      <c r="G240" s="97">
        <f>G238-G239</f>
        <v>0.34000000000000075</v>
      </c>
      <c r="H240" s="97">
        <f>H238-H239</f>
        <v>0.38000000000000078</v>
      </c>
    </row>
    <row r="241" spans="2:4">
      <c r="B241" s="117">
        <v>6</v>
      </c>
      <c r="C241" s="369"/>
      <c r="D241" s="370"/>
    </row>
    <row r="242" spans="2:4">
      <c r="B242" s="117">
        <v>8</v>
      </c>
      <c r="C242" s="369"/>
      <c r="D242" s="370"/>
    </row>
    <row r="243" spans="2:4">
      <c r="B243" s="117">
        <v>9</v>
      </c>
      <c r="C243" s="369"/>
      <c r="D243" s="370"/>
    </row>
    <row r="244" spans="2:4">
      <c r="B244" s="117">
        <v>10</v>
      </c>
      <c r="C244" s="369"/>
      <c r="D244" s="370"/>
    </row>
    <row r="245" spans="2:4">
      <c r="B245" s="117">
        <v>13</v>
      </c>
      <c r="C245" s="369"/>
      <c r="D245" s="370"/>
    </row>
    <row r="246" spans="2:4">
      <c r="B246" s="117">
        <v>14</v>
      </c>
      <c r="C246" s="369"/>
      <c r="D246" s="370"/>
    </row>
    <row r="247" spans="2:4">
      <c r="B247" s="117">
        <v>15</v>
      </c>
      <c r="C247" s="369"/>
      <c r="D247" s="370"/>
    </row>
    <row r="248" spans="2:4">
      <c r="B248" s="117">
        <v>16</v>
      </c>
      <c r="C248" s="369"/>
      <c r="D248" s="370"/>
    </row>
    <row r="249" spans="2:4">
      <c r="B249" s="117">
        <v>17</v>
      </c>
      <c r="C249" s="369"/>
      <c r="D249" s="370"/>
    </row>
    <row r="250" spans="2:4">
      <c r="B250" s="117">
        <v>20</v>
      </c>
      <c r="C250" s="371"/>
      <c r="D250" s="372"/>
    </row>
    <row r="251" spans="2:4">
      <c r="B251" s="117">
        <v>21</v>
      </c>
      <c r="C251" s="360" t="s">
        <v>51</v>
      </c>
      <c r="D251" s="359"/>
    </row>
    <row r="252" spans="2:4">
      <c r="B252" s="117">
        <v>22</v>
      </c>
      <c r="C252" s="360" t="s">
        <v>51</v>
      </c>
      <c r="D252" s="359"/>
    </row>
    <row r="253" spans="2:4">
      <c r="B253" s="117">
        <v>23</v>
      </c>
      <c r="C253" s="360" t="s">
        <v>51</v>
      </c>
      <c r="D253" s="359"/>
    </row>
    <row r="254" spans="2:4">
      <c r="B254" s="117">
        <v>24</v>
      </c>
      <c r="C254" s="360" t="s">
        <v>51</v>
      </c>
      <c r="D254" s="359"/>
    </row>
    <row r="255" spans="2:4">
      <c r="B255" s="117">
        <v>27</v>
      </c>
      <c r="C255" s="360" t="s">
        <v>51</v>
      </c>
      <c r="D255" s="359"/>
    </row>
    <row r="256" spans="2:4">
      <c r="B256" s="117">
        <v>28</v>
      </c>
      <c r="C256" s="360" t="s">
        <v>51</v>
      </c>
      <c r="D256" s="359"/>
    </row>
    <row r="257" spans="2:8">
      <c r="B257" s="117">
        <v>29</v>
      </c>
      <c r="C257" s="360" t="s">
        <v>51</v>
      </c>
      <c r="D257" s="359"/>
    </row>
    <row r="258" spans="2:8">
      <c r="B258" s="117">
        <v>30</v>
      </c>
      <c r="C258" s="104" t="s">
        <v>51</v>
      </c>
      <c r="D258" s="116">
        <v>8.23</v>
      </c>
    </row>
    <row r="259" spans="2:8" ht="13.5" thickBot="1">
      <c r="B259" s="115">
        <v>31</v>
      </c>
      <c r="C259" s="360" t="s">
        <v>51</v>
      </c>
      <c r="D259" s="359"/>
    </row>
    <row r="260" spans="2:8" ht="13.5" thickBot="1">
      <c r="B260" s="91" t="s">
        <v>0</v>
      </c>
      <c r="C260" s="114">
        <f>COUNTIF(C238:C259,"&gt;0")</f>
        <v>2</v>
      </c>
      <c r="D260" s="113">
        <f>COUNTIF(D238:D259,"&gt;0")</f>
        <v>3</v>
      </c>
    </row>
    <row r="261" spans="2:8">
      <c r="B261" s="88" t="s">
        <v>1</v>
      </c>
      <c r="C261" s="87">
        <f>AVERAGE(C238:C259)</f>
        <v>7.8900000000000006</v>
      </c>
      <c r="D261" s="86">
        <f>AVERAGE(D238:D259)</f>
        <v>8.06</v>
      </c>
    </row>
    <row r="262" spans="2:8">
      <c r="B262" s="85" t="s">
        <v>2</v>
      </c>
      <c r="C262" s="84">
        <f>STDEV(C238:C259)</f>
        <v>0.24041630560342669</v>
      </c>
      <c r="D262" s="83">
        <f>STDEV(D238:D259)</f>
        <v>0.19313207915828001</v>
      </c>
    </row>
    <row r="263" spans="2:8" ht="13.5" thickBot="1">
      <c r="B263" s="82" t="s">
        <v>3</v>
      </c>
      <c r="C263" s="81">
        <f>CONFIDENCE(0.05,C262,C260)</f>
        <v>0.33319387737180983</v>
      </c>
      <c r="D263" s="80">
        <f>CONFIDENCE(0.05,D262,D260)</f>
        <v>0.21854550556797955</v>
      </c>
    </row>
    <row r="266" spans="2:8" ht="13.5" thickBot="1"/>
    <row r="267" spans="2:8" ht="13.5" thickBot="1">
      <c r="B267" s="347"/>
      <c r="C267" s="348"/>
      <c r="D267" s="363" t="s">
        <v>15</v>
      </c>
      <c r="G267" s="346" t="s">
        <v>53</v>
      </c>
      <c r="H267" s="346"/>
    </row>
    <row r="268" spans="2:8" ht="13.5" thickBot="1">
      <c r="B268" s="349"/>
      <c r="C268" s="350"/>
      <c r="D268" s="364"/>
      <c r="G268" s="112">
        <v>1</v>
      </c>
      <c r="H268" s="112">
        <v>2</v>
      </c>
    </row>
    <row r="269" spans="2:8" ht="13.5" thickBot="1">
      <c r="B269" s="355" t="s">
        <v>5</v>
      </c>
      <c r="C269" s="348"/>
      <c r="D269" s="111" t="s">
        <v>52</v>
      </c>
      <c r="F269" s="110" t="s">
        <v>1</v>
      </c>
      <c r="G269" s="109">
        <f t="shared" ref="G269:H271" si="9">C290</f>
        <v>7.94</v>
      </c>
      <c r="H269" s="109">
        <f t="shared" si="9"/>
        <v>8.27</v>
      </c>
    </row>
    <row r="270" spans="2:8">
      <c r="B270" s="373" t="s">
        <v>6</v>
      </c>
      <c r="C270" s="356" t="s">
        <v>27</v>
      </c>
      <c r="D270" s="357"/>
      <c r="F270" s="102" t="s">
        <v>7</v>
      </c>
      <c r="G270" s="108">
        <f t="shared" si="9"/>
        <v>5.567764362830039E-2</v>
      </c>
      <c r="H270" s="108">
        <f t="shared" si="9"/>
        <v>8.4852813742385153E-2</v>
      </c>
    </row>
    <row r="271" spans="2:8" ht="13.5" thickBot="1">
      <c r="B271" s="374"/>
      <c r="C271" s="107">
        <v>1</v>
      </c>
      <c r="D271" s="106">
        <v>2</v>
      </c>
      <c r="F271" s="102" t="s">
        <v>3</v>
      </c>
      <c r="G271" s="105">
        <f t="shared" si="9"/>
        <v>6.3004027236761767E-2</v>
      </c>
      <c r="H271" s="105">
        <f t="shared" si="9"/>
        <v>0.11759783907240245</v>
      </c>
    </row>
    <row r="272" spans="2:8">
      <c r="B272" s="88">
        <v>3</v>
      </c>
      <c r="C272" s="361" t="s">
        <v>51</v>
      </c>
      <c r="D272" s="362"/>
      <c r="F272" s="102" t="s">
        <v>8</v>
      </c>
      <c r="G272" s="101">
        <f>MAX(C272:C288)</f>
        <v>8</v>
      </c>
      <c r="H272" s="101">
        <f>MAX(D272:D288)</f>
        <v>8.33</v>
      </c>
    </row>
    <row r="273" spans="2:8">
      <c r="B273" s="85">
        <v>4</v>
      </c>
      <c r="C273" s="104">
        <v>7.89</v>
      </c>
      <c r="D273" s="99" t="s">
        <v>51</v>
      </c>
      <c r="E273" s="103"/>
      <c r="F273" s="102" t="s">
        <v>9</v>
      </c>
      <c r="G273" s="101">
        <f>MIN(C272:C288)</f>
        <v>7.89</v>
      </c>
      <c r="H273" s="101">
        <f>MIN(D272:D288)</f>
        <v>8.2100000000000009</v>
      </c>
    </row>
    <row r="274" spans="2:8" ht="13.5" thickBot="1">
      <c r="B274" s="92">
        <v>5</v>
      </c>
      <c r="C274" s="100">
        <v>7.93</v>
      </c>
      <c r="D274" s="99">
        <v>8.2100000000000009</v>
      </c>
      <c r="F274" s="98" t="s">
        <v>10</v>
      </c>
      <c r="G274" s="97">
        <f>G272-G273</f>
        <v>0.11000000000000032</v>
      </c>
      <c r="H274" s="97">
        <f>H272-H273</f>
        <v>0.11999999999999922</v>
      </c>
    </row>
    <row r="275" spans="2:8">
      <c r="B275" s="92">
        <v>6</v>
      </c>
      <c r="C275" s="94"/>
      <c r="D275" s="93"/>
    </row>
    <row r="276" spans="2:8">
      <c r="B276" s="92">
        <v>7</v>
      </c>
      <c r="C276" s="360" t="s">
        <v>51</v>
      </c>
      <c r="D276" s="359"/>
    </row>
    <row r="277" spans="2:8">
      <c r="B277" s="92">
        <v>10</v>
      </c>
      <c r="C277" s="360" t="s">
        <v>51</v>
      </c>
      <c r="D277" s="359"/>
    </row>
    <row r="278" spans="2:8">
      <c r="B278" s="92">
        <v>11</v>
      </c>
      <c r="C278" s="360" t="s">
        <v>51</v>
      </c>
      <c r="D278" s="359"/>
    </row>
    <row r="279" spans="2:8">
      <c r="B279" s="92">
        <v>12</v>
      </c>
      <c r="C279" s="360" t="s">
        <v>51</v>
      </c>
      <c r="D279" s="359"/>
    </row>
    <row r="280" spans="2:8">
      <c r="B280" s="92">
        <v>13</v>
      </c>
      <c r="C280" s="360" t="s">
        <v>51</v>
      </c>
      <c r="D280" s="359"/>
    </row>
    <row r="281" spans="2:8">
      <c r="B281" s="92">
        <v>14</v>
      </c>
      <c r="C281" s="360" t="s">
        <v>51</v>
      </c>
      <c r="D281" s="359"/>
    </row>
    <row r="282" spans="2:8">
      <c r="B282" s="92">
        <v>17</v>
      </c>
      <c r="C282" s="96"/>
      <c r="D282" s="95"/>
    </row>
    <row r="283" spans="2:8">
      <c r="B283" s="92">
        <v>19</v>
      </c>
      <c r="C283" s="96"/>
      <c r="D283" s="95"/>
    </row>
    <row r="284" spans="2:8">
      <c r="B284" s="92">
        <v>20</v>
      </c>
      <c r="C284" s="96"/>
      <c r="D284" s="95"/>
    </row>
    <row r="285" spans="2:8">
      <c r="B285" s="92">
        <v>21</v>
      </c>
      <c r="C285" s="96"/>
      <c r="D285" s="95"/>
    </row>
    <row r="286" spans="2:8">
      <c r="B286" s="92">
        <v>24</v>
      </c>
      <c r="C286" s="94">
        <v>8</v>
      </c>
      <c r="D286" s="93">
        <v>8.33</v>
      </c>
    </row>
    <row r="287" spans="2:8">
      <c r="B287" s="92">
        <v>25</v>
      </c>
      <c r="C287" s="360" t="s">
        <v>51</v>
      </c>
      <c r="D287" s="359"/>
    </row>
    <row r="288" spans="2:8" ht="13.5" thickBot="1">
      <c r="B288" s="92">
        <v>26</v>
      </c>
      <c r="C288" s="360" t="s">
        <v>51</v>
      </c>
      <c r="D288" s="359"/>
    </row>
    <row r="289" spans="2:4" ht="13.5" thickBot="1">
      <c r="B289" s="91" t="s">
        <v>0</v>
      </c>
      <c r="C289" s="90">
        <f>COUNTIF(C272:C288,"&gt;0")</f>
        <v>3</v>
      </c>
      <c r="D289" s="89">
        <f>COUNTIF(D272:D288,"&gt;0")</f>
        <v>2</v>
      </c>
    </row>
    <row r="290" spans="2:4">
      <c r="B290" s="88" t="s">
        <v>1</v>
      </c>
      <c r="C290" s="87">
        <f>AVERAGE(C272:C288)</f>
        <v>7.94</v>
      </c>
      <c r="D290" s="86">
        <f>AVERAGE(D272:D288)</f>
        <v>8.27</v>
      </c>
    </row>
    <row r="291" spans="2:4">
      <c r="B291" s="85" t="s">
        <v>2</v>
      </c>
      <c r="C291" s="84">
        <f>STDEV(C272:C288)</f>
        <v>5.567764362830039E-2</v>
      </c>
      <c r="D291" s="83">
        <f>STDEV(D272:D288)</f>
        <v>8.4852813742385153E-2</v>
      </c>
    </row>
    <row r="292" spans="2:4" ht="13.5" thickBot="1">
      <c r="B292" s="82" t="s">
        <v>3</v>
      </c>
      <c r="C292" s="81">
        <f>CONFIDENCE(0.05,C291,C289)</f>
        <v>6.3004027236761767E-2</v>
      </c>
      <c r="D292" s="80">
        <f>CONFIDENCE(0.05,D291,D289)</f>
        <v>0.11759783907240245</v>
      </c>
    </row>
  </sheetData>
  <mergeCells count="149">
    <mergeCell ref="C225:D225"/>
    <mergeCell ref="G267:H267"/>
    <mergeCell ref="B269:C269"/>
    <mergeCell ref="B270:B271"/>
    <mergeCell ref="C270:D270"/>
    <mergeCell ref="G233:H233"/>
    <mergeCell ref="B233:C234"/>
    <mergeCell ref="D233:D234"/>
    <mergeCell ref="B235:C235"/>
    <mergeCell ref="B236:B237"/>
    <mergeCell ref="C236:D236"/>
    <mergeCell ref="C280:D280"/>
    <mergeCell ref="C277:D277"/>
    <mergeCell ref="C276:D276"/>
    <mergeCell ref="C278:D278"/>
    <mergeCell ref="C253:D253"/>
    <mergeCell ref="C254:D254"/>
    <mergeCell ref="C255:D255"/>
    <mergeCell ref="B211:C211"/>
    <mergeCell ref="C131:D131"/>
    <mergeCell ref="C139:D139"/>
    <mergeCell ref="C135:D135"/>
    <mergeCell ref="C134:D134"/>
    <mergeCell ref="C149:D149"/>
    <mergeCell ref="C151:D172"/>
    <mergeCell ref="C224:D224"/>
    <mergeCell ref="B212:B213"/>
    <mergeCell ref="C222:D222"/>
    <mergeCell ref="C221:D221"/>
    <mergeCell ref="C218:D218"/>
    <mergeCell ref="C219:D219"/>
    <mergeCell ref="C212:D212"/>
    <mergeCell ref="C214:D214"/>
    <mergeCell ref="C220:D220"/>
    <mergeCell ref="C215:D215"/>
    <mergeCell ref="G209:H209"/>
    <mergeCell ref="B209:C210"/>
    <mergeCell ref="B181:C181"/>
    <mergeCell ref="B182:B183"/>
    <mergeCell ref="G179:H179"/>
    <mergeCell ref="C184:D202"/>
    <mergeCell ref="C130:D130"/>
    <mergeCell ref="C182:D182"/>
    <mergeCell ref="B179:C180"/>
    <mergeCell ref="C133:D133"/>
    <mergeCell ref="C132:D132"/>
    <mergeCell ref="D179:D180"/>
    <mergeCell ref="B146:C147"/>
    <mergeCell ref="D146:D147"/>
    <mergeCell ref="B148:C148"/>
    <mergeCell ref="B149:B150"/>
    <mergeCell ref="D209:D210"/>
    <mergeCell ref="G125:H125"/>
    <mergeCell ref="B127:C127"/>
    <mergeCell ref="B128:B129"/>
    <mergeCell ref="C128:D128"/>
    <mergeCell ref="G101:H101"/>
    <mergeCell ref="G146:H146"/>
    <mergeCell ref="B125:C126"/>
    <mergeCell ref="D125:D126"/>
    <mergeCell ref="B101:C102"/>
    <mergeCell ref="C110:D110"/>
    <mergeCell ref="C115:D115"/>
    <mergeCell ref="C106:D106"/>
    <mergeCell ref="C107:D107"/>
    <mergeCell ref="C111:D111"/>
    <mergeCell ref="C113:D113"/>
    <mergeCell ref="G2:H2"/>
    <mergeCell ref="G28:H28"/>
    <mergeCell ref="B2:C3"/>
    <mergeCell ref="D2:D3"/>
    <mergeCell ref="B4:C4"/>
    <mergeCell ref="B5:B6"/>
    <mergeCell ref="D28:D29"/>
    <mergeCell ref="C88:D88"/>
    <mergeCell ref="B84:B85"/>
    <mergeCell ref="C86:D86"/>
    <mergeCell ref="C9:D9"/>
    <mergeCell ref="C12:D12"/>
    <mergeCell ref="C14:D14"/>
    <mergeCell ref="C39:D39"/>
    <mergeCell ref="C33:D33"/>
    <mergeCell ref="C18:D18"/>
    <mergeCell ref="C19:D19"/>
    <mergeCell ref="C20:D20"/>
    <mergeCell ref="B31:B32"/>
    <mergeCell ref="B57:B58"/>
    <mergeCell ref="C59:D67"/>
    <mergeCell ref="D54:D55"/>
    <mergeCell ref="B30:C30"/>
    <mergeCell ref="C69:D69"/>
    <mergeCell ref="C5:D5"/>
    <mergeCell ref="C7:D7"/>
    <mergeCell ref="C8:D8"/>
    <mergeCell ref="C240:D250"/>
    <mergeCell ref="C251:D251"/>
    <mergeCell ref="C252:D252"/>
    <mergeCell ref="C15:D15"/>
    <mergeCell ref="C16:D16"/>
    <mergeCell ref="C17:D17"/>
    <mergeCell ref="C89:D89"/>
    <mergeCell ref="C90:D90"/>
    <mergeCell ref="C70:D70"/>
    <mergeCell ref="C57:D57"/>
    <mergeCell ref="C40:D47"/>
    <mergeCell ref="C21:D21"/>
    <mergeCell ref="C84:D84"/>
    <mergeCell ref="C91:D91"/>
    <mergeCell ref="C71:D71"/>
    <mergeCell ref="C72:D72"/>
    <mergeCell ref="B83:C83"/>
    <mergeCell ref="B81:C82"/>
    <mergeCell ref="C92:D92"/>
    <mergeCell ref="C74:D74"/>
    <mergeCell ref="C73:D73"/>
    <mergeCell ref="C287:D287"/>
    <mergeCell ref="C288:D288"/>
    <mergeCell ref="C256:D256"/>
    <mergeCell ref="C257:D257"/>
    <mergeCell ref="C259:D259"/>
    <mergeCell ref="C272:D272"/>
    <mergeCell ref="B267:C268"/>
    <mergeCell ref="D267:D268"/>
    <mergeCell ref="C281:D281"/>
    <mergeCell ref="C279:D279"/>
    <mergeCell ref="G81:H81"/>
    <mergeCell ref="B28:C29"/>
    <mergeCell ref="C138:D138"/>
    <mergeCell ref="C137:D137"/>
    <mergeCell ref="C136:D136"/>
    <mergeCell ref="G54:H54"/>
    <mergeCell ref="B54:C55"/>
    <mergeCell ref="B56:C56"/>
    <mergeCell ref="C31:D31"/>
    <mergeCell ref="C93:D93"/>
    <mergeCell ref="D81:D82"/>
    <mergeCell ref="C87:D87"/>
    <mergeCell ref="C94:D94"/>
    <mergeCell ref="C118:D118"/>
    <mergeCell ref="C116:D116"/>
    <mergeCell ref="C114:D114"/>
    <mergeCell ref="C112:D112"/>
    <mergeCell ref="C117:D117"/>
    <mergeCell ref="B103:C103"/>
    <mergeCell ref="B104:B105"/>
    <mergeCell ref="C104:D104"/>
    <mergeCell ref="C108:D108"/>
    <mergeCell ref="D101:D102"/>
    <mergeCell ref="C109:D109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2"/>
  <sheetViews>
    <sheetView topLeftCell="A283" workbookViewId="0">
      <selection activeCell="H257" sqref="H257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0.7109375" style="78" customWidth="1"/>
    <col min="9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91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12</v>
      </c>
      <c r="C4" s="348"/>
      <c r="D4" s="111" t="s">
        <v>77</v>
      </c>
      <c r="F4" s="110" t="s">
        <v>1</v>
      </c>
      <c r="G4" s="108">
        <f t="shared" ref="G4:H6" si="0">C23</f>
        <v>-135</v>
      </c>
      <c r="H4" s="108">
        <f t="shared" si="0"/>
        <v>-177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13</v>
      </c>
      <c r="H5" s="108">
        <f t="shared" si="0"/>
        <v>73.53230582539895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14.710614542990228</v>
      </c>
      <c r="H6" s="105">
        <f t="shared" si="0"/>
        <v>83.208108265747612</v>
      </c>
    </row>
    <row r="7" spans="2:8">
      <c r="B7" s="124">
        <v>2</v>
      </c>
      <c r="C7" s="365" t="s">
        <v>51</v>
      </c>
      <c r="D7" s="366"/>
      <c r="F7" s="102" t="s">
        <v>8</v>
      </c>
      <c r="G7" s="101">
        <f>MAX(C7:C21)</f>
        <v>-127</v>
      </c>
      <c r="H7" s="101">
        <f>MAX(D7:D21)</f>
        <v>-120</v>
      </c>
    </row>
    <row r="8" spans="2:8">
      <c r="B8" s="122">
        <v>3</v>
      </c>
      <c r="C8" s="365" t="s">
        <v>51</v>
      </c>
      <c r="D8" s="366"/>
      <c r="F8" s="102" t="s">
        <v>9</v>
      </c>
      <c r="G8" s="101">
        <f>MIN(C7:C21)</f>
        <v>-150</v>
      </c>
      <c r="H8" s="101">
        <f>MIN(D7:D21)</f>
        <v>-260</v>
      </c>
    </row>
    <row r="9" spans="2:8" ht="13.5" thickBot="1">
      <c r="B9" s="122">
        <v>6</v>
      </c>
      <c r="C9" s="365" t="s">
        <v>51</v>
      </c>
      <c r="D9" s="366"/>
      <c r="F9" s="98" t="s">
        <v>10</v>
      </c>
      <c r="G9" s="97">
        <f>G7-G8</f>
        <v>23</v>
      </c>
      <c r="H9" s="97">
        <f>H7-H8</f>
        <v>140</v>
      </c>
    </row>
    <row r="10" spans="2:8">
      <c r="B10" s="122">
        <v>8</v>
      </c>
      <c r="C10" s="84">
        <v>-127</v>
      </c>
      <c r="D10" s="83">
        <v>-120</v>
      </c>
    </row>
    <row r="11" spans="2:8">
      <c r="B11" s="122">
        <v>9</v>
      </c>
      <c r="C11" s="84">
        <v>-128</v>
      </c>
      <c r="D11" s="83">
        <v>-260</v>
      </c>
    </row>
    <row r="12" spans="2:8">
      <c r="B12" s="122">
        <v>10</v>
      </c>
      <c r="C12" s="365" t="s">
        <v>51</v>
      </c>
      <c r="D12" s="366"/>
    </row>
    <row r="13" spans="2:8">
      <c r="B13" s="122">
        <v>13</v>
      </c>
      <c r="C13" s="84">
        <v>-150</v>
      </c>
      <c r="D13" s="83">
        <v>-151</v>
      </c>
    </row>
    <row r="14" spans="2:8">
      <c r="B14" s="122">
        <v>15</v>
      </c>
      <c r="C14" s="365" t="s">
        <v>51</v>
      </c>
      <c r="D14" s="366"/>
    </row>
    <row r="15" spans="2:8">
      <c r="B15" s="122">
        <v>16</v>
      </c>
      <c r="C15" s="365" t="s">
        <v>51</v>
      </c>
      <c r="D15" s="366"/>
    </row>
    <row r="16" spans="2:8">
      <c r="B16" s="125">
        <v>20</v>
      </c>
      <c r="C16" s="365" t="s">
        <v>51</v>
      </c>
      <c r="D16" s="366"/>
    </row>
    <row r="17" spans="2:8">
      <c r="B17" s="125">
        <v>21</v>
      </c>
      <c r="C17" s="365" t="s">
        <v>51</v>
      </c>
      <c r="D17" s="366"/>
      <c r="E17" s="77"/>
      <c r="F17" s="77"/>
      <c r="G17" s="77"/>
      <c r="H17" s="77"/>
    </row>
    <row r="18" spans="2:8">
      <c r="B18" s="125">
        <v>22</v>
      </c>
      <c r="C18" s="365" t="s">
        <v>51</v>
      </c>
      <c r="D18" s="366"/>
      <c r="E18" s="77"/>
      <c r="F18" s="77"/>
      <c r="G18" s="77"/>
      <c r="H18" s="77"/>
    </row>
    <row r="19" spans="2:8">
      <c r="B19" s="125">
        <v>23</v>
      </c>
      <c r="C19" s="365" t="s">
        <v>51</v>
      </c>
      <c r="D19" s="366"/>
      <c r="E19" s="77"/>
      <c r="F19" s="77"/>
      <c r="G19" s="77"/>
      <c r="H19" s="77"/>
    </row>
    <row r="20" spans="2:8">
      <c r="B20" s="125">
        <v>28</v>
      </c>
      <c r="C20" s="365" t="s">
        <v>51</v>
      </c>
      <c r="D20" s="366"/>
      <c r="E20" s="77"/>
      <c r="F20" s="77"/>
      <c r="G20" s="77"/>
      <c r="H20" s="77"/>
    </row>
    <row r="21" spans="2:8" ht="13.5" thickBot="1">
      <c r="B21" s="125">
        <v>29</v>
      </c>
      <c r="C21" s="365" t="s">
        <v>51</v>
      </c>
      <c r="D21" s="366"/>
      <c r="E21" s="77"/>
      <c r="F21" s="77"/>
      <c r="G21" s="77"/>
      <c r="H21" s="77"/>
    </row>
    <row r="22" spans="2:8" ht="13.5" thickBot="1">
      <c r="B22" s="135" t="s">
        <v>0</v>
      </c>
      <c r="C22" s="114">
        <f>COUNTIF(C7:C21,"&lt;0")</f>
        <v>3</v>
      </c>
      <c r="D22" s="113">
        <f>COUNTIF(D7:D21,"&lt;0")</f>
        <v>3</v>
      </c>
      <c r="E22" s="77"/>
      <c r="F22" s="77"/>
      <c r="G22" s="77"/>
      <c r="H22" s="77"/>
    </row>
    <row r="23" spans="2:8">
      <c r="B23" s="88" t="s">
        <v>1</v>
      </c>
      <c r="C23" s="134">
        <f>AVERAGE(C7:C21)</f>
        <v>-135</v>
      </c>
      <c r="D23" s="133">
        <f>AVERAGE(D7:D21)</f>
        <v>-177</v>
      </c>
      <c r="E23" s="77"/>
      <c r="F23" s="77"/>
      <c r="G23" s="77"/>
      <c r="H23" s="77"/>
    </row>
    <row r="24" spans="2:8">
      <c r="B24" s="85" t="s">
        <v>2</v>
      </c>
      <c r="C24" s="84">
        <f>STDEV(C7:C21)</f>
        <v>13</v>
      </c>
      <c r="D24" s="83">
        <f>STDEV(D7:D21)</f>
        <v>73.53230582539895</v>
      </c>
      <c r="E24" s="77"/>
      <c r="F24" s="77"/>
      <c r="G24" s="77"/>
      <c r="H24" s="77"/>
    </row>
    <row r="25" spans="2:8" ht="13.5" thickBot="1">
      <c r="B25" s="82" t="s">
        <v>3</v>
      </c>
      <c r="C25" s="81">
        <f>CONFIDENCE(0.05,C24,C22)</f>
        <v>14.710614542990228</v>
      </c>
      <c r="D25" s="80">
        <f>CONFIDENCE(0.05,D24,D22)</f>
        <v>83.208108265747612</v>
      </c>
      <c r="E25" s="77"/>
      <c r="F25" s="77"/>
      <c r="G25" s="77"/>
      <c r="H25" s="77"/>
    </row>
    <row r="27" spans="2:8" ht="13.5" thickBot="1"/>
    <row r="28" spans="2:8" ht="13.5" thickBot="1">
      <c r="B28" s="347"/>
      <c r="C28" s="348"/>
      <c r="D28" s="363" t="s">
        <v>15</v>
      </c>
      <c r="G28" s="346" t="s">
        <v>90</v>
      </c>
      <c r="H28" s="346"/>
    </row>
    <row r="29" spans="2:8" ht="13.5" thickBot="1">
      <c r="B29" s="349"/>
      <c r="C29" s="350"/>
      <c r="D29" s="364"/>
      <c r="G29" s="112">
        <v>1</v>
      </c>
      <c r="H29" s="112">
        <v>2</v>
      </c>
    </row>
    <row r="30" spans="2:8" ht="13.5" thickBot="1">
      <c r="B30" s="355" t="s">
        <v>12</v>
      </c>
      <c r="C30" s="348"/>
      <c r="D30" s="111" t="s">
        <v>75</v>
      </c>
      <c r="F30" s="110" t="s">
        <v>1</v>
      </c>
      <c r="G30" s="108">
        <f t="shared" ref="G30:H32" si="1">C49</f>
        <v>-179.5</v>
      </c>
      <c r="H30" s="108">
        <f t="shared" si="1"/>
        <v>-177.4</v>
      </c>
    </row>
    <row r="31" spans="2:8">
      <c r="B31" s="373" t="s">
        <v>6</v>
      </c>
      <c r="C31" s="356" t="s">
        <v>27</v>
      </c>
      <c r="D31" s="357"/>
      <c r="F31" s="102" t="s">
        <v>7</v>
      </c>
      <c r="G31" s="108">
        <f t="shared" si="1"/>
        <v>4.2031734043061642</v>
      </c>
      <c r="H31" s="108">
        <f t="shared" si="1"/>
        <v>10.064790112068906</v>
      </c>
    </row>
    <row r="32" spans="2:8" ht="13.5" thickBot="1">
      <c r="B32" s="374"/>
      <c r="C32" s="129">
        <v>1</v>
      </c>
      <c r="D32" s="128">
        <v>2</v>
      </c>
      <c r="F32" s="102" t="s">
        <v>3</v>
      </c>
      <c r="G32" s="105">
        <f t="shared" si="1"/>
        <v>4.1190342466083454</v>
      </c>
      <c r="H32" s="105">
        <f t="shared" si="1"/>
        <v>8.8220153994006925</v>
      </c>
    </row>
    <row r="33" spans="2:8">
      <c r="B33" s="122">
        <v>4</v>
      </c>
      <c r="C33" s="365" t="s">
        <v>51</v>
      </c>
      <c r="D33" s="366"/>
      <c r="F33" s="102" t="s">
        <v>8</v>
      </c>
      <c r="G33" s="101">
        <f>MAX(C33:C47)</f>
        <v>-175</v>
      </c>
      <c r="H33" s="101">
        <f>MAX(D33:D47)</f>
        <v>-168</v>
      </c>
    </row>
    <row r="34" spans="2:8">
      <c r="B34" s="122">
        <v>6</v>
      </c>
      <c r="C34" s="137" t="s">
        <v>51</v>
      </c>
      <c r="D34" s="136">
        <v>-194</v>
      </c>
      <c r="F34" s="102" t="s">
        <v>9</v>
      </c>
      <c r="G34" s="101">
        <f>MIN(C33:C47)</f>
        <v>-185</v>
      </c>
      <c r="H34" s="101">
        <f>MIN(D33:D47)</f>
        <v>-194</v>
      </c>
    </row>
    <row r="35" spans="2:8" ht="13.5" thickBot="1">
      <c r="B35" s="122">
        <v>10</v>
      </c>
      <c r="C35" s="137">
        <v>-185</v>
      </c>
      <c r="D35" s="136">
        <v>-179</v>
      </c>
      <c r="F35" s="98" t="s">
        <v>10</v>
      </c>
      <c r="G35" s="97">
        <f>G33-G34</f>
        <v>10</v>
      </c>
      <c r="H35" s="97">
        <f>H33-H34</f>
        <v>26</v>
      </c>
    </row>
    <row r="36" spans="2:8">
      <c r="B36" s="122">
        <v>11</v>
      </c>
      <c r="C36" s="137">
        <v>-175</v>
      </c>
      <c r="D36" s="136">
        <v>-173</v>
      </c>
    </row>
    <row r="37" spans="2:8">
      <c r="B37" s="122">
        <v>12</v>
      </c>
      <c r="C37" s="137">
        <v>-178</v>
      </c>
      <c r="D37" s="136">
        <v>-173</v>
      </c>
    </row>
    <row r="38" spans="2:8">
      <c r="B38" s="122">
        <v>13</v>
      </c>
      <c r="C38" s="137">
        <v>-180</v>
      </c>
      <c r="D38" s="136">
        <v>-168</v>
      </c>
    </row>
    <row r="39" spans="2:8">
      <c r="B39" s="122">
        <v>14</v>
      </c>
      <c r="C39" s="365" t="s">
        <v>51</v>
      </c>
      <c r="D39" s="366"/>
    </row>
    <row r="40" spans="2:8">
      <c r="B40" s="122">
        <v>19</v>
      </c>
      <c r="C40" s="388" t="s">
        <v>72</v>
      </c>
      <c r="D40" s="389"/>
    </row>
    <row r="41" spans="2:8">
      <c r="B41" s="122">
        <v>20</v>
      </c>
      <c r="C41" s="381"/>
      <c r="D41" s="382"/>
    </row>
    <row r="42" spans="2:8">
      <c r="B42" s="125">
        <v>21</v>
      </c>
      <c r="C42" s="381"/>
      <c r="D42" s="382"/>
    </row>
    <row r="43" spans="2:8">
      <c r="B43" s="125">
        <v>24</v>
      </c>
      <c r="C43" s="381"/>
      <c r="D43" s="382"/>
    </row>
    <row r="44" spans="2:8">
      <c r="B44" s="125">
        <v>25</v>
      </c>
      <c r="C44" s="381"/>
      <c r="D44" s="382"/>
    </row>
    <row r="45" spans="2:8">
      <c r="B45" s="125">
        <v>26</v>
      </c>
      <c r="C45" s="381"/>
      <c r="D45" s="382"/>
    </row>
    <row r="46" spans="2:8">
      <c r="B46" s="125">
        <v>27</v>
      </c>
      <c r="C46" s="381"/>
      <c r="D46" s="382"/>
    </row>
    <row r="47" spans="2:8" ht="13.5" thickBot="1">
      <c r="B47" s="126">
        <v>28</v>
      </c>
      <c r="C47" s="390"/>
      <c r="D47" s="391"/>
    </row>
    <row r="48" spans="2:8" ht="13.5" thickBot="1">
      <c r="B48" s="135" t="s">
        <v>0</v>
      </c>
      <c r="C48" s="114">
        <f>COUNTIF(C33:C47,"&lt;0")</f>
        <v>4</v>
      </c>
      <c r="D48" s="113">
        <f>COUNTIF(D33:D47,"&lt;0")</f>
        <v>5</v>
      </c>
    </row>
    <row r="49" spans="2:8">
      <c r="B49" s="88" t="s">
        <v>1</v>
      </c>
      <c r="C49" s="134">
        <f>AVERAGE(C33:C47)</f>
        <v>-179.5</v>
      </c>
      <c r="D49" s="133">
        <f>AVERAGE(D33:D47)</f>
        <v>-177.4</v>
      </c>
    </row>
    <row r="50" spans="2:8">
      <c r="B50" s="85" t="s">
        <v>2</v>
      </c>
      <c r="C50" s="84">
        <f>STDEV(C33:C47)</f>
        <v>4.2031734043061642</v>
      </c>
      <c r="D50" s="83">
        <f>STDEV(D33:D47)</f>
        <v>10.064790112068906</v>
      </c>
    </row>
    <row r="51" spans="2:8" ht="13.5" thickBot="1">
      <c r="B51" s="82" t="s">
        <v>3</v>
      </c>
      <c r="C51" s="81">
        <f>CONFIDENCE(0.05,C50,C48)</f>
        <v>4.1190342466083454</v>
      </c>
      <c r="D51" s="80">
        <f>CONFIDENCE(0.05,D50,D48)</f>
        <v>8.8220153994006925</v>
      </c>
    </row>
    <row r="53" spans="2:8" ht="13.5" thickBot="1"/>
    <row r="54" spans="2:8" ht="13.5" thickBot="1">
      <c r="B54" s="347"/>
      <c r="C54" s="348"/>
      <c r="D54" s="363" t="s">
        <v>15</v>
      </c>
      <c r="G54" s="346" t="s">
        <v>89</v>
      </c>
      <c r="H54" s="346"/>
    </row>
    <row r="55" spans="2:8" ht="13.5" thickBot="1">
      <c r="B55" s="349"/>
      <c r="C55" s="350"/>
      <c r="D55" s="364"/>
      <c r="G55" s="112">
        <v>1</v>
      </c>
      <c r="H55" s="112">
        <v>2</v>
      </c>
    </row>
    <row r="56" spans="2:8" ht="13.5" thickBot="1">
      <c r="B56" s="355" t="s">
        <v>12</v>
      </c>
      <c r="C56" s="348"/>
      <c r="D56" s="111" t="s">
        <v>73</v>
      </c>
      <c r="F56" s="110" t="s">
        <v>1</v>
      </c>
      <c r="G56" s="108">
        <f>C76</f>
        <v>-370</v>
      </c>
      <c r="H56" s="108">
        <f>D76</f>
        <v>-381</v>
      </c>
    </row>
    <row r="57" spans="2:8">
      <c r="B57" s="373" t="s">
        <v>6</v>
      </c>
      <c r="C57" s="356" t="s">
        <v>27</v>
      </c>
      <c r="D57" s="357"/>
      <c r="F57" s="102" t="s">
        <v>7</v>
      </c>
      <c r="G57" s="108"/>
      <c r="H57" s="108"/>
    </row>
    <row r="58" spans="2:8" ht="13.5" thickBot="1">
      <c r="B58" s="374"/>
      <c r="C58" s="129">
        <v>1</v>
      </c>
      <c r="D58" s="128">
        <v>2</v>
      </c>
      <c r="F58" s="102" t="s">
        <v>3</v>
      </c>
      <c r="G58" s="105"/>
      <c r="H58" s="105"/>
    </row>
    <row r="59" spans="2:8">
      <c r="B59" s="85">
        <v>3</v>
      </c>
      <c r="C59" s="379" t="s">
        <v>72</v>
      </c>
      <c r="D59" s="380"/>
      <c r="F59" s="102" t="s">
        <v>8</v>
      </c>
      <c r="G59" s="101">
        <f>MAX(C61:C74)</f>
        <v>-370</v>
      </c>
      <c r="H59" s="101">
        <f>MAX(D61:D74)</f>
        <v>-381</v>
      </c>
    </row>
    <row r="60" spans="2:8">
      <c r="B60" s="85">
        <v>5</v>
      </c>
      <c r="C60" s="381"/>
      <c r="D60" s="382"/>
      <c r="F60" s="102" t="s">
        <v>9</v>
      </c>
      <c r="G60" s="101">
        <f>MIN(C61:C74)</f>
        <v>-370</v>
      </c>
      <c r="H60" s="101">
        <f>MIN(D61:D74)</f>
        <v>-381</v>
      </c>
    </row>
    <row r="61" spans="2:8" ht="13.5" thickBot="1">
      <c r="B61" s="85">
        <v>6</v>
      </c>
      <c r="C61" s="383"/>
      <c r="D61" s="384"/>
      <c r="F61" s="98" t="s">
        <v>10</v>
      </c>
      <c r="G61" s="97">
        <f>G59-G60</f>
        <v>0</v>
      </c>
      <c r="H61" s="97">
        <f>H59-H60</f>
        <v>0</v>
      </c>
    </row>
    <row r="62" spans="2:8">
      <c r="B62" s="85">
        <v>7</v>
      </c>
      <c r="C62" s="383"/>
      <c r="D62" s="384"/>
    </row>
    <row r="63" spans="2:8">
      <c r="B63" s="85">
        <v>10</v>
      </c>
      <c r="C63" s="383"/>
      <c r="D63" s="384"/>
    </row>
    <row r="64" spans="2:8">
      <c r="B64" s="85">
        <v>11</v>
      </c>
      <c r="C64" s="383"/>
      <c r="D64" s="384"/>
    </row>
    <row r="65" spans="2:4">
      <c r="B65" s="85">
        <v>12</v>
      </c>
      <c r="C65" s="383"/>
      <c r="D65" s="384"/>
    </row>
    <row r="66" spans="2:4">
      <c r="B66" s="85">
        <v>13</v>
      </c>
      <c r="C66" s="383"/>
      <c r="D66" s="384"/>
    </row>
    <row r="67" spans="2:4">
      <c r="B67" s="85">
        <v>14</v>
      </c>
      <c r="C67" s="385"/>
      <c r="D67" s="386"/>
    </row>
    <row r="68" spans="2:4">
      <c r="B68" s="85">
        <v>17</v>
      </c>
      <c r="C68" s="137">
        <v>-370</v>
      </c>
      <c r="D68" s="136">
        <v>-381</v>
      </c>
    </row>
    <row r="69" spans="2:4">
      <c r="B69" s="85">
        <v>18</v>
      </c>
      <c r="C69" s="353" t="s">
        <v>71</v>
      </c>
      <c r="D69" s="387"/>
    </row>
    <row r="70" spans="2:4">
      <c r="B70" s="85">
        <v>20</v>
      </c>
      <c r="C70" s="365" t="s">
        <v>51</v>
      </c>
      <c r="D70" s="366"/>
    </row>
    <row r="71" spans="2:4">
      <c r="B71" s="85">
        <v>21</v>
      </c>
      <c r="C71" s="365" t="s">
        <v>51</v>
      </c>
      <c r="D71" s="366"/>
    </row>
    <row r="72" spans="2:4">
      <c r="B72" s="92">
        <v>24</v>
      </c>
      <c r="C72" s="365" t="s">
        <v>51</v>
      </c>
      <c r="D72" s="366"/>
    </row>
    <row r="73" spans="2:4">
      <c r="B73" s="92">
        <v>25</v>
      </c>
      <c r="C73" s="365" t="s">
        <v>51</v>
      </c>
      <c r="D73" s="366"/>
    </row>
    <row r="74" spans="2:4" ht="13.5" thickBot="1">
      <c r="B74" s="92">
        <v>27</v>
      </c>
      <c r="C74" s="365" t="s">
        <v>51</v>
      </c>
      <c r="D74" s="366"/>
    </row>
    <row r="75" spans="2:4" ht="13.5" thickBot="1">
      <c r="B75" s="135" t="s">
        <v>0</v>
      </c>
      <c r="C75" s="90">
        <f>COUNTIF(C59:C74,"&lt;0")</f>
        <v>1</v>
      </c>
      <c r="D75" s="89">
        <f>COUNTIF(D59:D74,"&lt;0")</f>
        <v>1</v>
      </c>
    </row>
    <row r="76" spans="2:4">
      <c r="B76" s="88" t="s">
        <v>1</v>
      </c>
      <c r="C76" s="134">
        <f>AVERAGE(C59:C74)</f>
        <v>-370</v>
      </c>
      <c r="D76" s="133">
        <f>AVERAGE(D59:D74)</f>
        <v>-381</v>
      </c>
    </row>
    <row r="77" spans="2:4">
      <c r="B77" s="85" t="s">
        <v>2</v>
      </c>
      <c r="C77" s="84" t="e">
        <f>STDEV(C59:C74)</f>
        <v>#DIV/0!</v>
      </c>
      <c r="D77" s="83" t="e">
        <f>STDEV(D59:D74)</f>
        <v>#DIV/0!</v>
      </c>
    </row>
    <row r="78" spans="2:4" ht="13.5" thickBot="1">
      <c r="B78" s="82" t="s">
        <v>3</v>
      </c>
      <c r="C78" s="81" t="e">
        <f>CONFIDENCE(0.05,C77,C75)</f>
        <v>#DIV/0!</v>
      </c>
      <c r="D78" s="80" t="e">
        <f>CONFIDENCE(0.05,D77,D75)</f>
        <v>#DIV/0!</v>
      </c>
    </row>
    <row r="80" spans="2:4" ht="13.5" thickBot="1"/>
    <row r="81" spans="2:8" ht="13.5" thickBot="1">
      <c r="B81" s="347"/>
      <c r="C81" s="348"/>
      <c r="D81" s="363" t="s">
        <v>15</v>
      </c>
      <c r="G81" s="346" t="s">
        <v>88</v>
      </c>
      <c r="H81" s="346"/>
    </row>
    <row r="82" spans="2:8" ht="13.5" thickBot="1">
      <c r="B82" s="349"/>
      <c r="C82" s="350"/>
      <c r="D82" s="364"/>
      <c r="G82" s="112">
        <v>1</v>
      </c>
      <c r="H82" s="112">
        <v>2</v>
      </c>
    </row>
    <row r="83" spans="2:8" ht="13.5" thickBot="1">
      <c r="B83" s="355" t="s">
        <v>12</v>
      </c>
      <c r="C83" s="348"/>
      <c r="D83" s="111" t="s">
        <v>69</v>
      </c>
      <c r="F83" s="110" t="s">
        <v>1</v>
      </c>
      <c r="G83" s="108">
        <f t="shared" ref="G83:H85" si="2">C96</f>
        <v>-327</v>
      </c>
      <c r="H83" s="108">
        <f t="shared" si="2"/>
        <v>-320</v>
      </c>
    </row>
    <row r="84" spans="2:8">
      <c r="B84" s="373" t="s">
        <v>6</v>
      </c>
      <c r="C84" s="356" t="s">
        <v>27</v>
      </c>
      <c r="D84" s="357"/>
      <c r="F84" s="102" t="s">
        <v>7</v>
      </c>
      <c r="G84" s="108" t="e">
        <f t="shared" si="2"/>
        <v>#DIV/0!</v>
      </c>
      <c r="H84" s="108" t="e">
        <f t="shared" si="2"/>
        <v>#DIV/0!</v>
      </c>
    </row>
    <row r="85" spans="2:8" ht="13.5" thickBot="1">
      <c r="B85" s="374"/>
      <c r="C85" s="107">
        <v>1</v>
      </c>
      <c r="D85" s="106">
        <v>2</v>
      </c>
      <c r="F85" s="102" t="s">
        <v>3</v>
      </c>
      <c r="G85" s="105" t="e">
        <f t="shared" si="2"/>
        <v>#DIV/0!</v>
      </c>
      <c r="H85" s="105" t="e">
        <f t="shared" si="2"/>
        <v>#DIV/0!</v>
      </c>
    </row>
    <row r="86" spans="2:8">
      <c r="B86" s="85">
        <v>7</v>
      </c>
      <c r="C86" s="376" t="s">
        <v>51</v>
      </c>
      <c r="D86" s="362"/>
      <c r="F86" s="102" t="s">
        <v>8</v>
      </c>
      <c r="G86" s="101">
        <f>MAX(C86:C94)</f>
        <v>-327</v>
      </c>
      <c r="H86" s="101">
        <f>MAX(D86:D94)</f>
        <v>-320</v>
      </c>
    </row>
    <row r="87" spans="2:8">
      <c r="B87" s="85">
        <v>8</v>
      </c>
      <c r="C87" s="358" t="s">
        <v>51</v>
      </c>
      <c r="D87" s="359"/>
      <c r="F87" s="102" t="s">
        <v>9</v>
      </c>
      <c r="G87" s="101">
        <f>MIN(C86:C94)</f>
        <v>-327</v>
      </c>
      <c r="H87" s="101">
        <f>MIN(D86:D94)</f>
        <v>-320</v>
      </c>
    </row>
    <row r="88" spans="2:8" ht="13.5" thickBot="1">
      <c r="B88" s="85">
        <v>9</v>
      </c>
      <c r="C88" s="84">
        <v>-327</v>
      </c>
      <c r="D88" s="83">
        <v>-320</v>
      </c>
      <c r="F88" s="98" t="s">
        <v>10</v>
      </c>
      <c r="G88" s="97">
        <f>G86-G87</f>
        <v>0</v>
      </c>
      <c r="H88" s="97">
        <f>H86-H87</f>
        <v>0</v>
      </c>
    </row>
    <row r="89" spans="2:8">
      <c r="B89" s="85">
        <v>10</v>
      </c>
      <c r="C89" s="358" t="s">
        <v>51</v>
      </c>
      <c r="D89" s="359"/>
    </row>
    <row r="90" spans="2:8">
      <c r="B90" s="85">
        <v>11</v>
      </c>
      <c r="C90" s="358" t="s">
        <v>51</v>
      </c>
      <c r="D90" s="359"/>
    </row>
    <row r="91" spans="2:8">
      <c r="B91" s="85">
        <v>14</v>
      </c>
      <c r="C91" s="358" t="s">
        <v>51</v>
      </c>
      <c r="D91" s="359"/>
    </row>
    <row r="92" spans="2:8">
      <c r="B92" s="85">
        <v>15</v>
      </c>
      <c r="C92" s="358" t="s">
        <v>51</v>
      </c>
      <c r="D92" s="359"/>
    </row>
    <row r="93" spans="2:8">
      <c r="B93" s="85">
        <v>16</v>
      </c>
      <c r="C93" s="358" t="s">
        <v>51</v>
      </c>
      <c r="D93" s="359"/>
    </row>
    <row r="94" spans="2:8" ht="13.5" thickBot="1">
      <c r="B94" s="85">
        <v>21</v>
      </c>
      <c r="C94" s="392" t="s">
        <v>51</v>
      </c>
      <c r="D94" s="393"/>
    </row>
    <row r="95" spans="2:8" ht="13.5" thickBot="1">
      <c r="B95" s="135" t="s">
        <v>0</v>
      </c>
      <c r="C95" s="90">
        <f>COUNTIF(C86:C94,"&lt;0")</f>
        <v>1</v>
      </c>
      <c r="D95" s="89">
        <f>COUNTIF(D86:D94,"&lt;0")</f>
        <v>1</v>
      </c>
    </row>
    <row r="96" spans="2:8">
      <c r="B96" s="88" t="s">
        <v>1</v>
      </c>
      <c r="C96" s="134">
        <f>AVERAGE(C86:C94)</f>
        <v>-327</v>
      </c>
      <c r="D96" s="133">
        <f>AVERAGE(D86:D94)</f>
        <v>-320</v>
      </c>
    </row>
    <row r="97" spans="2:8">
      <c r="B97" s="85" t="s">
        <v>2</v>
      </c>
      <c r="C97" s="84" t="e">
        <f>STDEV(C86:C94)</f>
        <v>#DIV/0!</v>
      </c>
      <c r="D97" s="83" t="e">
        <f>STDEV(D86:D94)</f>
        <v>#DIV/0!</v>
      </c>
    </row>
    <row r="98" spans="2:8" ht="13.5" thickBot="1">
      <c r="B98" s="82" t="s">
        <v>3</v>
      </c>
      <c r="C98" s="81" t="e">
        <f>CONFIDENCE(0.05,C97,C95)</f>
        <v>#DIV/0!</v>
      </c>
      <c r="D98" s="80" t="e">
        <f>CONFIDENCE(0.05,D97,D95)</f>
        <v>#DIV/0!</v>
      </c>
    </row>
    <row r="100" spans="2:8" ht="13.5" thickBot="1"/>
    <row r="101" spans="2:8" ht="13.5" thickBot="1">
      <c r="B101" s="347"/>
      <c r="C101" s="348"/>
      <c r="D101" s="363" t="s">
        <v>15</v>
      </c>
      <c r="G101" s="346" t="s">
        <v>87</v>
      </c>
      <c r="H101" s="346"/>
    </row>
    <row r="102" spans="2:8" ht="13.5" thickBot="1">
      <c r="B102" s="349"/>
      <c r="C102" s="350"/>
      <c r="D102" s="364"/>
      <c r="G102" s="112">
        <v>1</v>
      </c>
      <c r="H102" s="112">
        <v>2</v>
      </c>
    </row>
    <row r="103" spans="2:8" ht="13.5" thickBot="1">
      <c r="B103" s="355" t="s">
        <v>12</v>
      </c>
      <c r="C103" s="348"/>
      <c r="D103" s="111" t="s">
        <v>66</v>
      </c>
      <c r="F103" s="110" t="s">
        <v>1</v>
      </c>
      <c r="G103" s="108" t="e">
        <f t="shared" ref="G103:H105" si="3">C121</f>
        <v>#DIV/0!</v>
      </c>
      <c r="H103" s="108" t="e">
        <f t="shared" si="3"/>
        <v>#DIV/0!</v>
      </c>
    </row>
    <row r="104" spans="2:8">
      <c r="B104" s="373" t="s">
        <v>6</v>
      </c>
      <c r="C104" s="356" t="s">
        <v>27</v>
      </c>
      <c r="D104" s="357"/>
      <c r="F104" s="102" t="s">
        <v>7</v>
      </c>
      <c r="G104" s="108" t="e">
        <f t="shared" si="3"/>
        <v>#DIV/0!</v>
      </c>
      <c r="H104" s="108" t="e">
        <f t="shared" si="3"/>
        <v>#DIV/0!</v>
      </c>
    </row>
    <row r="105" spans="2:8" ht="13.5" thickBot="1">
      <c r="B105" s="374"/>
      <c r="C105" s="107">
        <v>1</v>
      </c>
      <c r="D105" s="106">
        <v>2</v>
      </c>
      <c r="F105" s="102" t="s">
        <v>3</v>
      </c>
      <c r="G105" s="105" t="e">
        <f t="shared" si="3"/>
        <v>#DIV/0!</v>
      </c>
      <c r="H105" s="105" t="e">
        <f t="shared" si="3"/>
        <v>#DIV/0!</v>
      </c>
    </row>
    <row r="106" spans="2:8">
      <c r="B106" s="124">
        <v>2</v>
      </c>
      <c r="C106" s="351" t="s">
        <v>51</v>
      </c>
      <c r="D106" s="352"/>
      <c r="F106" s="102" t="s">
        <v>8</v>
      </c>
      <c r="G106" s="101">
        <f>MAX(C106:C119)</f>
        <v>0</v>
      </c>
      <c r="H106" s="101">
        <f>MAX(D106:D119)</f>
        <v>0</v>
      </c>
    </row>
    <row r="107" spans="2:8">
      <c r="B107" s="122">
        <v>5</v>
      </c>
      <c r="C107" s="351" t="s">
        <v>51</v>
      </c>
      <c r="D107" s="352"/>
      <c r="F107" s="102" t="s">
        <v>9</v>
      </c>
      <c r="G107" s="101">
        <f>MIN(C106:C119)</f>
        <v>0</v>
      </c>
      <c r="H107" s="101">
        <f>MIN(D106:D119)</f>
        <v>0</v>
      </c>
    </row>
    <row r="108" spans="2:8" ht="13.5" thickBot="1">
      <c r="B108" s="122">
        <v>6</v>
      </c>
      <c r="C108" s="351" t="s">
        <v>51</v>
      </c>
      <c r="D108" s="352"/>
      <c r="F108" s="98" t="s">
        <v>10</v>
      </c>
      <c r="G108" s="97">
        <f>G106-G107</f>
        <v>0</v>
      </c>
      <c r="H108" s="97">
        <f>H106-H107</f>
        <v>0</v>
      </c>
    </row>
    <row r="109" spans="2:8">
      <c r="B109" s="122">
        <v>7</v>
      </c>
      <c r="C109" s="351" t="s">
        <v>51</v>
      </c>
      <c r="D109" s="352"/>
    </row>
    <row r="110" spans="2:8">
      <c r="B110" s="122">
        <v>8</v>
      </c>
      <c r="C110" s="351" t="s">
        <v>51</v>
      </c>
      <c r="D110" s="352"/>
    </row>
    <row r="111" spans="2:8">
      <c r="B111" s="122">
        <v>13</v>
      </c>
      <c r="C111" s="351" t="s">
        <v>51</v>
      </c>
      <c r="D111" s="352"/>
    </row>
    <row r="112" spans="2:8">
      <c r="B112" s="122">
        <v>14</v>
      </c>
      <c r="C112" s="351" t="s">
        <v>57</v>
      </c>
      <c r="D112" s="352"/>
    </row>
    <row r="113" spans="2:8">
      <c r="B113" s="122">
        <v>16</v>
      </c>
      <c r="C113" s="351" t="s">
        <v>51</v>
      </c>
      <c r="D113" s="352"/>
    </row>
    <row r="114" spans="2:8">
      <c r="B114" s="122">
        <v>19</v>
      </c>
      <c r="C114" s="351" t="s">
        <v>51</v>
      </c>
      <c r="D114" s="352"/>
    </row>
    <row r="115" spans="2:8">
      <c r="B115" s="122">
        <v>20</v>
      </c>
      <c r="C115" s="351" t="s">
        <v>51</v>
      </c>
      <c r="D115" s="352"/>
    </row>
    <row r="116" spans="2:8">
      <c r="B116" s="125">
        <v>23</v>
      </c>
      <c r="C116" s="351" t="s">
        <v>51</v>
      </c>
      <c r="D116" s="352"/>
    </row>
    <row r="117" spans="2:8">
      <c r="B117" s="125">
        <v>28</v>
      </c>
      <c r="C117" s="351" t="s">
        <v>51</v>
      </c>
      <c r="D117" s="352"/>
    </row>
    <row r="118" spans="2:8" ht="12.75" customHeight="1">
      <c r="B118" s="125">
        <v>29</v>
      </c>
      <c r="C118" s="351" t="s">
        <v>51</v>
      </c>
      <c r="D118" s="352"/>
    </row>
    <row r="119" spans="2:8" ht="13.5" thickBot="1">
      <c r="B119" s="126">
        <v>30</v>
      </c>
      <c r="C119" s="351" t="s">
        <v>51</v>
      </c>
      <c r="D119" s="352"/>
    </row>
    <row r="120" spans="2:8" ht="13.5" thickBot="1">
      <c r="B120" s="135" t="s">
        <v>0</v>
      </c>
      <c r="C120" s="114">
        <f>COUNTIF(C106:C119,"&lt;0")</f>
        <v>0</v>
      </c>
      <c r="D120" s="113">
        <f>COUNTIF(D106:D119,"&lt;0")</f>
        <v>0</v>
      </c>
    </row>
    <row r="121" spans="2:8">
      <c r="B121" s="88" t="s">
        <v>1</v>
      </c>
      <c r="C121" s="134" t="e">
        <f>AVERAGE(C106:C119)</f>
        <v>#DIV/0!</v>
      </c>
      <c r="D121" s="133" t="e">
        <f>AVERAGE(D106:D119)</f>
        <v>#DIV/0!</v>
      </c>
    </row>
    <row r="122" spans="2:8">
      <c r="B122" s="85" t="s">
        <v>2</v>
      </c>
      <c r="C122" s="84" t="e">
        <f>STDEV(C106:C119)</f>
        <v>#DIV/0!</v>
      </c>
      <c r="D122" s="83" t="e">
        <f>STDEV(D106:D119)</f>
        <v>#DIV/0!</v>
      </c>
    </row>
    <row r="123" spans="2:8" ht="13.5" thickBot="1">
      <c r="B123" s="82" t="s">
        <v>3</v>
      </c>
      <c r="C123" s="81" t="e">
        <f>CONFIDENCE(0.05,C122,C120)</f>
        <v>#DIV/0!</v>
      </c>
      <c r="D123" s="80" t="e">
        <f>CONFIDENCE(0.05,D122,D120)</f>
        <v>#DIV/0!</v>
      </c>
    </row>
    <row r="125" spans="2:8" ht="13.5" thickBot="1"/>
    <row r="126" spans="2:8" ht="13.5" thickBot="1">
      <c r="B126" s="347"/>
      <c r="C126" s="348"/>
      <c r="D126" s="363" t="s">
        <v>15</v>
      </c>
      <c r="G126" s="346" t="s">
        <v>86</v>
      </c>
      <c r="H126" s="346"/>
    </row>
    <row r="127" spans="2:8" ht="13.5" thickBot="1">
      <c r="B127" s="349"/>
      <c r="C127" s="350"/>
      <c r="D127" s="364"/>
      <c r="G127" s="112">
        <v>1</v>
      </c>
      <c r="H127" s="112">
        <v>2</v>
      </c>
    </row>
    <row r="128" spans="2:8" ht="13.5" thickBot="1">
      <c r="B128" s="355" t="s">
        <v>12</v>
      </c>
      <c r="C128" s="348"/>
      <c r="D128" s="111" t="s">
        <v>64</v>
      </c>
      <c r="F128" s="110" t="s">
        <v>1</v>
      </c>
      <c r="G128" s="108" t="e">
        <f t="shared" ref="G128:H130" si="4">C142</f>
        <v>#DIV/0!</v>
      </c>
      <c r="H128" s="108" t="e">
        <f t="shared" si="4"/>
        <v>#DIV/0!</v>
      </c>
    </row>
    <row r="129" spans="2:8">
      <c r="B129" s="373" t="s">
        <v>6</v>
      </c>
      <c r="C129" s="356" t="s">
        <v>27</v>
      </c>
      <c r="D129" s="357"/>
      <c r="F129" s="102" t="s">
        <v>7</v>
      </c>
      <c r="G129" s="108" t="e">
        <f t="shared" si="4"/>
        <v>#DIV/0!</v>
      </c>
      <c r="H129" s="108" t="e">
        <f t="shared" si="4"/>
        <v>#DIV/0!</v>
      </c>
    </row>
    <row r="130" spans="2:8" ht="13.5" thickBot="1">
      <c r="B130" s="374"/>
      <c r="C130" s="129">
        <v>1</v>
      </c>
      <c r="D130" s="128">
        <v>2</v>
      </c>
      <c r="F130" s="102" t="s">
        <v>3</v>
      </c>
      <c r="G130" s="105" t="e">
        <f t="shared" si="4"/>
        <v>#DIV/0!</v>
      </c>
      <c r="H130" s="105" t="e">
        <f t="shared" si="4"/>
        <v>#DIV/0!</v>
      </c>
    </row>
    <row r="131" spans="2:8">
      <c r="B131" s="124">
        <v>3</v>
      </c>
      <c r="C131" s="351" t="s">
        <v>51</v>
      </c>
      <c r="D131" s="352"/>
      <c r="F131" s="102" t="s">
        <v>8</v>
      </c>
      <c r="G131" s="101">
        <f>MAX(C131:C140)</f>
        <v>0</v>
      </c>
      <c r="H131" s="101">
        <f>MAX(D131:D140)</f>
        <v>0</v>
      </c>
    </row>
    <row r="132" spans="2:8">
      <c r="B132" s="123">
        <v>6</v>
      </c>
      <c r="C132" s="351" t="s">
        <v>51</v>
      </c>
      <c r="D132" s="352"/>
      <c r="F132" s="102" t="s">
        <v>9</v>
      </c>
      <c r="G132" s="101">
        <f>MIN(C131:C140)</f>
        <v>0</v>
      </c>
      <c r="H132" s="101">
        <f>MIN(D131:D140)</f>
        <v>0</v>
      </c>
    </row>
    <row r="133" spans="2:8" ht="13.5" thickBot="1">
      <c r="B133" s="122">
        <v>16</v>
      </c>
      <c r="C133" s="351" t="s">
        <v>51</v>
      </c>
      <c r="D133" s="352"/>
      <c r="F133" s="98" t="s">
        <v>10</v>
      </c>
      <c r="G133" s="97">
        <f>G131-G132</f>
        <v>0</v>
      </c>
      <c r="H133" s="97">
        <f>H131-H132</f>
        <v>0</v>
      </c>
    </row>
    <row r="134" spans="2:8">
      <c r="B134" s="122">
        <v>18</v>
      </c>
      <c r="C134" s="353" t="s">
        <v>57</v>
      </c>
      <c r="D134" s="354"/>
    </row>
    <row r="135" spans="2:8">
      <c r="B135" s="122">
        <v>19</v>
      </c>
      <c r="C135" s="353" t="s">
        <v>57</v>
      </c>
      <c r="D135" s="354"/>
    </row>
    <row r="136" spans="2:8">
      <c r="B136" s="122">
        <v>20</v>
      </c>
      <c r="C136" s="353" t="s">
        <v>57</v>
      </c>
      <c r="D136" s="354"/>
    </row>
    <row r="137" spans="2:8">
      <c r="B137" s="122">
        <v>24</v>
      </c>
      <c r="C137" s="351" t="s">
        <v>51</v>
      </c>
      <c r="D137" s="352"/>
    </row>
    <row r="138" spans="2:8">
      <c r="B138" s="122">
        <v>25</v>
      </c>
      <c r="C138" s="353" t="s">
        <v>57</v>
      </c>
      <c r="D138" s="354"/>
    </row>
    <row r="139" spans="2:8">
      <c r="B139" s="125">
        <v>26</v>
      </c>
      <c r="C139" s="351" t="s">
        <v>51</v>
      </c>
      <c r="D139" s="352"/>
    </row>
    <row r="140" spans="2:8" ht="13.5" thickBot="1">
      <c r="B140" s="125">
        <v>27</v>
      </c>
      <c r="C140" s="353" t="s">
        <v>57</v>
      </c>
      <c r="D140" s="354"/>
    </row>
    <row r="141" spans="2:8" ht="13.5" thickBot="1">
      <c r="B141" s="135" t="s">
        <v>0</v>
      </c>
      <c r="C141" s="114">
        <f>COUNTIF(C131:C140,"&lt;0")</f>
        <v>0</v>
      </c>
      <c r="D141" s="113">
        <f>COUNTIF(D131:D140,"&lt;0")</f>
        <v>0</v>
      </c>
    </row>
    <row r="142" spans="2:8">
      <c r="B142" s="88" t="s">
        <v>1</v>
      </c>
      <c r="C142" s="134" t="e">
        <f>AVERAGE(C131:C140)</f>
        <v>#DIV/0!</v>
      </c>
      <c r="D142" s="133" t="e">
        <f>AVERAGE(D131:D140)</f>
        <v>#DIV/0!</v>
      </c>
    </row>
    <row r="143" spans="2:8">
      <c r="B143" s="85" t="s">
        <v>2</v>
      </c>
      <c r="C143" s="84" t="e">
        <f>STDEV(C131:C140)</f>
        <v>#DIV/0!</v>
      </c>
      <c r="D143" s="83" t="e">
        <f>STDEV(D131:D140)</f>
        <v>#DIV/0!</v>
      </c>
    </row>
    <row r="144" spans="2:8" ht="13.5" thickBot="1">
      <c r="B144" s="82" t="s">
        <v>3</v>
      </c>
      <c r="C144" s="81" t="e">
        <f>CONFIDENCE(0.05,C143,C141)</f>
        <v>#DIV/0!</v>
      </c>
      <c r="D144" s="80" t="e">
        <f>CONFIDENCE(0.05,D143,D141)</f>
        <v>#DIV/0!</v>
      </c>
    </row>
    <row r="146" spans="2:8" ht="13.5" thickBot="1"/>
    <row r="147" spans="2:8" ht="13.5" thickBot="1">
      <c r="B147" s="347"/>
      <c r="C147" s="348"/>
      <c r="D147" s="363" t="s">
        <v>15</v>
      </c>
      <c r="G147" s="346" t="s">
        <v>85</v>
      </c>
      <c r="H147" s="346"/>
    </row>
    <row r="148" spans="2:8" ht="13.5" thickBot="1">
      <c r="B148" s="349"/>
      <c r="C148" s="350"/>
      <c r="D148" s="364"/>
      <c r="G148" s="112">
        <v>1</v>
      </c>
      <c r="H148" s="112">
        <v>2</v>
      </c>
    </row>
    <row r="149" spans="2:8" ht="13.5" thickBot="1">
      <c r="B149" s="355" t="s">
        <v>12</v>
      </c>
      <c r="C149" s="348"/>
      <c r="D149" s="111" t="s">
        <v>62</v>
      </c>
      <c r="F149" s="110" t="s">
        <v>1</v>
      </c>
      <c r="G149" s="108" t="e">
        <f t="shared" ref="G149:H151" si="5">C175</f>
        <v>#DIV/0!</v>
      </c>
      <c r="H149" s="108" t="e">
        <f t="shared" si="5"/>
        <v>#DIV/0!</v>
      </c>
    </row>
    <row r="150" spans="2:8">
      <c r="B150" s="373" t="s">
        <v>6</v>
      </c>
      <c r="C150" s="356" t="s">
        <v>27</v>
      </c>
      <c r="D150" s="357"/>
      <c r="F150" s="102" t="s">
        <v>7</v>
      </c>
      <c r="G150" s="108" t="e">
        <f t="shared" si="5"/>
        <v>#DIV/0!</v>
      </c>
      <c r="H150" s="108" t="e">
        <f t="shared" si="5"/>
        <v>#DIV/0!</v>
      </c>
    </row>
    <row r="151" spans="2:8" ht="13.5" thickBot="1">
      <c r="B151" s="374"/>
      <c r="C151" s="107">
        <v>1</v>
      </c>
      <c r="D151" s="106">
        <v>2</v>
      </c>
      <c r="F151" s="102" t="s">
        <v>3</v>
      </c>
      <c r="G151" s="105" t="e">
        <f t="shared" si="5"/>
        <v>#DIV/0!</v>
      </c>
      <c r="H151" s="105" t="e">
        <f t="shared" si="5"/>
        <v>#DIV/0!</v>
      </c>
    </row>
    <row r="152" spans="2:8">
      <c r="B152" s="124">
        <v>1</v>
      </c>
      <c r="C152" s="394" t="s">
        <v>57</v>
      </c>
      <c r="D152" s="348"/>
      <c r="F152" s="102" t="s">
        <v>8</v>
      </c>
      <c r="G152" s="101">
        <f>MAX(C152:C173)</f>
        <v>0</v>
      </c>
      <c r="H152" s="101">
        <f>MAX(D152:D173)</f>
        <v>0</v>
      </c>
    </row>
    <row r="153" spans="2:8">
      <c r="B153" s="123">
        <v>2</v>
      </c>
      <c r="C153" s="395"/>
      <c r="D153" s="396"/>
      <c r="F153" s="102" t="s">
        <v>9</v>
      </c>
      <c r="G153" s="101">
        <f>MIN(C152:C173)</f>
        <v>0</v>
      </c>
      <c r="H153" s="101">
        <f>MIN(D152:D173)</f>
        <v>0</v>
      </c>
    </row>
    <row r="154" spans="2:8" ht="13.5" thickBot="1">
      <c r="B154" s="123">
        <v>3</v>
      </c>
      <c r="C154" s="395"/>
      <c r="D154" s="396"/>
      <c r="F154" s="98" t="s">
        <v>10</v>
      </c>
      <c r="G154" s="97">
        <f>G152-G153</f>
        <v>0</v>
      </c>
      <c r="H154" s="97">
        <f>H152-H153</f>
        <v>0</v>
      </c>
    </row>
    <row r="155" spans="2:8">
      <c r="B155" s="123">
        <v>4</v>
      </c>
      <c r="C155" s="395"/>
      <c r="D155" s="396"/>
    </row>
    <row r="156" spans="2:8">
      <c r="B156" s="123">
        <v>7</v>
      </c>
      <c r="C156" s="395"/>
      <c r="D156" s="396"/>
    </row>
    <row r="157" spans="2:8">
      <c r="B157" s="123">
        <v>8</v>
      </c>
      <c r="C157" s="395"/>
      <c r="D157" s="396"/>
    </row>
    <row r="158" spans="2:8">
      <c r="B158" s="123">
        <v>9</v>
      </c>
      <c r="C158" s="395"/>
      <c r="D158" s="396"/>
    </row>
    <row r="159" spans="2:8">
      <c r="B159" s="123">
        <v>10</v>
      </c>
      <c r="C159" s="395"/>
      <c r="D159" s="396"/>
    </row>
    <row r="160" spans="2:8">
      <c r="B160" s="123">
        <v>11</v>
      </c>
      <c r="C160" s="395"/>
      <c r="D160" s="396"/>
    </row>
    <row r="161" spans="2:4">
      <c r="B161" s="123">
        <v>14</v>
      </c>
      <c r="C161" s="395"/>
      <c r="D161" s="396"/>
    </row>
    <row r="162" spans="2:4">
      <c r="B162" s="123">
        <v>15</v>
      </c>
      <c r="C162" s="395"/>
      <c r="D162" s="396"/>
    </row>
    <row r="163" spans="2:4">
      <c r="B163" s="123">
        <v>16</v>
      </c>
      <c r="C163" s="395"/>
      <c r="D163" s="396"/>
    </row>
    <row r="164" spans="2:4">
      <c r="B164" s="123">
        <v>17</v>
      </c>
      <c r="C164" s="395"/>
      <c r="D164" s="396"/>
    </row>
    <row r="165" spans="2:4">
      <c r="B165" s="123">
        <v>18</v>
      </c>
      <c r="C165" s="395"/>
      <c r="D165" s="396"/>
    </row>
    <row r="166" spans="2:4">
      <c r="B166" s="122">
        <v>21</v>
      </c>
      <c r="C166" s="395"/>
      <c r="D166" s="396"/>
    </row>
    <row r="167" spans="2:4">
      <c r="B167" s="122">
        <v>22</v>
      </c>
      <c r="C167" s="395"/>
      <c r="D167" s="396"/>
    </row>
    <row r="168" spans="2:4">
      <c r="B168" s="122">
        <v>23</v>
      </c>
      <c r="C168" s="395"/>
      <c r="D168" s="396"/>
    </row>
    <row r="169" spans="2:4">
      <c r="B169" s="122">
        <v>24</v>
      </c>
      <c r="C169" s="395"/>
      <c r="D169" s="396"/>
    </row>
    <row r="170" spans="2:4">
      <c r="B170" s="122">
        <v>25</v>
      </c>
      <c r="C170" s="395"/>
      <c r="D170" s="396"/>
    </row>
    <row r="171" spans="2:4">
      <c r="B171" s="122">
        <v>29</v>
      </c>
      <c r="C171" s="395"/>
      <c r="D171" s="396"/>
    </row>
    <row r="172" spans="2:4">
      <c r="B172" s="125">
        <v>30</v>
      </c>
      <c r="C172" s="395"/>
      <c r="D172" s="396"/>
    </row>
    <row r="173" spans="2:4" ht="13.5" thickBot="1">
      <c r="B173" s="125">
        <v>31</v>
      </c>
      <c r="C173" s="397"/>
      <c r="D173" s="398"/>
    </row>
    <row r="174" spans="2:4" ht="13.5" thickBot="1">
      <c r="B174" s="91" t="s">
        <v>0</v>
      </c>
      <c r="C174" s="114">
        <f>COUNTIF(C152:C173,"&gt;0")</f>
        <v>0</v>
      </c>
      <c r="D174" s="113">
        <f>COUNTIF(D152:D173,"&gt;0")</f>
        <v>0</v>
      </c>
    </row>
    <row r="175" spans="2:4">
      <c r="B175" s="88" t="s">
        <v>1</v>
      </c>
      <c r="C175" s="87" t="e">
        <f>AVERAGE(C152:C173)</f>
        <v>#DIV/0!</v>
      </c>
      <c r="D175" s="86" t="e">
        <f>AVERAGE(D152:D173)</f>
        <v>#DIV/0!</v>
      </c>
    </row>
    <row r="176" spans="2:4">
      <c r="B176" s="85" t="s">
        <v>2</v>
      </c>
      <c r="C176" s="84" t="e">
        <f>STDEV(C152:C173)</f>
        <v>#DIV/0!</v>
      </c>
      <c r="D176" s="83" t="e">
        <f>STDEV(D152:D173)</f>
        <v>#DIV/0!</v>
      </c>
    </row>
    <row r="177" spans="2:8" ht="13.5" thickBot="1">
      <c r="B177" s="82" t="s">
        <v>3</v>
      </c>
      <c r="C177" s="81" t="e">
        <f>CONFIDENCE(0.05,C176,C174)</f>
        <v>#DIV/0!</v>
      </c>
      <c r="D177" s="80" t="e">
        <f>CONFIDENCE(0.05,D176,D174)</f>
        <v>#DIV/0!</v>
      </c>
    </row>
    <row r="179" spans="2:8" ht="13.5" thickBot="1"/>
    <row r="180" spans="2:8" ht="13.5" thickBot="1">
      <c r="B180" s="347"/>
      <c r="C180" s="348"/>
      <c r="D180" s="363" t="s">
        <v>15</v>
      </c>
      <c r="G180" s="346" t="s">
        <v>84</v>
      </c>
      <c r="H180" s="346"/>
    </row>
    <row r="181" spans="2:8" ht="13.5" thickBot="1">
      <c r="B181" s="349"/>
      <c r="C181" s="350"/>
      <c r="D181" s="364"/>
      <c r="G181" s="112">
        <v>1</v>
      </c>
      <c r="H181" s="112">
        <v>2</v>
      </c>
    </row>
    <row r="182" spans="2:8" ht="13.5" thickBot="1">
      <c r="B182" s="355" t="s">
        <v>12</v>
      </c>
      <c r="C182" s="348"/>
      <c r="D182" s="111" t="s">
        <v>60</v>
      </c>
      <c r="F182" s="110" t="s">
        <v>1</v>
      </c>
      <c r="G182" s="108" t="e">
        <f t="shared" ref="G182:H184" si="6">C205</f>
        <v>#DIV/0!</v>
      </c>
      <c r="H182" s="108" t="e">
        <f t="shared" si="6"/>
        <v>#DIV/0!</v>
      </c>
    </row>
    <row r="183" spans="2:8">
      <c r="B183" s="373" t="s">
        <v>6</v>
      </c>
      <c r="C183" s="356" t="s">
        <v>27</v>
      </c>
      <c r="D183" s="357"/>
      <c r="F183" s="102" t="s">
        <v>7</v>
      </c>
      <c r="G183" s="108" t="e">
        <f t="shared" si="6"/>
        <v>#DIV/0!</v>
      </c>
      <c r="H183" s="108" t="e">
        <f t="shared" si="6"/>
        <v>#DIV/0!</v>
      </c>
    </row>
    <row r="184" spans="2:8" ht="13.5" thickBot="1">
      <c r="B184" s="374"/>
      <c r="C184" s="107">
        <v>1</v>
      </c>
      <c r="D184" s="106">
        <v>2</v>
      </c>
      <c r="F184" s="102" t="s">
        <v>3</v>
      </c>
      <c r="G184" s="105" t="e">
        <f t="shared" si="6"/>
        <v>#DIV/0!</v>
      </c>
      <c r="H184" s="105" t="e">
        <f t="shared" si="6"/>
        <v>#DIV/0!</v>
      </c>
    </row>
    <row r="185" spans="2:8">
      <c r="B185" s="124">
        <v>1</v>
      </c>
      <c r="C185" s="394" t="s">
        <v>57</v>
      </c>
      <c r="D185" s="348"/>
      <c r="F185" s="102" t="s">
        <v>8</v>
      </c>
      <c r="G185" s="101">
        <f>MAX(C185:C203)</f>
        <v>0</v>
      </c>
      <c r="H185" s="101">
        <f>MAX(D185:D203)</f>
        <v>0</v>
      </c>
    </row>
    <row r="186" spans="2:8">
      <c r="B186" s="123">
        <v>4</v>
      </c>
      <c r="C186" s="395"/>
      <c r="D186" s="396"/>
      <c r="F186" s="102" t="s">
        <v>9</v>
      </c>
      <c r="G186" s="101">
        <f>MIN(C185:C203)</f>
        <v>0</v>
      </c>
      <c r="H186" s="101">
        <f>MIN(D185:D203)</f>
        <v>0</v>
      </c>
    </row>
    <row r="187" spans="2:8" ht="13.5" thickBot="1">
      <c r="B187" s="123">
        <v>5</v>
      </c>
      <c r="C187" s="395"/>
      <c r="D187" s="396"/>
      <c r="F187" s="98" t="s">
        <v>10</v>
      </c>
      <c r="G187" s="97">
        <f>G185-G186</f>
        <v>0</v>
      </c>
      <c r="H187" s="97">
        <f>H185-H186</f>
        <v>0</v>
      </c>
    </row>
    <row r="188" spans="2:8">
      <c r="B188" s="123">
        <v>6</v>
      </c>
      <c r="C188" s="395"/>
      <c r="D188" s="396"/>
    </row>
    <row r="189" spans="2:8">
      <c r="B189" s="123">
        <v>7</v>
      </c>
      <c r="C189" s="395"/>
      <c r="D189" s="396"/>
    </row>
    <row r="190" spans="2:8">
      <c r="B190" s="123">
        <v>8</v>
      </c>
      <c r="C190" s="395"/>
      <c r="D190" s="396"/>
    </row>
    <row r="191" spans="2:8">
      <c r="B191" s="123">
        <v>12</v>
      </c>
      <c r="C191" s="395"/>
      <c r="D191" s="396"/>
    </row>
    <row r="192" spans="2:8">
      <c r="B192" s="123">
        <v>13</v>
      </c>
      <c r="C192" s="395"/>
      <c r="D192" s="396"/>
    </row>
    <row r="193" spans="2:4">
      <c r="B193" s="123">
        <v>14</v>
      </c>
      <c r="C193" s="395"/>
      <c r="D193" s="396"/>
    </row>
    <row r="194" spans="2:4">
      <c r="B194" s="123">
        <v>18</v>
      </c>
      <c r="C194" s="395"/>
      <c r="D194" s="396"/>
    </row>
    <row r="195" spans="2:4">
      <c r="B195" s="123">
        <v>19</v>
      </c>
      <c r="C195" s="395"/>
      <c r="D195" s="396"/>
    </row>
    <row r="196" spans="2:4">
      <c r="B196" s="123">
        <v>20</v>
      </c>
      <c r="C196" s="395"/>
      <c r="D196" s="396"/>
    </row>
    <row r="197" spans="2:4">
      <c r="B197" s="123">
        <v>21</v>
      </c>
      <c r="C197" s="395"/>
      <c r="D197" s="396"/>
    </row>
    <row r="198" spans="2:4">
      <c r="B198" s="123">
        <v>22</v>
      </c>
      <c r="C198" s="395"/>
      <c r="D198" s="396"/>
    </row>
    <row r="199" spans="2:4">
      <c r="B199" s="122">
        <v>25</v>
      </c>
      <c r="C199" s="395"/>
      <c r="D199" s="396"/>
    </row>
    <row r="200" spans="2:4">
      <c r="B200" s="122">
        <v>26</v>
      </c>
      <c r="C200" s="395"/>
      <c r="D200" s="396"/>
    </row>
    <row r="201" spans="2:4">
      <c r="B201" s="122">
        <v>27</v>
      </c>
      <c r="C201" s="395"/>
      <c r="D201" s="396"/>
    </row>
    <row r="202" spans="2:4">
      <c r="B202" s="122">
        <v>28</v>
      </c>
      <c r="C202" s="395"/>
      <c r="D202" s="396"/>
    </row>
    <row r="203" spans="2:4" ht="13.5" thickBot="1">
      <c r="B203" s="122">
        <v>29</v>
      </c>
      <c r="C203" s="395"/>
      <c r="D203" s="396"/>
    </row>
    <row r="204" spans="2:4" ht="13.5" thickBot="1">
      <c r="B204" s="91" t="s">
        <v>0</v>
      </c>
      <c r="C204" s="114">
        <f>COUNTIF(C185:C203,"&gt;0")</f>
        <v>0</v>
      </c>
      <c r="D204" s="113">
        <f>COUNTIF(D185:D203,"&gt;0")</f>
        <v>0</v>
      </c>
    </row>
    <row r="205" spans="2:4">
      <c r="B205" s="88" t="s">
        <v>1</v>
      </c>
      <c r="C205" s="87" t="e">
        <f>AVERAGE(C185:C203)</f>
        <v>#DIV/0!</v>
      </c>
      <c r="D205" s="86" t="e">
        <f>AVERAGE(D185:D203)</f>
        <v>#DIV/0!</v>
      </c>
    </row>
    <row r="206" spans="2:4">
      <c r="B206" s="85" t="s">
        <v>2</v>
      </c>
      <c r="C206" s="84" t="e">
        <f>STDEV(C185:C203)</f>
        <v>#DIV/0!</v>
      </c>
      <c r="D206" s="83" t="e">
        <f>STDEV(D185:D203)</f>
        <v>#DIV/0!</v>
      </c>
    </row>
    <row r="207" spans="2:4" ht="13.5" thickBot="1">
      <c r="B207" s="82" t="s">
        <v>3</v>
      </c>
      <c r="C207" s="81" t="e">
        <f>CONFIDENCE(0.05,C206,C204)</f>
        <v>#DIV/0!</v>
      </c>
      <c r="D207" s="80" t="e">
        <f>CONFIDENCE(0.05,D206,D204)</f>
        <v>#DIV/0!</v>
      </c>
    </row>
    <row r="209" spans="2:8" ht="13.5" thickBot="1"/>
    <row r="210" spans="2:8" ht="13.5" thickBot="1">
      <c r="B210" s="347"/>
      <c r="C210" s="348"/>
      <c r="D210" s="363" t="s">
        <v>15</v>
      </c>
      <c r="G210" s="346" t="s">
        <v>83</v>
      </c>
      <c r="H210" s="346"/>
    </row>
    <row r="211" spans="2:8" ht="13.5" thickBot="1">
      <c r="B211" s="349"/>
      <c r="C211" s="350"/>
      <c r="D211" s="364"/>
      <c r="G211" s="112">
        <v>1</v>
      </c>
      <c r="H211" s="112">
        <v>2</v>
      </c>
    </row>
    <row r="212" spans="2:8" ht="13.5" thickBot="1">
      <c r="B212" s="355" t="s">
        <v>12</v>
      </c>
      <c r="C212" s="348"/>
      <c r="D212" s="111" t="s">
        <v>58</v>
      </c>
      <c r="F212" s="110" t="s">
        <v>1</v>
      </c>
      <c r="G212" s="108">
        <f t="shared" ref="G212:H214" si="7">C229</f>
        <v>189.80000000000004</v>
      </c>
      <c r="H212" s="108">
        <f t="shared" si="7"/>
        <v>176.66666666666666</v>
      </c>
    </row>
    <row r="213" spans="2:8">
      <c r="B213" s="373" t="s">
        <v>6</v>
      </c>
      <c r="C213" s="356" t="s">
        <v>27</v>
      </c>
      <c r="D213" s="357"/>
      <c r="F213" s="102" t="s">
        <v>7</v>
      </c>
      <c r="G213" s="108">
        <f t="shared" si="7"/>
        <v>18.335484722253739</v>
      </c>
      <c r="H213" s="108">
        <f t="shared" si="7"/>
        <v>25.292159522929953</v>
      </c>
    </row>
    <row r="214" spans="2:8" ht="13.5" thickBot="1">
      <c r="B214" s="374"/>
      <c r="C214" s="107">
        <v>1</v>
      </c>
      <c r="D214" s="106">
        <v>2</v>
      </c>
      <c r="F214" s="102" t="s">
        <v>3</v>
      </c>
      <c r="G214" s="105">
        <f t="shared" si="7"/>
        <v>20.748172939073925</v>
      </c>
      <c r="H214" s="105">
        <f t="shared" si="7"/>
        <v>28.620246900126322</v>
      </c>
    </row>
    <row r="215" spans="2:8">
      <c r="B215" s="88">
        <v>1</v>
      </c>
      <c r="C215" s="376" t="s">
        <v>57</v>
      </c>
      <c r="D215" s="362"/>
      <c r="F215" s="102" t="s">
        <v>8</v>
      </c>
      <c r="G215" s="101">
        <f>MAX(C216:C227)</f>
        <v>204</v>
      </c>
      <c r="H215" s="101">
        <f>MAX(D216:D227)</f>
        <v>198.6</v>
      </c>
    </row>
    <row r="216" spans="2:8">
      <c r="B216" s="117">
        <v>2</v>
      </c>
      <c r="C216" s="358" t="s">
        <v>51</v>
      </c>
      <c r="D216" s="359"/>
      <c r="F216" s="102" t="s">
        <v>9</v>
      </c>
      <c r="G216" s="101">
        <f>MIN(C216:C227)</f>
        <v>169.1</v>
      </c>
      <c r="H216" s="101">
        <f>MIN(D216:D227)</f>
        <v>149</v>
      </c>
    </row>
    <row r="217" spans="2:8" ht="13.5" thickBot="1">
      <c r="B217" s="117">
        <v>3</v>
      </c>
      <c r="C217" s="104">
        <v>169.1</v>
      </c>
      <c r="D217" s="116">
        <v>182.4</v>
      </c>
      <c r="F217" s="98" t="s">
        <v>10</v>
      </c>
      <c r="G217" s="97">
        <f>G215-G216</f>
        <v>34.900000000000006</v>
      </c>
      <c r="H217" s="97">
        <f>H215-H216</f>
        <v>49.599999999999994</v>
      </c>
    </row>
    <row r="218" spans="2:8">
      <c r="B218" s="117">
        <v>4</v>
      </c>
      <c r="C218" s="104">
        <v>204</v>
      </c>
      <c r="D218" s="116">
        <v>149</v>
      </c>
    </row>
    <row r="219" spans="2:8">
      <c r="B219" s="117">
        <v>5</v>
      </c>
      <c r="C219" s="358" t="s">
        <v>51</v>
      </c>
      <c r="D219" s="399"/>
    </row>
    <row r="220" spans="2:8">
      <c r="B220" s="117">
        <v>8</v>
      </c>
      <c r="C220" s="358" t="s">
        <v>51</v>
      </c>
      <c r="D220" s="399"/>
    </row>
    <row r="221" spans="2:8">
      <c r="B221" s="117">
        <v>9</v>
      </c>
      <c r="C221" s="358" t="s">
        <v>51</v>
      </c>
      <c r="D221" s="399"/>
    </row>
    <row r="222" spans="2:8">
      <c r="B222" s="117">
        <v>10</v>
      </c>
      <c r="C222" s="358" t="s">
        <v>56</v>
      </c>
      <c r="D222" s="400"/>
    </row>
    <row r="223" spans="2:8">
      <c r="B223" s="117">
        <v>12</v>
      </c>
      <c r="C223" s="358" t="s">
        <v>51</v>
      </c>
      <c r="D223" s="399"/>
    </row>
    <row r="224" spans="2:8">
      <c r="B224" s="117">
        <v>17</v>
      </c>
      <c r="C224" s="104">
        <v>196.3</v>
      </c>
      <c r="D224" s="116">
        <v>198.6</v>
      </c>
    </row>
    <row r="225" spans="2:8">
      <c r="B225" s="117">
        <v>19</v>
      </c>
      <c r="C225" s="358" t="s">
        <v>51</v>
      </c>
      <c r="D225" s="399"/>
    </row>
    <row r="226" spans="2:8">
      <c r="B226" s="117">
        <v>22</v>
      </c>
      <c r="C226" s="358" t="s">
        <v>51</v>
      </c>
      <c r="D226" s="399"/>
    </row>
    <row r="227" spans="2:8" ht="13.5" thickBot="1">
      <c r="B227" s="85">
        <v>24</v>
      </c>
      <c r="C227" s="392" t="s">
        <v>80</v>
      </c>
      <c r="D227" s="393"/>
    </row>
    <row r="228" spans="2:8" ht="13.5" thickBot="1">
      <c r="B228" s="91" t="s">
        <v>0</v>
      </c>
      <c r="C228" s="90">
        <f>COUNTIF(C215:C227,"&gt;0")</f>
        <v>3</v>
      </c>
      <c r="D228" s="89">
        <f>COUNTIF(D215:D227,"&gt;0")</f>
        <v>3</v>
      </c>
    </row>
    <row r="229" spans="2:8">
      <c r="B229" s="88" t="s">
        <v>1</v>
      </c>
      <c r="C229" s="87">
        <f>AVERAGE(C215:C227)</f>
        <v>189.80000000000004</v>
      </c>
      <c r="D229" s="86">
        <f>AVERAGE(D215:D227)</f>
        <v>176.66666666666666</v>
      </c>
    </row>
    <row r="230" spans="2:8">
      <c r="B230" s="85" t="s">
        <v>2</v>
      </c>
      <c r="C230" s="84">
        <f>STDEV(C215:C227)</f>
        <v>18.335484722253739</v>
      </c>
      <c r="D230" s="83">
        <f>STDEV(D215:D227)</f>
        <v>25.292159522929953</v>
      </c>
    </row>
    <row r="231" spans="2:8" ht="13.5" thickBot="1">
      <c r="B231" s="82" t="s">
        <v>3</v>
      </c>
      <c r="C231" s="81">
        <f>CONFIDENCE(0.05,C230,C228)</f>
        <v>20.748172939073925</v>
      </c>
      <c r="D231" s="80">
        <f>CONFIDENCE(0.05,D230,D228)</f>
        <v>28.620246900126322</v>
      </c>
    </row>
    <row r="233" spans="2:8" ht="13.5" thickBot="1"/>
    <row r="234" spans="2:8" ht="13.5" thickBot="1">
      <c r="B234" s="347"/>
      <c r="C234" s="348"/>
      <c r="D234" s="363" t="s">
        <v>15</v>
      </c>
      <c r="G234" s="346" t="s">
        <v>82</v>
      </c>
      <c r="H234" s="346"/>
    </row>
    <row r="235" spans="2:8" ht="13.5" thickBot="1">
      <c r="B235" s="349"/>
      <c r="C235" s="350"/>
      <c r="D235" s="364"/>
      <c r="G235" s="112">
        <v>1</v>
      </c>
      <c r="H235" s="112">
        <v>2</v>
      </c>
    </row>
    <row r="236" spans="2:8" ht="13.5" thickBot="1">
      <c r="B236" s="355" t="s">
        <v>12</v>
      </c>
      <c r="C236" s="348"/>
      <c r="D236" s="111" t="s">
        <v>54</v>
      </c>
      <c r="F236" s="110" t="s">
        <v>1</v>
      </c>
      <c r="G236" s="108" t="e">
        <f t="shared" ref="G236:H238" si="8">C262</f>
        <v>#DIV/0!</v>
      </c>
      <c r="H236" s="108" t="e">
        <f t="shared" si="8"/>
        <v>#DIV/0!</v>
      </c>
    </row>
    <row r="237" spans="2:8">
      <c r="B237" s="373" t="s">
        <v>6</v>
      </c>
      <c r="C237" s="356" t="s">
        <v>27</v>
      </c>
      <c r="D237" s="357"/>
      <c r="F237" s="102" t="s">
        <v>7</v>
      </c>
      <c r="G237" s="108" t="e">
        <f t="shared" si="8"/>
        <v>#DIV/0!</v>
      </c>
      <c r="H237" s="108" t="e">
        <f t="shared" si="8"/>
        <v>#DIV/0!</v>
      </c>
    </row>
    <row r="238" spans="2:8" ht="13.5" thickBot="1">
      <c r="B238" s="374"/>
      <c r="C238" s="107">
        <v>1</v>
      </c>
      <c r="D238" s="106">
        <v>2</v>
      </c>
      <c r="F238" s="102" t="s">
        <v>3</v>
      </c>
      <c r="G238" s="105" t="e">
        <f t="shared" si="8"/>
        <v>#DIV/0!</v>
      </c>
      <c r="H238" s="105" t="e">
        <f t="shared" si="8"/>
        <v>#DIV/0!</v>
      </c>
    </row>
    <row r="239" spans="2:8">
      <c r="B239" s="88">
        <v>1</v>
      </c>
      <c r="C239" s="394" t="s">
        <v>80</v>
      </c>
      <c r="D239" s="404"/>
      <c r="F239" s="102" t="s">
        <v>8</v>
      </c>
      <c r="G239" s="101">
        <f>MAX(C239:C260)</f>
        <v>0</v>
      </c>
      <c r="H239" s="101">
        <f>MAX(D239:D260)</f>
        <v>0</v>
      </c>
    </row>
    <row r="240" spans="2:8">
      <c r="B240" s="117">
        <v>2</v>
      </c>
      <c r="C240" s="395"/>
      <c r="D240" s="396"/>
      <c r="F240" s="102" t="s">
        <v>9</v>
      </c>
      <c r="G240" s="101">
        <f>MIN(C239:C260)</f>
        <v>0</v>
      </c>
      <c r="H240" s="101">
        <f>MIN(D239:D260)</f>
        <v>0</v>
      </c>
    </row>
    <row r="241" spans="2:8" ht="13.5" thickBot="1">
      <c r="B241" s="117">
        <v>3</v>
      </c>
      <c r="C241" s="395"/>
      <c r="D241" s="396"/>
      <c r="F241" s="98" t="s">
        <v>10</v>
      </c>
      <c r="G241" s="97">
        <f>G239-G240</f>
        <v>0</v>
      </c>
      <c r="H241" s="97">
        <f>H239-H240</f>
        <v>0</v>
      </c>
    </row>
    <row r="242" spans="2:8">
      <c r="B242" s="117">
        <v>6</v>
      </c>
      <c r="C242" s="395"/>
      <c r="D242" s="396"/>
    </row>
    <row r="243" spans="2:8">
      <c r="B243" s="117">
        <v>8</v>
      </c>
      <c r="C243" s="395"/>
      <c r="D243" s="396"/>
    </row>
    <row r="244" spans="2:8">
      <c r="B244" s="117">
        <v>9</v>
      </c>
      <c r="C244" s="395"/>
      <c r="D244" s="396"/>
    </row>
    <row r="245" spans="2:8">
      <c r="B245" s="117">
        <v>10</v>
      </c>
      <c r="C245" s="395"/>
      <c r="D245" s="396"/>
    </row>
    <row r="246" spans="2:8">
      <c r="B246" s="117">
        <v>13</v>
      </c>
      <c r="C246" s="395"/>
      <c r="D246" s="396"/>
    </row>
    <row r="247" spans="2:8">
      <c r="B247" s="117">
        <v>14</v>
      </c>
      <c r="C247" s="395"/>
      <c r="D247" s="396"/>
    </row>
    <row r="248" spans="2:8">
      <c r="B248" s="117">
        <v>15</v>
      </c>
      <c r="C248" s="395"/>
      <c r="D248" s="396"/>
    </row>
    <row r="249" spans="2:8">
      <c r="B249" s="117">
        <v>16</v>
      </c>
      <c r="C249" s="395"/>
      <c r="D249" s="396"/>
    </row>
    <row r="250" spans="2:8">
      <c r="B250" s="117">
        <v>17</v>
      </c>
      <c r="C250" s="395"/>
      <c r="D250" s="396"/>
    </row>
    <row r="251" spans="2:8">
      <c r="B251" s="117">
        <v>20</v>
      </c>
      <c r="C251" s="395"/>
      <c r="D251" s="396"/>
    </row>
    <row r="252" spans="2:8">
      <c r="B252" s="117">
        <v>21</v>
      </c>
      <c r="C252" s="395"/>
      <c r="D252" s="396"/>
    </row>
    <row r="253" spans="2:8">
      <c r="B253" s="117">
        <v>22</v>
      </c>
      <c r="C253" s="395"/>
      <c r="D253" s="396"/>
    </row>
    <row r="254" spans="2:8">
      <c r="B254" s="117">
        <v>23</v>
      </c>
      <c r="C254" s="395"/>
      <c r="D254" s="396"/>
    </row>
    <row r="255" spans="2:8">
      <c r="B255" s="117">
        <v>24</v>
      </c>
      <c r="C255" s="395"/>
      <c r="D255" s="396"/>
    </row>
    <row r="256" spans="2:8">
      <c r="B256" s="117">
        <v>27</v>
      </c>
      <c r="C256" s="395"/>
      <c r="D256" s="396"/>
    </row>
    <row r="257" spans="2:8">
      <c r="B257" s="117">
        <v>28</v>
      </c>
      <c r="C257" s="395"/>
      <c r="D257" s="396"/>
    </row>
    <row r="258" spans="2:8">
      <c r="B258" s="117">
        <v>29</v>
      </c>
      <c r="C258" s="395"/>
      <c r="D258" s="396"/>
    </row>
    <row r="259" spans="2:8">
      <c r="B259" s="117">
        <v>30</v>
      </c>
      <c r="C259" s="395"/>
      <c r="D259" s="396"/>
    </row>
    <row r="260" spans="2:8" ht="13.5" thickBot="1">
      <c r="B260" s="115">
        <v>31</v>
      </c>
      <c r="C260" s="397"/>
      <c r="D260" s="398"/>
    </row>
    <row r="261" spans="2:8" ht="13.5" thickBot="1">
      <c r="B261" s="91" t="s">
        <v>0</v>
      </c>
      <c r="C261" s="90">
        <f>COUNTIF(C239:C260,"&gt;0")</f>
        <v>0</v>
      </c>
      <c r="D261" s="89">
        <f>COUNTIF(D239:D260,"&gt;0")</f>
        <v>0</v>
      </c>
    </row>
    <row r="262" spans="2:8">
      <c r="B262" s="88" t="s">
        <v>1</v>
      </c>
      <c r="C262" s="87" t="e">
        <f>AVERAGE(C239:C260)</f>
        <v>#DIV/0!</v>
      </c>
      <c r="D262" s="86" t="e">
        <f>AVERAGE(D239:D260)</f>
        <v>#DIV/0!</v>
      </c>
    </row>
    <row r="263" spans="2:8">
      <c r="B263" s="85" t="s">
        <v>2</v>
      </c>
      <c r="C263" s="84" t="e">
        <f>STDEV(C239:C260)</f>
        <v>#DIV/0!</v>
      </c>
      <c r="D263" s="83" t="e">
        <f>STDEV(D239:D260)</f>
        <v>#DIV/0!</v>
      </c>
    </row>
    <row r="264" spans="2:8" ht="13.5" thickBot="1">
      <c r="B264" s="82" t="s">
        <v>3</v>
      </c>
      <c r="C264" s="81" t="e">
        <f>CONFIDENCE(0.05,C263,C261)</f>
        <v>#DIV/0!</v>
      </c>
      <c r="D264" s="80" t="e">
        <f>CONFIDENCE(0.05,D263,D261)</f>
        <v>#DIV/0!</v>
      </c>
    </row>
    <row r="266" spans="2:8" ht="13.5" thickBot="1"/>
    <row r="267" spans="2:8" ht="13.5" thickBot="1">
      <c r="B267" s="347"/>
      <c r="C267" s="348"/>
      <c r="D267" s="363" t="s">
        <v>15</v>
      </c>
      <c r="G267" s="346" t="s">
        <v>81</v>
      </c>
      <c r="H267" s="346"/>
    </row>
    <row r="268" spans="2:8" ht="13.5" thickBot="1">
      <c r="B268" s="349"/>
      <c r="C268" s="350"/>
      <c r="D268" s="364"/>
      <c r="G268" s="112">
        <v>1</v>
      </c>
      <c r="H268" s="112">
        <v>2</v>
      </c>
    </row>
    <row r="269" spans="2:8" ht="13.5" thickBot="1">
      <c r="B269" s="355" t="s">
        <v>12</v>
      </c>
      <c r="C269" s="348"/>
      <c r="D269" s="111" t="s">
        <v>52</v>
      </c>
      <c r="F269" s="110" t="s">
        <v>1</v>
      </c>
      <c r="G269" s="108">
        <f t="shared" ref="G269:H271" si="9">C290</f>
        <v>-56.8</v>
      </c>
      <c r="H269" s="108">
        <f t="shared" si="9"/>
        <v>-79.400000000000006</v>
      </c>
    </row>
    <row r="270" spans="2:8">
      <c r="B270" s="373" t="s">
        <v>6</v>
      </c>
      <c r="C270" s="356" t="s">
        <v>27</v>
      </c>
      <c r="D270" s="357"/>
      <c r="F270" s="102" t="s">
        <v>7</v>
      </c>
      <c r="G270" s="108" t="e">
        <f t="shared" si="9"/>
        <v>#DIV/0!</v>
      </c>
      <c r="H270" s="108" t="e">
        <f t="shared" si="9"/>
        <v>#DIV/0!</v>
      </c>
    </row>
    <row r="271" spans="2:8" ht="13.5" thickBot="1">
      <c r="B271" s="374"/>
      <c r="C271" s="107">
        <v>1</v>
      </c>
      <c r="D271" s="106">
        <v>2</v>
      </c>
      <c r="F271" s="102" t="s">
        <v>3</v>
      </c>
      <c r="G271" s="105" t="e">
        <f t="shared" si="9"/>
        <v>#DIV/0!</v>
      </c>
      <c r="H271" s="105" t="e">
        <f t="shared" si="9"/>
        <v>#DIV/0!</v>
      </c>
    </row>
    <row r="272" spans="2:8" ht="12.75" customHeight="1">
      <c r="B272" s="88">
        <v>3</v>
      </c>
      <c r="C272" s="394" t="s">
        <v>80</v>
      </c>
      <c r="D272" s="405"/>
      <c r="F272" s="102" t="s">
        <v>8</v>
      </c>
      <c r="G272" s="101">
        <f>MAX(C272:C288)</f>
        <v>-56.8</v>
      </c>
      <c r="H272" s="101">
        <f>MAX(D272:D288)</f>
        <v>-79.400000000000006</v>
      </c>
    </row>
    <row r="273" spans="2:8">
      <c r="B273" s="85">
        <v>4</v>
      </c>
      <c r="C273" s="406"/>
      <c r="D273" s="407"/>
      <c r="F273" s="102" t="s">
        <v>9</v>
      </c>
      <c r="G273" s="101">
        <f>MIN(C272:C288)</f>
        <v>-56.8</v>
      </c>
      <c r="H273" s="101">
        <f>MIN(D272:D288)</f>
        <v>-79.400000000000006</v>
      </c>
    </row>
    <row r="274" spans="2:8" ht="13.5" thickBot="1">
      <c r="B274" s="92">
        <v>5</v>
      </c>
      <c r="C274" s="406"/>
      <c r="D274" s="407"/>
      <c r="F274" s="98" t="s">
        <v>10</v>
      </c>
      <c r="G274" s="97">
        <f>G272-G273</f>
        <v>0</v>
      </c>
      <c r="H274" s="97">
        <f>H272-H273</f>
        <v>0</v>
      </c>
    </row>
    <row r="275" spans="2:8">
      <c r="B275" s="92">
        <v>6</v>
      </c>
      <c r="C275" s="406"/>
      <c r="D275" s="407"/>
    </row>
    <row r="276" spans="2:8">
      <c r="B276" s="92">
        <v>7</v>
      </c>
      <c r="C276" s="406"/>
      <c r="D276" s="407"/>
    </row>
    <row r="277" spans="2:8">
      <c r="B277" s="92">
        <v>10</v>
      </c>
      <c r="C277" s="406"/>
      <c r="D277" s="407"/>
    </row>
    <row r="278" spans="2:8">
      <c r="B278" s="92">
        <v>11</v>
      </c>
      <c r="C278" s="406"/>
      <c r="D278" s="407"/>
    </row>
    <row r="279" spans="2:8">
      <c r="B279" s="92">
        <v>12</v>
      </c>
      <c r="C279" s="406"/>
      <c r="D279" s="407"/>
    </row>
    <row r="280" spans="2:8">
      <c r="B280" s="92">
        <v>13</v>
      </c>
      <c r="C280" s="406"/>
      <c r="D280" s="407"/>
    </row>
    <row r="281" spans="2:8">
      <c r="B281" s="92">
        <v>14</v>
      </c>
      <c r="C281" s="406"/>
      <c r="D281" s="407"/>
    </row>
    <row r="282" spans="2:8">
      <c r="B282" s="92">
        <v>17</v>
      </c>
      <c r="C282" s="406"/>
      <c r="D282" s="407"/>
    </row>
    <row r="283" spans="2:8">
      <c r="B283" s="92">
        <v>19</v>
      </c>
      <c r="C283" s="406"/>
      <c r="D283" s="407"/>
    </row>
    <row r="284" spans="2:8">
      <c r="B284" s="92">
        <v>20</v>
      </c>
      <c r="C284" s="406"/>
      <c r="D284" s="407"/>
    </row>
    <row r="285" spans="2:8">
      <c r="B285" s="92">
        <v>21</v>
      </c>
      <c r="C285" s="406"/>
      <c r="D285" s="407"/>
    </row>
    <row r="286" spans="2:8">
      <c r="B286" s="92">
        <v>24</v>
      </c>
      <c r="C286" s="132">
        <v>-56.8</v>
      </c>
      <c r="D286" s="131">
        <v>-79.400000000000006</v>
      </c>
    </row>
    <row r="287" spans="2:8">
      <c r="B287" s="92">
        <v>25</v>
      </c>
      <c r="C287" s="402" t="s">
        <v>79</v>
      </c>
      <c r="D287" s="403"/>
    </row>
    <row r="288" spans="2:8" ht="13.5" thickBot="1">
      <c r="B288" s="92">
        <v>26</v>
      </c>
      <c r="C288" s="402" t="s">
        <v>79</v>
      </c>
      <c r="D288" s="403"/>
    </row>
    <row r="289" spans="2:4" ht="13.5" thickBot="1">
      <c r="B289" s="91" t="s">
        <v>0</v>
      </c>
      <c r="C289" s="114">
        <f>COUNTIF(C272:C288,"&gt;0")</f>
        <v>0</v>
      </c>
      <c r="D289" s="113">
        <f>COUNTIF(D272:D288,"&gt;0")</f>
        <v>0</v>
      </c>
    </row>
    <row r="290" spans="2:4">
      <c r="B290" s="88" t="s">
        <v>1</v>
      </c>
      <c r="C290" s="87">
        <f>AVERAGE(C272:C288)</f>
        <v>-56.8</v>
      </c>
      <c r="D290" s="86">
        <f>AVERAGE(D272:D288)</f>
        <v>-79.400000000000006</v>
      </c>
    </row>
    <row r="291" spans="2:4">
      <c r="B291" s="85" t="s">
        <v>2</v>
      </c>
      <c r="C291" s="84" t="e">
        <f>STDEV(C272:C288)</f>
        <v>#DIV/0!</v>
      </c>
      <c r="D291" s="83" t="e">
        <f>STDEV(D272:D288)</f>
        <v>#DIV/0!</v>
      </c>
    </row>
    <row r="292" spans="2:4" ht="13.5" thickBot="1">
      <c r="B292" s="82" t="s">
        <v>3</v>
      </c>
      <c r="C292" s="81" t="e">
        <f>CONFIDENCE(0.05,C291,C289)</f>
        <v>#DIV/0!</v>
      </c>
      <c r="D292" s="80" t="e">
        <f>CONFIDENCE(0.05,D291,D289)</f>
        <v>#DIV/0!</v>
      </c>
    </row>
  </sheetData>
  <mergeCells count="136">
    <mergeCell ref="G234:H234"/>
    <mergeCell ref="C219:D219"/>
    <mergeCell ref="C220:D220"/>
    <mergeCell ref="C221:D221"/>
    <mergeCell ref="B234:C235"/>
    <mergeCell ref="D234:D235"/>
    <mergeCell ref="C222:D222"/>
    <mergeCell ref="C287:D287"/>
    <mergeCell ref="C288:D288"/>
    <mergeCell ref="B267:C268"/>
    <mergeCell ref="D267:D268"/>
    <mergeCell ref="C226:D226"/>
    <mergeCell ref="B237:B238"/>
    <mergeCell ref="C237:D237"/>
    <mergeCell ref="C239:D260"/>
    <mergeCell ref="G267:H267"/>
    <mergeCell ref="B269:C269"/>
    <mergeCell ref="B270:B271"/>
    <mergeCell ref="C270:D270"/>
    <mergeCell ref="B236:C236"/>
    <mergeCell ref="C272:D285"/>
    <mergeCell ref="B212:C212"/>
    <mergeCell ref="C183:D183"/>
    <mergeCell ref="C185:D203"/>
    <mergeCell ref="B183:B184"/>
    <mergeCell ref="B182:C182"/>
    <mergeCell ref="C227:D227"/>
    <mergeCell ref="C225:D225"/>
    <mergeCell ref="B213:B214"/>
    <mergeCell ref="C213:D213"/>
    <mergeCell ref="C223:D223"/>
    <mergeCell ref="C215:D215"/>
    <mergeCell ref="C216:D216"/>
    <mergeCell ref="G210:H210"/>
    <mergeCell ref="B210:C211"/>
    <mergeCell ref="D210:D211"/>
    <mergeCell ref="G180:H180"/>
    <mergeCell ref="B180:C181"/>
    <mergeCell ref="B129:B130"/>
    <mergeCell ref="C152:D173"/>
    <mergeCell ref="C132:D132"/>
    <mergeCell ref="C129:D129"/>
    <mergeCell ref="B149:C149"/>
    <mergeCell ref="C150:D150"/>
    <mergeCell ref="G147:H147"/>
    <mergeCell ref="C133:D133"/>
    <mergeCell ref="C136:D136"/>
    <mergeCell ref="C135:D135"/>
    <mergeCell ref="C139:D139"/>
    <mergeCell ref="C138:D138"/>
    <mergeCell ref="C137:D137"/>
    <mergeCell ref="C140:D140"/>
    <mergeCell ref="B147:C148"/>
    <mergeCell ref="D147:D148"/>
    <mergeCell ref="D180:D181"/>
    <mergeCell ref="C93:D93"/>
    <mergeCell ref="C92:D92"/>
    <mergeCell ref="B103:C103"/>
    <mergeCell ref="C114:D114"/>
    <mergeCell ref="B101:C102"/>
    <mergeCell ref="D101:D102"/>
    <mergeCell ref="C110:D110"/>
    <mergeCell ref="C104:D104"/>
    <mergeCell ref="C134:D134"/>
    <mergeCell ref="C108:D108"/>
    <mergeCell ref="C106:D106"/>
    <mergeCell ref="C107:D107"/>
    <mergeCell ref="C131:D131"/>
    <mergeCell ref="B150:B151"/>
    <mergeCell ref="C117:D117"/>
    <mergeCell ref="C118:D118"/>
    <mergeCell ref="C5:D5"/>
    <mergeCell ref="B28:C29"/>
    <mergeCell ref="D28:D29"/>
    <mergeCell ref="C72:D72"/>
    <mergeCell ref="B30:C30"/>
    <mergeCell ref="C94:D94"/>
    <mergeCell ref="C91:D91"/>
    <mergeCell ref="C89:D89"/>
    <mergeCell ref="C90:D90"/>
    <mergeCell ref="D81:D82"/>
    <mergeCell ref="C14:D14"/>
    <mergeCell ref="C15:D15"/>
    <mergeCell ref="C33:D33"/>
    <mergeCell ref="C31:D31"/>
    <mergeCell ref="C70:D70"/>
    <mergeCell ref="B54:C55"/>
    <mergeCell ref="C69:D69"/>
    <mergeCell ref="C73:D73"/>
    <mergeCell ref="C71:D71"/>
    <mergeCell ref="C16:D16"/>
    <mergeCell ref="C17:D17"/>
    <mergeCell ref="C18:D18"/>
    <mergeCell ref="B31:B32"/>
    <mergeCell ref="C40:D47"/>
    <mergeCell ref="C112:D112"/>
    <mergeCell ref="C84:D84"/>
    <mergeCell ref="C57:D57"/>
    <mergeCell ref="C39:D39"/>
    <mergeCell ref="C74:D74"/>
    <mergeCell ref="B104:B105"/>
    <mergeCell ref="C86:D86"/>
    <mergeCell ref="G126:H126"/>
    <mergeCell ref="B126:C127"/>
    <mergeCell ref="D126:D127"/>
    <mergeCell ref="G54:H54"/>
    <mergeCell ref="B83:C83"/>
    <mergeCell ref="B57:B58"/>
    <mergeCell ref="G101:H101"/>
    <mergeCell ref="C113:D113"/>
    <mergeCell ref="C59:D67"/>
    <mergeCell ref="C87:D87"/>
    <mergeCell ref="C109:D109"/>
    <mergeCell ref="C111:D111"/>
    <mergeCell ref="B128:C128"/>
    <mergeCell ref="C115:D115"/>
    <mergeCell ref="C119:D119"/>
    <mergeCell ref="G2:H2"/>
    <mergeCell ref="B2:C3"/>
    <mergeCell ref="D2:D3"/>
    <mergeCell ref="G28:H28"/>
    <mergeCell ref="B4:C4"/>
    <mergeCell ref="B5:B6"/>
    <mergeCell ref="C7:D7"/>
    <mergeCell ref="C8:D8"/>
    <mergeCell ref="C9:D9"/>
    <mergeCell ref="C12:D12"/>
    <mergeCell ref="C19:D19"/>
    <mergeCell ref="C20:D20"/>
    <mergeCell ref="C21:D21"/>
    <mergeCell ref="G81:H81"/>
    <mergeCell ref="B84:B85"/>
    <mergeCell ref="C116:D116"/>
    <mergeCell ref="B56:C56"/>
    <mergeCell ref="D54:D55"/>
    <mergeCell ref="B81:C82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3"/>
  <sheetViews>
    <sheetView topLeftCell="A274" workbookViewId="0">
      <selection activeCell="H257" sqref="H257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105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16</v>
      </c>
      <c r="C4" s="348"/>
      <c r="D4" s="111" t="s">
        <v>77</v>
      </c>
      <c r="F4" s="110" t="s">
        <v>1</v>
      </c>
      <c r="G4" s="108">
        <f t="shared" ref="G4:H6" si="0">C23</f>
        <v>36.433333333333337</v>
      </c>
      <c r="H4" s="108">
        <f t="shared" si="0"/>
        <v>34.5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1.2858201014657267</v>
      </c>
      <c r="H5" s="108">
        <f t="shared" si="0"/>
        <v>0.87177978870813488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1.4550156834069916</v>
      </c>
      <c r="H6" s="105">
        <f t="shared" si="0"/>
        <v>0.98649357215806444</v>
      </c>
    </row>
    <row r="7" spans="2:8">
      <c r="B7" s="124">
        <v>2</v>
      </c>
      <c r="C7" s="365" t="s">
        <v>51</v>
      </c>
      <c r="D7" s="366"/>
      <c r="F7" s="102" t="s">
        <v>8</v>
      </c>
      <c r="G7" s="101">
        <f>MAX(C7:C21)</f>
        <v>37.9</v>
      </c>
      <c r="H7" s="101">
        <f>MAX(D7:D21)</f>
        <v>35.5</v>
      </c>
    </row>
    <row r="8" spans="2:8">
      <c r="B8" s="122">
        <v>3</v>
      </c>
      <c r="C8" s="365" t="s">
        <v>51</v>
      </c>
      <c r="D8" s="366"/>
      <c r="F8" s="102" t="s">
        <v>9</v>
      </c>
      <c r="G8" s="101">
        <f>MIN(C7:C21)</f>
        <v>35.5</v>
      </c>
      <c r="H8" s="101">
        <f>MIN(D7:D21)</f>
        <v>33.9</v>
      </c>
    </row>
    <row r="9" spans="2:8" ht="13.5" thickBot="1">
      <c r="B9" s="122">
        <v>6</v>
      </c>
      <c r="C9" s="365" t="s">
        <v>51</v>
      </c>
      <c r="D9" s="366"/>
      <c r="F9" s="98" t="s">
        <v>10</v>
      </c>
      <c r="G9" s="97">
        <f>G7-G8</f>
        <v>2.3999999999999986</v>
      </c>
      <c r="H9" s="97">
        <f>H7-H8</f>
        <v>1.6000000000000014</v>
      </c>
    </row>
    <row r="10" spans="2:8">
      <c r="B10" s="122">
        <v>8</v>
      </c>
      <c r="C10" s="84">
        <v>37.9</v>
      </c>
      <c r="D10" s="83">
        <v>33.9</v>
      </c>
    </row>
    <row r="11" spans="2:8">
      <c r="B11" s="122">
        <v>9</v>
      </c>
      <c r="C11" s="84">
        <v>35.5</v>
      </c>
      <c r="D11" s="83">
        <v>35.5</v>
      </c>
    </row>
    <row r="12" spans="2:8">
      <c r="B12" s="122">
        <v>10</v>
      </c>
      <c r="C12" s="365" t="s">
        <v>51</v>
      </c>
      <c r="D12" s="366"/>
    </row>
    <row r="13" spans="2:8">
      <c r="B13" s="122">
        <v>13</v>
      </c>
      <c r="C13" s="84">
        <v>35.9</v>
      </c>
      <c r="D13" s="83">
        <v>34.1</v>
      </c>
    </row>
    <row r="14" spans="2:8">
      <c r="B14" s="122">
        <v>15</v>
      </c>
      <c r="C14" s="365" t="s">
        <v>51</v>
      </c>
      <c r="D14" s="366"/>
    </row>
    <row r="15" spans="2:8">
      <c r="B15" s="122">
        <v>16</v>
      </c>
      <c r="C15" s="365" t="s">
        <v>51</v>
      </c>
      <c r="D15" s="366"/>
    </row>
    <row r="16" spans="2:8">
      <c r="B16" s="125">
        <v>20</v>
      </c>
      <c r="C16" s="365" t="s">
        <v>51</v>
      </c>
      <c r="D16" s="366"/>
    </row>
    <row r="17" spans="2:8">
      <c r="B17" s="125">
        <v>21</v>
      </c>
      <c r="C17" s="365" t="s">
        <v>51</v>
      </c>
      <c r="D17" s="366"/>
    </row>
    <row r="18" spans="2:8">
      <c r="B18" s="125">
        <v>22</v>
      </c>
      <c r="C18" s="365" t="s">
        <v>51</v>
      </c>
      <c r="D18" s="366"/>
    </row>
    <row r="19" spans="2:8">
      <c r="B19" s="125">
        <v>23</v>
      </c>
      <c r="C19" s="365" t="s">
        <v>51</v>
      </c>
      <c r="D19" s="366"/>
    </row>
    <row r="20" spans="2:8">
      <c r="B20" s="125">
        <v>28</v>
      </c>
      <c r="C20" s="365" t="s">
        <v>51</v>
      </c>
      <c r="D20" s="366"/>
    </row>
    <row r="21" spans="2:8" ht="13.5" thickBot="1">
      <c r="B21" s="125">
        <v>29</v>
      </c>
      <c r="C21" s="365" t="s">
        <v>51</v>
      </c>
      <c r="D21" s="366"/>
    </row>
    <row r="22" spans="2:8" ht="13.5" thickBot="1">
      <c r="B22" s="135" t="s">
        <v>0</v>
      </c>
      <c r="C22" s="140">
        <f>COUNTIF(C7:C21,"&gt;0")</f>
        <v>3</v>
      </c>
      <c r="D22" s="139">
        <f>COUNTIF(D7:D21,"&gt;0")</f>
        <v>3</v>
      </c>
    </row>
    <row r="23" spans="2:8">
      <c r="B23" s="88" t="s">
        <v>1</v>
      </c>
      <c r="C23" s="87">
        <f>AVERAGE(C7:C21)</f>
        <v>36.433333333333337</v>
      </c>
      <c r="D23" s="86">
        <f>AVERAGE(D7:D21)</f>
        <v>34.5</v>
      </c>
    </row>
    <row r="24" spans="2:8">
      <c r="B24" s="85" t="s">
        <v>2</v>
      </c>
      <c r="C24" s="84">
        <f>STDEV(C7:C21)</f>
        <v>1.2858201014657267</v>
      </c>
      <c r="D24" s="83">
        <f>STDEV(D7:D21)</f>
        <v>0.87177978870813488</v>
      </c>
    </row>
    <row r="25" spans="2:8" ht="13.5" thickBot="1">
      <c r="B25" s="82" t="s">
        <v>3</v>
      </c>
      <c r="C25" s="81">
        <f>CONFIDENCE(0.05,C24,C22)</f>
        <v>1.4550156834069916</v>
      </c>
      <c r="D25" s="80">
        <f>CONFIDENCE(0.05,D24,D22)</f>
        <v>0.98649357215806444</v>
      </c>
    </row>
    <row r="27" spans="2:8" ht="13.5" thickBot="1"/>
    <row r="28" spans="2:8" ht="13.5" thickBot="1">
      <c r="B28" s="347"/>
      <c r="C28" s="348"/>
      <c r="D28" s="363" t="s">
        <v>15</v>
      </c>
      <c r="G28" s="346" t="s">
        <v>104</v>
      </c>
      <c r="H28" s="346"/>
    </row>
    <row r="29" spans="2:8" ht="13.5" thickBot="1">
      <c r="B29" s="349"/>
      <c r="C29" s="350"/>
      <c r="D29" s="364"/>
      <c r="G29" s="112">
        <v>1</v>
      </c>
      <c r="H29" s="112">
        <v>2</v>
      </c>
    </row>
    <row r="30" spans="2:8" ht="13.5" thickBot="1">
      <c r="B30" s="355" t="s">
        <v>16</v>
      </c>
      <c r="C30" s="348"/>
      <c r="D30" s="111" t="s">
        <v>75</v>
      </c>
      <c r="F30" s="110" t="s">
        <v>1</v>
      </c>
      <c r="G30" s="108">
        <f t="shared" ref="G30:H32" si="1">C49</f>
        <v>36.900000000000006</v>
      </c>
      <c r="H30" s="108">
        <f t="shared" si="1"/>
        <v>32.862500000000004</v>
      </c>
    </row>
    <row r="31" spans="2:8">
      <c r="B31" s="373" t="s">
        <v>6</v>
      </c>
      <c r="C31" s="356" t="s">
        <v>27</v>
      </c>
      <c r="D31" s="357"/>
      <c r="F31" s="102" t="s">
        <v>7</v>
      </c>
      <c r="G31" s="108">
        <f t="shared" si="1"/>
        <v>1.0990905331227261</v>
      </c>
      <c r="H31" s="108">
        <f t="shared" si="1"/>
        <v>1.7237314175938201</v>
      </c>
    </row>
    <row r="32" spans="2:8" ht="13.5" thickBot="1">
      <c r="B32" s="374"/>
      <c r="C32" s="129">
        <v>1</v>
      </c>
      <c r="D32" s="128">
        <v>2</v>
      </c>
      <c r="F32" s="102" t="s">
        <v>3</v>
      </c>
      <c r="G32" s="105">
        <f t="shared" si="1"/>
        <v>0.87943942897341287</v>
      </c>
      <c r="H32" s="105">
        <f t="shared" si="1"/>
        <v>1.194462981897483</v>
      </c>
    </row>
    <row r="33" spans="2:8">
      <c r="B33" s="122">
        <v>4</v>
      </c>
      <c r="C33" s="365" t="s">
        <v>51</v>
      </c>
      <c r="D33" s="366"/>
      <c r="F33" s="102" t="s">
        <v>8</v>
      </c>
      <c r="G33" s="101">
        <f>MAX(C33:C47)</f>
        <v>38.6</v>
      </c>
      <c r="H33" s="101">
        <f>MAX(D33:D47)</f>
        <v>36.6</v>
      </c>
    </row>
    <row r="34" spans="2:8">
      <c r="B34" s="122">
        <v>6</v>
      </c>
      <c r="C34" s="137" t="s">
        <v>51</v>
      </c>
      <c r="D34" s="136">
        <v>36.6</v>
      </c>
      <c r="F34" s="102" t="s">
        <v>9</v>
      </c>
      <c r="G34" s="101">
        <f>MIN(C33:C47)</f>
        <v>35.700000000000003</v>
      </c>
      <c r="H34" s="101">
        <f>MIN(D33:D47)</f>
        <v>30.7</v>
      </c>
    </row>
    <row r="35" spans="2:8" ht="13.5" thickBot="1">
      <c r="B35" s="122">
        <v>10</v>
      </c>
      <c r="C35" s="137">
        <v>36.1</v>
      </c>
      <c r="D35" s="136">
        <v>31.8</v>
      </c>
      <c r="F35" s="98" t="s">
        <v>10</v>
      </c>
      <c r="G35" s="97">
        <f>G33-G34</f>
        <v>2.8999999999999986</v>
      </c>
      <c r="H35" s="97">
        <f>H33-H34</f>
        <v>5.9000000000000021</v>
      </c>
    </row>
    <row r="36" spans="2:8">
      <c r="B36" s="122">
        <v>11</v>
      </c>
      <c r="C36" s="137">
        <v>36.4</v>
      </c>
      <c r="D36" s="136">
        <v>32.1</v>
      </c>
    </row>
    <row r="37" spans="2:8">
      <c r="B37" s="122">
        <v>12</v>
      </c>
      <c r="C37" s="137">
        <v>38.6</v>
      </c>
      <c r="D37" s="136">
        <v>33.299999999999997</v>
      </c>
    </row>
    <row r="38" spans="2:8">
      <c r="B38" s="122">
        <v>13</v>
      </c>
      <c r="C38" s="137">
        <v>35.700000000000003</v>
      </c>
      <c r="D38" s="136">
        <v>32.6</v>
      </c>
    </row>
    <row r="39" spans="2:8">
      <c r="B39" s="122">
        <v>14</v>
      </c>
      <c r="C39" s="365" t="s">
        <v>51</v>
      </c>
      <c r="D39" s="366"/>
    </row>
    <row r="40" spans="2:8">
      <c r="B40" s="122">
        <v>19</v>
      </c>
      <c r="C40" s="365" t="s">
        <v>51</v>
      </c>
      <c r="D40" s="366"/>
    </row>
    <row r="41" spans="2:8">
      <c r="B41" s="122">
        <v>20</v>
      </c>
      <c r="C41" s="365" t="s">
        <v>51</v>
      </c>
      <c r="D41" s="366"/>
    </row>
    <row r="42" spans="2:8">
      <c r="B42" s="125">
        <v>21</v>
      </c>
      <c r="C42" s="365" t="s">
        <v>51</v>
      </c>
      <c r="D42" s="366"/>
    </row>
    <row r="43" spans="2:8">
      <c r="B43" s="125">
        <v>24</v>
      </c>
      <c r="C43" s="137">
        <v>37.799999999999997</v>
      </c>
      <c r="D43" s="136">
        <v>33.200000000000003</v>
      </c>
    </row>
    <row r="44" spans="2:8">
      <c r="B44" s="125">
        <v>25</v>
      </c>
      <c r="C44" s="137" t="s">
        <v>51</v>
      </c>
      <c r="D44" s="136">
        <v>30.7</v>
      </c>
    </row>
    <row r="45" spans="2:8">
      <c r="B45" s="125">
        <v>26</v>
      </c>
      <c r="C45" s="137">
        <v>36.799999999999997</v>
      </c>
      <c r="D45" s="136">
        <v>32.6</v>
      </c>
    </row>
    <row r="46" spans="2:8">
      <c r="B46" s="125">
        <v>27</v>
      </c>
      <c r="C46" s="365" t="s">
        <v>51</v>
      </c>
      <c r="D46" s="366"/>
    </row>
    <row r="47" spans="2:8" ht="13.5" thickBot="1">
      <c r="B47" s="126">
        <v>28</v>
      </c>
      <c r="C47" s="365" t="s">
        <v>51</v>
      </c>
      <c r="D47" s="366"/>
    </row>
    <row r="48" spans="2:8" ht="13.5" thickBot="1">
      <c r="B48" s="135" t="s">
        <v>0</v>
      </c>
      <c r="C48" s="140">
        <f>COUNTIF(C33:C47,"&gt;0")</f>
        <v>6</v>
      </c>
      <c r="D48" s="139">
        <f>COUNTIF(D33:D47,"&gt;0")</f>
        <v>8</v>
      </c>
    </row>
    <row r="49" spans="2:8">
      <c r="B49" s="88" t="s">
        <v>1</v>
      </c>
      <c r="C49" s="87">
        <f>AVERAGE(C33:C47)</f>
        <v>36.900000000000006</v>
      </c>
      <c r="D49" s="86">
        <f>AVERAGE(D33:D47)</f>
        <v>32.862500000000004</v>
      </c>
    </row>
    <row r="50" spans="2:8">
      <c r="B50" s="85" t="s">
        <v>2</v>
      </c>
      <c r="C50" s="84">
        <f>STDEV(C33:C47)</f>
        <v>1.0990905331227261</v>
      </c>
      <c r="D50" s="83">
        <f>STDEV(D33:D47)</f>
        <v>1.7237314175938201</v>
      </c>
    </row>
    <row r="51" spans="2:8" ht="13.5" thickBot="1">
      <c r="B51" s="82" t="s">
        <v>3</v>
      </c>
      <c r="C51" s="81">
        <f>CONFIDENCE(0.05,C50,C48)</f>
        <v>0.87943942897341287</v>
      </c>
      <c r="D51" s="80">
        <f>CONFIDENCE(0.05,D50,D48)</f>
        <v>1.194462981897483</v>
      </c>
    </row>
    <row r="53" spans="2:8" ht="13.5" thickBot="1"/>
    <row r="54" spans="2:8" ht="13.5" thickBot="1">
      <c r="B54" s="347"/>
      <c r="C54" s="348"/>
      <c r="D54" s="363" t="s">
        <v>15</v>
      </c>
      <c r="G54" s="346" t="s">
        <v>103</v>
      </c>
      <c r="H54" s="346"/>
    </row>
    <row r="55" spans="2:8" ht="13.5" thickBot="1">
      <c r="B55" s="349"/>
      <c r="C55" s="350"/>
      <c r="D55" s="364"/>
      <c r="G55" s="112">
        <v>1</v>
      </c>
      <c r="H55" s="112">
        <v>2</v>
      </c>
    </row>
    <row r="56" spans="2:8" ht="13.5" thickBot="1">
      <c r="B56" s="355" t="s">
        <v>16</v>
      </c>
      <c r="C56" s="348"/>
      <c r="D56" s="111" t="s">
        <v>73</v>
      </c>
      <c r="F56" s="110" t="s">
        <v>1</v>
      </c>
      <c r="G56" s="108">
        <f t="shared" ref="G56:H58" si="2">C75</f>
        <v>40.674999999999997</v>
      </c>
      <c r="H56" s="108">
        <f t="shared" si="2"/>
        <v>36.433333333333337</v>
      </c>
    </row>
    <row r="57" spans="2:8">
      <c r="B57" s="373" t="s">
        <v>6</v>
      </c>
      <c r="C57" s="356" t="s">
        <v>27</v>
      </c>
      <c r="D57" s="357"/>
      <c r="F57" s="102" t="s">
        <v>7</v>
      </c>
      <c r="G57" s="108">
        <f t="shared" si="2"/>
        <v>2.6119915773217963</v>
      </c>
      <c r="H57" s="108">
        <f t="shared" si="2"/>
        <v>3.1277254781496828</v>
      </c>
    </row>
    <row r="58" spans="2:8" ht="13.5" thickBot="1">
      <c r="B58" s="374"/>
      <c r="C58" s="129">
        <v>1</v>
      </c>
      <c r="D58" s="128">
        <v>2</v>
      </c>
      <c r="F58" s="102" t="s">
        <v>3</v>
      </c>
      <c r="G58" s="105">
        <f t="shared" si="2"/>
        <v>2.5597047097363439</v>
      </c>
      <c r="H58" s="105">
        <f t="shared" si="2"/>
        <v>2.5026556280804675</v>
      </c>
    </row>
    <row r="59" spans="2:8">
      <c r="B59" s="85">
        <v>3</v>
      </c>
      <c r="C59" s="410" t="s">
        <v>51</v>
      </c>
      <c r="D59" s="411"/>
      <c r="F59" s="102" t="s">
        <v>8</v>
      </c>
      <c r="G59" s="101">
        <f>MAX(C59:C73)</f>
        <v>42.5</v>
      </c>
      <c r="H59" s="101">
        <f>MAX(D59:D73)</f>
        <v>41.3</v>
      </c>
    </row>
    <row r="60" spans="2:8">
      <c r="B60" s="85">
        <v>5</v>
      </c>
      <c r="C60" s="412"/>
      <c r="D60" s="413"/>
      <c r="F60" s="102" t="s">
        <v>9</v>
      </c>
      <c r="G60" s="101">
        <f>MIN(C59:C73)</f>
        <v>36.799999999999997</v>
      </c>
      <c r="H60" s="101">
        <f>MIN(D59:D73)</f>
        <v>32.9</v>
      </c>
    </row>
    <row r="61" spans="2:8" ht="13.5" thickBot="1">
      <c r="B61" s="85">
        <v>6</v>
      </c>
      <c r="C61" s="414" t="s">
        <v>51</v>
      </c>
      <c r="D61" s="146">
        <v>37.5</v>
      </c>
      <c r="F61" s="98" t="s">
        <v>10</v>
      </c>
      <c r="G61" s="97">
        <f>G59-G60</f>
        <v>5.7000000000000028</v>
      </c>
      <c r="H61" s="97">
        <f>H59-H60</f>
        <v>8.3999999999999986</v>
      </c>
    </row>
    <row r="62" spans="2:8">
      <c r="B62" s="85">
        <v>7</v>
      </c>
      <c r="C62" s="415"/>
      <c r="D62" s="146">
        <v>37.799999999999997</v>
      </c>
    </row>
    <row r="63" spans="2:8">
      <c r="B63" s="85">
        <v>10</v>
      </c>
      <c r="C63" s="147">
        <v>36.799999999999997</v>
      </c>
      <c r="D63" s="146">
        <v>41.3</v>
      </c>
    </row>
    <row r="64" spans="2:8">
      <c r="B64" s="85">
        <v>11</v>
      </c>
      <c r="C64" s="147">
        <v>41.8</v>
      </c>
      <c r="D64" s="146">
        <v>33.4</v>
      </c>
    </row>
    <row r="65" spans="2:8">
      <c r="B65" s="85">
        <v>12</v>
      </c>
      <c r="C65" s="408" t="s">
        <v>102</v>
      </c>
      <c r="D65" s="409"/>
    </row>
    <row r="66" spans="2:8">
      <c r="B66" s="85">
        <v>14</v>
      </c>
      <c r="C66" s="137">
        <v>42.5</v>
      </c>
      <c r="D66" s="136">
        <v>32.9</v>
      </c>
    </row>
    <row r="67" spans="2:8">
      <c r="B67" s="85">
        <v>17</v>
      </c>
      <c r="C67" s="137">
        <v>41.6</v>
      </c>
      <c r="D67" s="136">
        <v>35.700000000000003</v>
      </c>
    </row>
    <row r="68" spans="2:8">
      <c r="B68" s="85">
        <v>18</v>
      </c>
      <c r="C68" s="353" t="s">
        <v>71</v>
      </c>
      <c r="D68" s="387"/>
    </row>
    <row r="69" spans="2:8">
      <c r="B69" s="85">
        <v>20</v>
      </c>
      <c r="C69" s="365" t="s">
        <v>51</v>
      </c>
      <c r="D69" s="366"/>
    </row>
    <row r="70" spans="2:8">
      <c r="B70" s="85">
        <v>21</v>
      </c>
      <c r="C70" s="365" t="s">
        <v>51</v>
      </c>
      <c r="D70" s="366"/>
    </row>
    <row r="71" spans="2:8">
      <c r="B71" s="92">
        <v>24</v>
      </c>
      <c r="C71" s="365" t="s">
        <v>51</v>
      </c>
      <c r="D71" s="366"/>
    </row>
    <row r="72" spans="2:8">
      <c r="B72" s="92">
        <v>25</v>
      </c>
      <c r="C72" s="365" t="s">
        <v>51</v>
      </c>
      <c r="D72" s="366"/>
    </row>
    <row r="73" spans="2:8" ht="13.5" thickBot="1">
      <c r="B73" s="92">
        <v>27</v>
      </c>
      <c r="C73" s="365" t="s">
        <v>51</v>
      </c>
      <c r="D73" s="366"/>
    </row>
    <row r="74" spans="2:8" ht="13.5" thickBot="1">
      <c r="B74" s="135" t="s">
        <v>0</v>
      </c>
      <c r="C74" s="140">
        <f>COUNTIF(C59:C73,"&gt;0")</f>
        <v>4</v>
      </c>
      <c r="D74" s="139">
        <f>COUNTIF(D59:D73,"&gt;0")</f>
        <v>6</v>
      </c>
    </row>
    <row r="75" spans="2:8">
      <c r="B75" s="88" t="s">
        <v>1</v>
      </c>
      <c r="C75" s="87">
        <f>AVERAGE(C59:C73)</f>
        <v>40.674999999999997</v>
      </c>
      <c r="D75" s="86">
        <f>AVERAGE(D59:D73)</f>
        <v>36.433333333333337</v>
      </c>
    </row>
    <row r="76" spans="2:8">
      <c r="B76" s="85" t="s">
        <v>2</v>
      </c>
      <c r="C76" s="84">
        <f>STDEV(C59:C73)</f>
        <v>2.6119915773217963</v>
      </c>
      <c r="D76" s="83">
        <f>STDEV(D59:D73)</f>
        <v>3.1277254781496828</v>
      </c>
    </row>
    <row r="77" spans="2:8" ht="13.5" thickBot="1">
      <c r="B77" s="82" t="s">
        <v>3</v>
      </c>
      <c r="C77" s="81">
        <f>CONFIDENCE(0.05,C76,C74)</f>
        <v>2.5597047097363439</v>
      </c>
      <c r="D77" s="80">
        <f>CONFIDENCE(0.05,D76,D74)</f>
        <v>2.5026556280804675</v>
      </c>
    </row>
    <row r="79" spans="2:8" ht="13.5" thickBot="1"/>
    <row r="80" spans="2:8" ht="13.5" thickBot="1">
      <c r="B80" s="347"/>
      <c r="C80" s="348"/>
      <c r="D80" s="363" t="s">
        <v>15</v>
      </c>
      <c r="G80" s="346" t="s">
        <v>101</v>
      </c>
      <c r="H80" s="346"/>
    </row>
    <row r="81" spans="2:8" ht="13.5" thickBot="1">
      <c r="B81" s="349"/>
      <c r="C81" s="350"/>
      <c r="D81" s="364"/>
      <c r="G81" s="112">
        <v>1</v>
      </c>
      <c r="H81" s="112">
        <v>2</v>
      </c>
    </row>
    <row r="82" spans="2:8" ht="13.5" thickBot="1">
      <c r="B82" s="355" t="s">
        <v>16</v>
      </c>
      <c r="C82" s="348"/>
      <c r="D82" s="111" t="s">
        <v>69</v>
      </c>
      <c r="F82" s="110" t="s">
        <v>1</v>
      </c>
      <c r="G82" s="108">
        <f t="shared" ref="G82:H84" si="3">C95</f>
        <v>38.6</v>
      </c>
      <c r="H82" s="108">
        <f t="shared" si="3"/>
        <v>31.9</v>
      </c>
    </row>
    <row r="83" spans="2:8">
      <c r="B83" s="373" t="s">
        <v>6</v>
      </c>
      <c r="C83" s="356" t="s">
        <v>27</v>
      </c>
      <c r="D83" s="357"/>
      <c r="F83" s="102" t="s">
        <v>7</v>
      </c>
      <c r="G83" s="108" t="e">
        <f t="shared" si="3"/>
        <v>#DIV/0!</v>
      </c>
      <c r="H83" s="108" t="e">
        <f t="shared" si="3"/>
        <v>#DIV/0!</v>
      </c>
    </row>
    <row r="84" spans="2:8">
      <c r="B84" s="374"/>
      <c r="C84" s="107">
        <v>1</v>
      </c>
      <c r="D84" s="106">
        <v>2</v>
      </c>
      <c r="F84" s="102" t="s">
        <v>3</v>
      </c>
      <c r="G84" s="105" t="e">
        <f t="shared" si="3"/>
        <v>#DIV/0!</v>
      </c>
      <c r="H84" s="105" t="e">
        <f t="shared" si="3"/>
        <v>#DIV/0!</v>
      </c>
    </row>
    <row r="85" spans="2:8">
      <c r="B85" s="85">
        <v>7</v>
      </c>
      <c r="C85" s="351" t="s">
        <v>51</v>
      </c>
      <c r="D85" s="352"/>
      <c r="F85" s="102" t="s">
        <v>8</v>
      </c>
      <c r="G85" s="101">
        <f>MAX(C85:C93)</f>
        <v>38.6</v>
      </c>
      <c r="H85" s="101">
        <f>MAX(D85:D93)</f>
        <v>31.9</v>
      </c>
    </row>
    <row r="86" spans="2:8">
      <c r="B86" s="85">
        <v>8</v>
      </c>
      <c r="C86" s="351" t="s">
        <v>51</v>
      </c>
      <c r="D86" s="352"/>
      <c r="F86" s="102" t="s">
        <v>9</v>
      </c>
      <c r="G86" s="101">
        <f>MIN(C85:C93)</f>
        <v>38.6</v>
      </c>
      <c r="H86" s="101">
        <f>MIN(D85:D93)</f>
        <v>31.9</v>
      </c>
    </row>
    <row r="87" spans="2:8" ht="13.5" thickBot="1">
      <c r="B87" s="85">
        <v>9</v>
      </c>
      <c r="C87" s="145">
        <v>38.6</v>
      </c>
      <c r="D87" s="144">
        <v>31.9</v>
      </c>
      <c r="F87" s="98" t="s">
        <v>10</v>
      </c>
      <c r="G87" s="97">
        <f>G85-G86</f>
        <v>0</v>
      </c>
      <c r="H87" s="97">
        <f>H85-H86</f>
        <v>0</v>
      </c>
    </row>
    <row r="88" spans="2:8">
      <c r="B88" s="85">
        <v>10</v>
      </c>
      <c r="C88" s="351" t="s">
        <v>51</v>
      </c>
      <c r="D88" s="352"/>
    </row>
    <row r="89" spans="2:8">
      <c r="B89" s="85">
        <v>11</v>
      </c>
      <c r="C89" s="351" t="s">
        <v>51</v>
      </c>
      <c r="D89" s="352"/>
    </row>
    <row r="90" spans="2:8">
      <c r="B90" s="85">
        <v>14</v>
      </c>
      <c r="C90" s="351" t="s">
        <v>51</v>
      </c>
      <c r="D90" s="352"/>
    </row>
    <row r="91" spans="2:8">
      <c r="B91" s="85">
        <v>15</v>
      </c>
      <c r="C91" s="351" t="s">
        <v>51</v>
      </c>
      <c r="D91" s="352"/>
    </row>
    <row r="92" spans="2:8">
      <c r="B92" s="85">
        <v>16</v>
      </c>
      <c r="C92" s="351" t="s">
        <v>51</v>
      </c>
      <c r="D92" s="352"/>
    </row>
    <row r="93" spans="2:8" ht="13.5" thickBot="1">
      <c r="B93" s="85">
        <v>21</v>
      </c>
      <c r="C93" s="351" t="s">
        <v>51</v>
      </c>
      <c r="D93" s="352"/>
    </row>
    <row r="94" spans="2:8" ht="13.5" thickBot="1">
      <c r="B94" s="135" t="s">
        <v>0</v>
      </c>
      <c r="C94" s="143">
        <f>COUNTIF(C85:C93,"&gt;0")</f>
        <v>1</v>
      </c>
      <c r="D94" s="142">
        <f>COUNTIF(D85:D93,"&gt;0")</f>
        <v>1</v>
      </c>
      <c r="G94" s="141"/>
      <c r="H94" s="141"/>
    </row>
    <row r="95" spans="2:8">
      <c r="B95" s="88" t="s">
        <v>1</v>
      </c>
      <c r="C95" s="87">
        <f>AVERAGE(C85:C93)</f>
        <v>38.6</v>
      </c>
      <c r="D95" s="86">
        <f>AVERAGE(D85:D93)</f>
        <v>31.9</v>
      </c>
      <c r="G95" s="141"/>
      <c r="H95" s="141"/>
    </row>
    <row r="96" spans="2:8">
      <c r="B96" s="85" t="s">
        <v>2</v>
      </c>
      <c r="C96" s="84" t="e">
        <f>STDEV(C85:C93)</f>
        <v>#DIV/0!</v>
      </c>
      <c r="D96" s="83" t="e">
        <f>STDEV(D85:D93)</f>
        <v>#DIV/0!</v>
      </c>
      <c r="G96" s="141"/>
      <c r="H96" s="141"/>
    </row>
    <row r="97" spans="2:8" ht="13.5" thickBot="1">
      <c r="B97" s="82" t="s">
        <v>3</v>
      </c>
      <c r="C97" s="81" t="e">
        <f>CONFIDENCE(0.05,C96,C94)</f>
        <v>#DIV/0!</v>
      </c>
      <c r="D97" s="80" t="e">
        <f>CONFIDENCE(0.05,D96,D94)</f>
        <v>#DIV/0!</v>
      </c>
    </row>
    <row r="99" spans="2:8" ht="13.5" thickBot="1"/>
    <row r="100" spans="2:8" ht="13.5" thickBot="1">
      <c r="B100" s="347"/>
      <c r="C100" s="348"/>
      <c r="D100" s="363" t="s">
        <v>15</v>
      </c>
      <c r="G100" s="346" t="s">
        <v>100</v>
      </c>
      <c r="H100" s="346"/>
    </row>
    <row r="101" spans="2:8" ht="13.5" thickBot="1">
      <c r="B101" s="349"/>
      <c r="C101" s="350"/>
      <c r="D101" s="364"/>
      <c r="G101" s="112">
        <v>1</v>
      </c>
      <c r="H101" s="112">
        <v>2</v>
      </c>
    </row>
    <row r="102" spans="2:8" ht="13.5" thickBot="1">
      <c r="B102" s="355" t="s">
        <v>16</v>
      </c>
      <c r="C102" s="348"/>
      <c r="D102" s="111" t="s">
        <v>66</v>
      </c>
      <c r="F102" s="110" t="s">
        <v>1</v>
      </c>
      <c r="G102" s="108" t="e">
        <f t="shared" ref="G102:H104" si="4">C120</f>
        <v>#DIV/0!</v>
      </c>
      <c r="H102" s="108" t="e">
        <f t="shared" si="4"/>
        <v>#DIV/0!</v>
      </c>
    </row>
    <row r="103" spans="2:8">
      <c r="B103" s="373" t="s">
        <v>6</v>
      </c>
      <c r="C103" s="356" t="s">
        <v>27</v>
      </c>
      <c r="D103" s="357"/>
      <c r="F103" s="102" t="s">
        <v>7</v>
      </c>
      <c r="G103" s="108" t="e">
        <f t="shared" si="4"/>
        <v>#DIV/0!</v>
      </c>
      <c r="H103" s="108" t="e">
        <f t="shared" si="4"/>
        <v>#DIV/0!</v>
      </c>
    </row>
    <row r="104" spans="2:8" ht="13.5" thickBot="1">
      <c r="B104" s="374"/>
      <c r="C104" s="129">
        <v>1</v>
      </c>
      <c r="D104" s="128">
        <v>2</v>
      </c>
      <c r="F104" s="102" t="s">
        <v>3</v>
      </c>
      <c r="G104" s="105" t="e">
        <f t="shared" si="4"/>
        <v>#DIV/0!</v>
      </c>
      <c r="H104" s="105" t="e">
        <f t="shared" si="4"/>
        <v>#DIV/0!</v>
      </c>
    </row>
    <row r="105" spans="2:8">
      <c r="B105" s="124">
        <v>2</v>
      </c>
      <c r="C105" s="351" t="s">
        <v>51</v>
      </c>
      <c r="D105" s="352"/>
      <c r="F105" s="102" t="s">
        <v>8</v>
      </c>
      <c r="G105" s="101">
        <f>MAX(C105:C118)</f>
        <v>0</v>
      </c>
      <c r="H105" s="101">
        <f>MAX(D105:D118)</f>
        <v>0</v>
      </c>
    </row>
    <row r="106" spans="2:8">
      <c r="B106" s="122">
        <v>5</v>
      </c>
      <c r="C106" s="351" t="s">
        <v>51</v>
      </c>
      <c r="D106" s="352"/>
      <c r="F106" s="102" t="s">
        <v>9</v>
      </c>
      <c r="G106" s="101">
        <f>MIN(C105:C118)</f>
        <v>0</v>
      </c>
      <c r="H106" s="101">
        <f>MIN(D105:D118)</f>
        <v>0</v>
      </c>
    </row>
    <row r="107" spans="2:8" ht="13.5" thickBot="1">
      <c r="B107" s="122">
        <v>6</v>
      </c>
      <c r="C107" s="351" t="s">
        <v>51</v>
      </c>
      <c r="D107" s="352"/>
      <c r="F107" s="98" t="s">
        <v>10</v>
      </c>
      <c r="G107" s="97">
        <f>G105-G106</f>
        <v>0</v>
      </c>
      <c r="H107" s="97">
        <f>H105-H106</f>
        <v>0</v>
      </c>
    </row>
    <row r="108" spans="2:8">
      <c r="B108" s="122">
        <v>7</v>
      </c>
      <c r="C108" s="351" t="s">
        <v>51</v>
      </c>
      <c r="D108" s="352"/>
    </row>
    <row r="109" spans="2:8">
      <c r="B109" s="122">
        <v>8</v>
      </c>
      <c r="C109" s="351" t="s">
        <v>51</v>
      </c>
      <c r="D109" s="352"/>
    </row>
    <row r="110" spans="2:8">
      <c r="B110" s="122">
        <v>13</v>
      </c>
      <c r="C110" s="351" t="s">
        <v>51</v>
      </c>
      <c r="D110" s="352"/>
    </row>
    <row r="111" spans="2:8">
      <c r="B111" s="122">
        <v>14</v>
      </c>
      <c r="C111" s="351" t="s">
        <v>57</v>
      </c>
      <c r="D111" s="352"/>
    </row>
    <row r="112" spans="2:8">
      <c r="B112" s="122">
        <v>16</v>
      </c>
      <c r="C112" s="351" t="s">
        <v>51</v>
      </c>
      <c r="D112" s="352"/>
    </row>
    <row r="113" spans="2:8">
      <c r="B113" s="122">
        <v>19</v>
      </c>
      <c r="C113" s="351" t="s">
        <v>51</v>
      </c>
      <c r="D113" s="352"/>
    </row>
    <row r="114" spans="2:8">
      <c r="B114" s="122">
        <v>20</v>
      </c>
      <c r="C114" s="351" t="s">
        <v>51</v>
      </c>
      <c r="D114" s="352"/>
    </row>
    <row r="115" spans="2:8">
      <c r="B115" s="125">
        <v>23</v>
      </c>
      <c r="C115" s="351" t="s">
        <v>51</v>
      </c>
      <c r="D115" s="352"/>
    </row>
    <row r="116" spans="2:8">
      <c r="B116" s="125">
        <v>28</v>
      </c>
      <c r="C116" s="351" t="s">
        <v>51</v>
      </c>
      <c r="D116" s="352"/>
    </row>
    <row r="117" spans="2:8" ht="12.75" customHeight="1">
      <c r="B117" s="125">
        <v>29</v>
      </c>
      <c r="C117" s="351" t="s">
        <v>51</v>
      </c>
      <c r="D117" s="352"/>
    </row>
    <row r="118" spans="2:8" ht="13.5" thickBot="1">
      <c r="B118" s="126">
        <v>30</v>
      </c>
      <c r="C118" s="351" t="s">
        <v>51</v>
      </c>
      <c r="D118" s="352"/>
    </row>
    <row r="119" spans="2:8" ht="13.5" thickBot="1">
      <c r="B119" s="135" t="s">
        <v>0</v>
      </c>
      <c r="C119" s="140">
        <f>COUNTIF(C105:C118,"&gt;0")</f>
        <v>0</v>
      </c>
      <c r="D119" s="139">
        <f>COUNTIF(D105:D118,"&gt;0")</f>
        <v>0</v>
      </c>
    </row>
    <row r="120" spans="2:8">
      <c r="B120" s="88" t="s">
        <v>1</v>
      </c>
      <c r="C120" s="86" t="e">
        <f>AVERAGE(C105:C118)</f>
        <v>#DIV/0!</v>
      </c>
      <c r="D120" s="86" t="e">
        <f>AVERAGE(D105:D118)</f>
        <v>#DIV/0!</v>
      </c>
    </row>
    <row r="121" spans="2:8">
      <c r="B121" s="85" t="s">
        <v>2</v>
      </c>
      <c r="C121" s="84" t="e">
        <f>STDEV(C105:C118)</f>
        <v>#DIV/0!</v>
      </c>
      <c r="D121" s="83" t="e">
        <f>STDEV(D105:D118)</f>
        <v>#DIV/0!</v>
      </c>
    </row>
    <row r="122" spans="2:8" ht="13.5" thickBot="1">
      <c r="B122" s="82" t="s">
        <v>3</v>
      </c>
      <c r="C122" s="81" t="e">
        <f>CONFIDENCE(0.05,C121,C119)</f>
        <v>#DIV/0!</v>
      </c>
      <c r="D122" s="80" t="e">
        <f>CONFIDENCE(0.05,D121,D119)</f>
        <v>#DIV/0!</v>
      </c>
    </row>
    <row r="124" spans="2:8" ht="13.5" thickBot="1"/>
    <row r="125" spans="2:8" ht="13.5" thickBot="1">
      <c r="B125" s="347"/>
      <c r="C125" s="348"/>
      <c r="D125" s="363" t="s">
        <v>15</v>
      </c>
      <c r="G125" s="346" t="s">
        <v>99</v>
      </c>
      <c r="H125" s="346"/>
    </row>
    <row r="126" spans="2:8" ht="13.5" thickBot="1">
      <c r="B126" s="349"/>
      <c r="C126" s="350"/>
      <c r="D126" s="364"/>
      <c r="G126" s="112">
        <v>1</v>
      </c>
      <c r="H126" s="112">
        <v>2</v>
      </c>
    </row>
    <row r="127" spans="2:8" ht="13.5" thickBot="1">
      <c r="B127" s="355" t="s">
        <v>16</v>
      </c>
      <c r="C127" s="348"/>
      <c r="D127" s="111" t="s">
        <v>64</v>
      </c>
      <c r="F127" s="110" t="s">
        <v>1</v>
      </c>
      <c r="G127" s="108" t="e">
        <f t="shared" ref="G127:H129" si="5">C141</f>
        <v>#DIV/0!</v>
      </c>
      <c r="H127" s="108" t="e">
        <f t="shared" si="5"/>
        <v>#DIV/0!</v>
      </c>
    </row>
    <row r="128" spans="2:8">
      <c r="B128" s="373" t="s">
        <v>6</v>
      </c>
      <c r="C128" s="356" t="s">
        <v>27</v>
      </c>
      <c r="D128" s="357"/>
      <c r="F128" s="102" t="s">
        <v>7</v>
      </c>
      <c r="G128" s="108" t="e">
        <f t="shared" si="5"/>
        <v>#DIV/0!</v>
      </c>
      <c r="H128" s="108" t="e">
        <f t="shared" si="5"/>
        <v>#DIV/0!</v>
      </c>
    </row>
    <row r="129" spans="2:8" ht="13.5" thickBot="1">
      <c r="B129" s="374"/>
      <c r="C129" s="129">
        <v>1</v>
      </c>
      <c r="D129" s="128">
        <v>2</v>
      </c>
      <c r="F129" s="102" t="s">
        <v>3</v>
      </c>
      <c r="G129" s="105" t="e">
        <f t="shared" si="5"/>
        <v>#DIV/0!</v>
      </c>
      <c r="H129" s="105" t="e">
        <f t="shared" si="5"/>
        <v>#DIV/0!</v>
      </c>
    </row>
    <row r="130" spans="2:8">
      <c r="B130" s="124">
        <v>3</v>
      </c>
      <c r="C130" s="351" t="s">
        <v>51</v>
      </c>
      <c r="D130" s="352"/>
      <c r="F130" s="102" t="s">
        <v>8</v>
      </c>
      <c r="G130" s="101">
        <f>MAX(C130:C139)</f>
        <v>0</v>
      </c>
      <c r="H130" s="101">
        <f>MAX(D130:D139)</f>
        <v>0</v>
      </c>
    </row>
    <row r="131" spans="2:8">
      <c r="B131" s="123">
        <v>6</v>
      </c>
      <c r="C131" s="351" t="s">
        <v>51</v>
      </c>
      <c r="D131" s="352"/>
      <c r="F131" s="102" t="s">
        <v>9</v>
      </c>
      <c r="G131" s="101">
        <f>MIN(C130:C139)</f>
        <v>0</v>
      </c>
      <c r="H131" s="101">
        <f>MIN(D130:D139)</f>
        <v>0</v>
      </c>
    </row>
    <row r="132" spans="2:8" ht="13.5" thickBot="1">
      <c r="B132" s="122">
        <v>16</v>
      </c>
      <c r="C132" s="351" t="s">
        <v>51</v>
      </c>
      <c r="D132" s="352"/>
      <c r="F132" s="98" t="s">
        <v>10</v>
      </c>
      <c r="G132" s="97">
        <f>G130-G131</f>
        <v>0</v>
      </c>
      <c r="H132" s="97">
        <f>H130-H131</f>
        <v>0</v>
      </c>
    </row>
    <row r="133" spans="2:8">
      <c r="B133" s="122">
        <v>18</v>
      </c>
      <c r="C133" s="353" t="s">
        <v>57</v>
      </c>
      <c r="D133" s="354"/>
    </row>
    <row r="134" spans="2:8">
      <c r="B134" s="122">
        <v>19</v>
      </c>
      <c r="C134" s="353" t="s">
        <v>57</v>
      </c>
      <c r="D134" s="354"/>
    </row>
    <row r="135" spans="2:8">
      <c r="B135" s="122">
        <v>20</v>
      </c>
      <c r="C135" s="353" t="s">
        <v>57</v>
      </c>
      <c r="D135" s="354"/>
    </row>
    <row r="136" spans="2:8">
      <c r="B136" s="122">
        <v>24</v>
      </c>
      <c r="C136" s="351" t="s">
        <v>51</v>
      </c>
      <c r="D136" s="352"/>
    </row>
    <row r="137" spans="2:8">
      <c r="B137" s="122">
        <v>25</v>
      </c>
      <c r="C137" s="353" t="s">
        <v>57</v>
      </c>
      <c r="D137" s="354"/>
    </row>
    <row r="138" spans="2:8">
      <c r="B138" s="125">
        <v>26</v>
      </c>
      <c r="C138" s="351" t="s">
        <v>51</v>
      </c>
      <c r="D138" s="352"/>
    </row>
    <row r="139" spans="2:8" ht="13.5" thickBot="1">
      <c r="B139" s="125">
        <v>27</v>
      </c>
      <c r="C139" s="353" t="s">
        <v>57</v>
      </c>
      <c r="D139" s="354"/>
    </row>
    <row r="140" spans="2:8" ht="13.5" thickBot="1">
      <c r="B140" s="135" t="s">
        <v>0</v>
      </c>
      <c r="C140" s="140">
        <f>COUNTIF(C130:C139,"&gt;0")</f>
        <v>0</v>
      </c>
      <c r="D140" s="139">
        <f>COUNTIF(D130:D139,"&gt;0")</f>
        <v>0</v>
      </c>
    </row>
    <row r="141" spans="2:8">
      <c r="B141" s="88" t="s">
        <v>1</v>
      </c>
      <c r="C141" s="86" t="e">
        <f>AVERAGE(C130:C139)</f>
        <v>#DIV/0!</v>
      </c>
      <c r="D141" s="86" t="e">
        <f>AVERAGE(D130:D139)</f>
        <v>#DIV/0!</v>
      </c>
    </row>
    <row r="142" spans="2:8">
      <c r="B142" s="85" t="s">
        <v>2</v>
      </c>
      <c r="C142" s="84" t="e">
        <f>STDEV(C130:C139)</f>
        <v>#DIV/0!</v>
      </c>
      <c r="D142" s="83" t="e">
        <f>STDEV(D130:D139)</f>
        <v>#DIV/0!</v>
      </c>
    </row>
    <row r="143" spans="2:8" ht="13.5" thickBot="1">
      <c r="B143" s="82" t="s">
        <v>3</v>
      </c>
      <c r="C143" s="81" t="e">
        <f>CONFIDENCE(0.05,C142,C140)</f>
        <v>#DIV/0!</v>
      </c>
      <c r="D143" s="80" t="e">
        <f>CONFIDENCE(0.05,D142,D140)</f>
        <v>#DIV/0!</v>
      </c>
    </row>
    <row r="145" spans="2:8" ht="13.5" thickBot="1"/>
    <row r="146" spans="2:8" ht="13.5" thickBot="1">
      <c r="B146" s="347"/>
      <c r="C146" s="348"/>
      <c r="D146" s="363" t="s">
        <v>15</v>
      </c>
      <c r="G146" s="346" t="s">
        <v>98</v>
      </c>
      <c r="H146" s="346"/>
    </row>
    <row r="147" spans="2:8" ht="13.5" thickBot="1">
      <c r="B147" s="349"/>
      <c r="C147" s="350"/>
      <c r="D147" s="364"/>
      <c r="G147" s="112">
        <v>1</v>
      </c>
      <c r="H147" s="112">
        <v>2</v>
      </c>
    </row>
    <row r="148" spans="2:8" ht="13.5" thickBot="1">
      <c r="B148" s="355" t="s">
        <v>16</v>
      </c>
      <c r="C148" s="348"/>
      <c r="D148" s="111" t="s">
        <v>62</v>
      </c>
      <c r="F148" s="110" t="s">
        <v>1</v>
      </c>
      <c r="G148" s="108" t="e">
        <f t="shared" ref="G148:H150" si="6">C174</f>
        <v>#DIV/0!</v>
      </c>
      <c r="H148" s="108" t="e">
        <f t="shared" si="6"/>
        <v>#DIV/0!</v>
      </c>
    </row>
    <row r="149" spans="2:8">
      <c r="B149" s="373" t="s">
        <v>6</v>
      </c>
      <c r="C149" s="356" t="s">
        <v>27</v>
      </c>
      <c r="D149" s="357"/>
      <c r="F149" s="102" t="s">
        <v>7</v>
      </c>
      <c r="G149" s="108" t="e">
        <f t="shared" si="6"/>
        <v>#DIV/0!</v>
      </c>
      <c r="H149" s="108" t="e">
        <f t="shared" si="6"/>
        <v>#DIV/0!</v>
      </c>
    </row>
    <row r="150" spans="2:8" ht="13.5" thickBot="1">
      <c r="B150" s="374"/>
      <c r="C150" s="107">
        <v>1</v>
      </c>
      <c r="D150" s="106">
        <v>2</v>
      </c>
      <c r="F150" s="102" t="s">
        <v>3</v>
      </c>
      <c r="G150" s="105" t="e">
        <f t="shared" si="6"/>
        <v>#DIV/0!</v>
      </c>
      <c r="H150" s="105" t="e">
        <f t="shared" si="6"/>
        <v>#DIV/0!</v>
      </c>
    </row>
    <row r="151" spans="2:8">
      <c r="B151" s="124">
        <v>1</v>
      </c>
      <c r="C151" s="394" t="s">
        <v>57</v>
      </c>
      <c r="D151" s="348"/>
      <c r="F151" s="102" t="s">
        <v>8</v>
      </c>
      <c r="G151" s="101">
        <f>MAX(C151:C172)</f>
        <v>0</v>
      </c>
      <c r="H151" s="101">
        <f>MAX(D151:D172)</f>
        <v>0</v>
      </c>
    </row>
    <row r="152" spans="2:8">
      <c r="B152" s="123">
        <v>2</v>
      </c>
      <c r="C152" s="395"/>
      <c r="D152" s="396"/>
      <c r="F152" s="102" t="s">
        <v>9</v>
      </c>
      <c r="G152" s="101">
        <f>MIN(C151:C172)</f>
        <v>0</v>
      </c>
      <c r="H152" s="101">
        <f>MIN(D151:D172)</f>
        <v>0</v>
      </c>
    </row>
    <row r="153" spans="2:8" ht="13.5" thickBot="1">
      <c r="B153" s="123">
        <v>3</v>
      </c>
      <c r="C153" s="395"/>
      <c r="D153" s="396"/>
      <c r="F153" s="98" t="s">
        <v>10</v>
      </c>
      <c r="G153" s="97">
        <f>G151-G152</f>
        <v>0</v>
      </c>
      <c r="H153" s="97">
        <f>H151-H152</f>
        <v>0</v>
      </c>
    </row>
    <row r="154" spans="2:8">
      <c r="B154" s="123">
        <v>4</v>
      </c>
      <c r="C154" s="395"/>
      <c r="D154" s="396"/>
    </row>
    <row r="155" spans="2:8">
      <c r="B155" s="123">
        <v>7</v>
      </c>
      <c r="C155" s="395"/>
      <c r="D155" s="396"/>
    </row>
    <row r="156" spans="2:8">
      <c r="B156" s="123">
        <v>8</v>
      </c>
      <c r="C156" s="395"/>
      <c r="D156" s="396"/>
    </row>
    <row r="157" spans="2:8">
      <c r="B157" s="123">
        <v>9</v>
      </c>
      <c r="C157" s="395"/>
      <c r="D157" s="396"/>
    </row>
    <row r="158" spans="2:8">
      <c r="B158" s="123">
        <v>10</v>
      </c>
      <c r="C158" s="395"/>
      <c r="D158" s="396"/>
    </row>
    <row r="159" spans="2:8">
      <c r="B159" s="123">
        <v>11</v>
      </c>
      <c r="C159" s="395"/>
      <c r="D159" s="396"/>
    </row>
    <row r="160" spans="2:8">
      <c r="B160" s="123">
        <v>14</v>
      </c>
      <c r="C160" s="395"/>
      <c r="D160" s="396"/>
    </row>
    <row r="161" spans="2:4">
      <c r="B161" s="123">
        <v>15</v>
      </c>
      <c r="C161" s="395"/>
      <c r="D161" s="396"/>
    </row>
    <row r="162" spans="2:4">
      <c r="B162" s="123">
        <v>16</v>
      </c>
      <c r="C162" s="395"/>
      <c r="D162" s="396"/>
    </row>
    <row r="163" spans="2:4">
      <c r="B163" s="123">
        <v>17</v>
      </c>
      <c r="C163" s="395"/>
      <c r="D163" s="396"/>
    </row>
    <row r="164" spans="2:4">
      <c r="B164" s="123">
        <v>18</v>
      </c>
      <c r="C164" s="395"/>
      <c r="D164" s="396"/>
    </row>
    <row r="165" spans="2:4">
      <c r="B165" s="122">
        <v>21</v>
      </c>
      <c r="C165" s="395"/>
      <c r="D165" s="396"/>
    </row>
    <row r="166" spans="2:4">
      <c r="B166" s="122">
        <v>22</v>
      </c>
      <c r="C166" s="395"/>
      <c r="D166" s="396"/>
    </row>
    <row r="167" spans="2:4">
      <c r="B167" s="122">
        <v>23</v>
      </c>
      <c r="C167" s="395"/>
      <c r="D167" s="396"/>
    </row>
    <row r="168" spans="2:4">
      <c r="B168" s="122">
        <v>24</v>
      </c>
      <c r="C168" s="395"/>
      <c r="D168" s="396"/>
    </row>
    <row r="169" spans="2:4">
      <c r="B169" s="122">
        <v>25</v>
      </c>
      <c r="C169" s="395"/>
      <c r="D169" s="396"/>
    </row>
    <row r="170" spans="2:4">
      <c r="B170" s="122">
        <v>29</v>
      </c>
      <c r="C170" s="395"/>
      <c r="D170" s="396"/>
    </row>
    <row r="171" spans="2:4">
      <c r="B171" s="125">
        <v>30</v>
      </c>
      <c r="C171" s="395"/>
      <c r="D171" s="396"/>
    </row>
    <row r="172" spans="2:4" ht="13.5" thickBot="1">
      <c r="B172" s="125">
        <v>31</v>
      </c>
      <c r="C172" s="397"/>
      <c r="D172" s="398"/>
    </row>
    <row r="173" spans="2:4" ht="13.5" thickBot="1">
      <c r="B173" s="91" t="s">
        <v>0</v>
      </c>
      <c r="C173" s="114">
        <f>COUNTIF(C151:C172,"&gt;0")</f>
        <v>0</v>
      </c>
      <c r="D173" s="113">
        <f>COUNTIF(D151:D172,"&gt;0")</f>
        <v>0</v>
      </c>
    </row>
    <row r="174" spans="2:4">
      <c r="B174" s="88" t="s">
        <v>1</v>
      </c>
      <c r="C174" s="87" t="e">
        <f>AVERAGE(C151:C172)</f>
        <v>#DIV/0!</v>
      </c>
      <c r="D174" s="86" t="e">
        <f>AVERAGE(D151:D172)</f>
        <v>#DIV/0!</v>
      </c>
    </row>
    <row r="175" spans="2:4">
      <c r="B175" s="85" t="s">
        <v>2</v>
      </c>
      <c r="C175" s="84" t="e">
        <f>STDEV(C151:C172)</f>
        <v>#DIV/0!</v>
      </c>
      <c r="D175" s="83" t="e">
        <f>STDEV(D151:D172)</f>
        <v>#DIV/0!</v>
      </c>
    </row>
    <row r="176" spans="2:4" ht="13.5" thickBot="1">
      <c r="B176" s="82" t="s">
        <v>3</v>
      </c>
      <c r="C176" s="81" t="e">
        <f>CONFIDENCE(0.05,C175,C173)</f>
        <v>#DIV/0!</v>
      </c>
      <c r="D176" s="80" t="e">
        <f>CONFIDENCE(0.05,D175,D173)</f>
        <v>#DIV/0!</v>
      </c>
    </row>
    <row r="178" spans="2:8" ht="13.5" thickBot="1"/>
    <row r="179" spans="2:8" ht="13.5" thickBot="1">
      <c r="B179" s="347"/>
      <c r="C179" s="348"/>
      <c r="D179" s="363" t="s">
        <v>15</v>
      </c>
      <c r="G179" s="346" t="s">
        <v>97</v>
      </c>
      <c r="H179" s="346"/>
    </row>
    <row r="180" spans="2:8" ht="13.5" thickBot="1">
      <c r="B180" s="349"/>
      <c r="C180" s="350"/>
      <c r="D180" s="364"/>
      <c r="G180" s="112">
        <v>1</v>
      </c>
      <c r="H180" s="112">
        <v>2</v>
      </c>
    </row>
    <row r="181" spans="2:8" ht="13.5" thickBot="1">
      <c r="B181" s="355" t="s">
        <v>16</v>
      </c>
      <c r="C181" s="348"/>
      <c r="D181" s="111" t="s">
        <v>60</v>
      </c>
      <c r="F181" s="110" t="s">
        <v>1</v>
      </c>
      <c r="G181" s="108" t="e">
        <f>C204</f>
        <v>#DIV/0!</v>
      </c>
      <c r="H181" s="108" t="e">
        <f>D204</f>
        <v>#DIV/0!</v>
      </c>
    </row>
    <row r="182" spans="2:8">
      <c r="B182" s="373" t="s">
        <v>6</v>
      </c>
      <c r="C182" s="356" t="s">
        <v>27</v>
      </c>
      <c r="D182" s="357"/>
      <c r="F182" s="102" t="s">
        <v>7</v>
      </c>
      <c r="G182" s="108" t="e">
        <f>C206</f>
        <v>#DIV/0!</v>
      </c>
      <c r="H182" s="108" t="e">
        <f>D206</f>
        <v>#DIV/0!</v>
      </c>
    </row>
    <row r="183" spans="2:8" ht="13.5" thickBot="1">
      <c r="B183" s="374"/>
      <c r="C183" s="107">
        <v>1</v>
      </c>
      <c r="D183" s="106">
        <v>2</v>
      </c>
      <c r="F183" s="102" t="s">
        <v>3</v>
      </c>
      <c r="G183" s="105">
        <f>C209</f>
        <v>0</v>
      </c>
      <c r="H183" s="105" t="str">
        <f>D209</f>
        <v>Paul da Pedreira</v>
      </c>
    </row>
    <row r="184" spans="2:8">
      <c r="B184" s="124">
        <v>1</v>
      </c>
      <c r="C184" s="394" t="s">
        <v>57</v>
      </c>
      <c r="D184" s="348"/>
      <c r="F184" s="102" t="s">
        <v>8</v>
      </c>
      <c r="G184" s="101">
        <f>MAX(C184:C202)</f>
        <v>0</v>
      </c>
      <c r="H184" s="101">
        <f>MAX(D184:D202)</f>
        <v>0</v>
      </c>
    </row>
    <row r="185" spans="2:8">
      <c r="B185" s="123">
        <v>4</v>
      </c>
      <c r="C185" s="395"/>
      <c r="D185" s="396"/>
      <c r="F185" s="102" t="s">
        <v>9</v>
      </c>
      <c r="G185" s="101">
        <f>MIN(C184:C202)</f>
        <v>0</v>
      </c>
      <c r="H185" s="101">
        <f>MIN(D184:D202)</f>
        <v>0</v>
      </c>
    </row>
    <row r="186" spans="2:8" ht="13.5" thickBot="1">
      <c r="B186" s="123">
        <v>5</v>
      </c>
      <c r="C186" s="395"/>
      <c r="D186" s="396"/>
      <c r="F186" s="98" t="s">
        <v>10</v>
      </c>
      <c r="G186" s="97">
        <f>G184-G185</f>
        <v>0</v>
      </c>
      <c r="H186" s="97">
        <f>H184-H185</f>
        <v>0</v>
      </c>
    </row>
    <row r="187" spans="2:8">
      <c r="B187" s="123">
        <v>6</v>
      </c>
      <c r="C187" s="395"/>
      <c r="D187" s="396"/>
    </row>
    <row r="188" spans="2:8">
      <c r="B188" s="123">
        <v>7</v>
      </c>
      <c r="C188" s="395"/>
      <c r="D188" s="396"/>
    </row>
    <row r="189" spans="2:8">
      <c r="B189" s="123">
        <v>8</v>
      </c>
      <c r="C189" s="395"/>
      <c r="D189" s="396"/>
    </row>
    <row r="190" spans="2:8">
      <c r="B190" s="123">
        <v>12</v>
      </c>
      <c r="C190" s="395"/>
      <c r="D190" s="396"/>
    </row>
    <row r="191" spans="2:8">
      <c r="B191" s="123">
        <v>13</v>
      </c>
      <c r="C191" s="395"/>
      <c r="D191" s="396"/>
    </row>
    <row r="192" spans="2:8">
      <c r="B192" s="123">
        <v>14</v>
      </c>
      <c r="C192" s="395"/>
      <c r="D192" s="396"/>
    </row>
    <row r="193" spans="2:4">
      <c r="B193" s="123">
        <v>18</v>
      </c>
      <c r="C193" s="395"/>
      <c r="D193" s="396"/>
    </row>
    <row r="194" spans="2:4">
      <c r="B194" s="123">
        <v>19</v>
      </c>
      <c r="C194" s="395"/>
      <c r="D194" s="396"/>
    </row>
    <row r="195" spans="2:4">
      <c r="B195" s="123">
        <v>20</v>
      </c>
      <c r="C195" s="395"/>
      <c r="D195" s="396"/>
    </row>
    <row r="196" spans="2:4">
      <c r="B196" s="123">
        <v>21</v>
      </c>
      <c r="C196" s="395"/>
      <c r="D196" s="396"/>
    </row>
    <row r="197" spans="2:4">
      <c r="B197" s="123">
        <v>22</v>
      </c>
      <c r="C197" s="395"/>
      <c r="D197" s="396"/>
    </row>
    <row r="198" spans="2:4">
      <c r="B198" s="122">
        <v>25</v>
      </c>
      <c r="C198" s="395"/>
      <c r="D198" s="396"/>
    </row>
    <row r="199" spans="2:4">
      <c r="B199" s="122">
        <v>26</v>
      </c>
      <c r="C199" s="395"/>
      <c r="D199" s="396"/>
    </row>
    <row r="200" spans="2:4">
      <c r="B200" s="122">
        <v>27</v>
      </c>
      <c r="C200" s="395"/>
      <c r="D200" s="396"/>
    </row>
    <row r="201" spans="2:4">
      <c r="B201" s="122">
        <v>28</v>
      </c>
      <c r="C201" s="395"/>
      <c r="D201" s="396"/>
    </row>
    <row r="202" spans="2:4" ht="13.5" thickBot="1">
      <c r="B202" s="122">
        <v>29</v>
      </c>
      <c r="C202" s="395"/>
      <c r="D202" s="396"/>
    </row>
    <row r="203" spans="2:4" ht="13.5" thickBot="1">
      <c r="B203" s="91" t="s">
        <v>0</v>
      </c>
      <c r="C203" s="114">
        <f>COUNTIF(C184:C202,"&gt;0")</f>
        <v>0</v>
      </c>
      <c r="D203" s="113">
        <f>COUNTIF(D184:D202,"&gt;0")</f>
        <v>0</v>
      </c>
    </row>
    <row r="204" spans="2:4">
      <c r="B204" s="88" t="s">
        <v>1</v>
      </c>
      <c r="C204" s="87" t="e">
        <f>AVERAGE(C184:C202)</f>
        <v>#DIV/0!</v>
      </c>
      <c r="D204" s="86" t="e">
        <f>AVERAGE(D184:D202)</f>
        <v>#DIV/0!</v>
      </c>
    </row>
    <row r="205" spans="2:4">
      <c r="B205" s="85" t="s">
        <v>2</v>
      </c>
      <c r="C205" s="84" t="e">
        <f>STDEV(C184:C202)</f>
        <v>#DIV/0!</v>
      </c>
      <c r="D205" s="83" t="e">
        <f>STDEV(D184:D202)</f>
        <v>#DIV/0!</v>
      </c>
    </row>
    <row r="206" spans="2:4" ht="13.5" thickBot="1">
      <c r="B206" s="82" t="s">
        <v>3</v>
      </c>
      <c r="C206" s="81" t="e">
        <f>CONFIDENCE(0.05,C205,C203)</f>
        <v>#DIV/0!</v>
      </c>
      <c r="D206" s="80" t="e">
        <f>CONFIDENCE(0.05,D205,D203)</f>
        <v>#DIV/0!</v>
      </c>
    </row>
    <row r="208" spans="2:4" ht="13.5" thickBot="1"/>
    <row r="209" spans="2:8" ht="13.5" thickBot="1">
      <c r="B209" s="347"/>
      <c r="C209" s="348"/>
      <c r="D209" s="363" t="s">
        <v>15</v>
      </c>
      <c r="G209" s="346" t="s">
        <v>96</v>
      </c>
      <c r="H209" s="346"/>
    </row>
    <row r="210" spans="2:8" ht="13.5" thickBot="1">
      <c r="B210" s="349"/>
      <c r="C210" s="350"/>
      <c r="D210" s="364"/>
      <c r="G210" s="112">
        <v>1</v>
      </c>
      <c r="H210" s="112">
        <v>2</v>
      </c>
    </row>
    <row r="211" spans="2:8" ht="13.5" thickBot="1">
      <c r="B211" s="355" t="s">
        <v>16</v>
      </c>
      <c r="C211" s="348"/>
      <c r="D211" s="111" t="s">
        <v>58</v>
      </c>
      <c r="F211" s="110" t="s">
        <v>1</v>
      </c>
      <c r="G211" s="108">
        <f>C229</f>
        <v>44.5</v>
      </c>
      <c r="H211" s="108">
        <f>D229</f>
        <v>32.299999999999997</v>
      </c>
    </row>
    <row r="212" spans="2:8">
      <c r="B212" s="373" t="s">
        <v>6</v>
      </c>
      <c r="C212" s="356" t="s">
        <v>27</v>
      </c>
      <c r="D212" s="357"/>
      <c r="F212" s="102" t="s">
        <v>7</v>
      </c>
      <c r="G212" s="108"/>
      <c r="H212" s="108"/>
    </row>
    <row r="213" spans="2:8" ht="13.5" thickBot="1">
      <c r="B213" s="374"/>
      <c r="C213" s="107">
        <v>1</v>
      </c>
      <c r="D213" s="106">
        <v>2</v>
      </c>
      <c r="F213" s="102" t="s">
        <v>3</v>
      </c>
      <c r="G213" s="105"/>
      <c r="H213" s="105"/>
    </row>
    <row r="214" spans="2:8">
      <c r="B214" s="88">
        <v>1</v>
      </c>
      <c r="C214" s="376" t="s">
        <v>57</v>
      </c>
      <c r="D214" s="362"/>
      <c r="F214" s="102" t="s">
        <v>8</v>
      </c>
      <c r="G214" s="101">
        <f>MAX(C215:C227)</f>
        <v>44.5</v>
      </c>
      <c r="H214" s="101">
        <f>MAX(D215:D227)</f>
        <v>32.299999999999997</v>
      </c>
    </row>
    <row r="215" spans="2:8">
      <c r="B215" s="117">
        <v>2</v>
      </c>
      <c r="C215" s="358" t="s">
        <v>51</v>
      </c>
      <c r="D215" s="359"/>
      <c r="F215" s="102" t="s">
        <v>9</v>
      </c>
      <c r="G215" s="101">
        <f>MIN(C215:C227)</f>
        <v>44.5</v>
      </c>
      <c r="H215" s="101">
        <f>MIN(D215:D227)</f>
        <v>32.299999999999997</v>
      </c>
    </row>
    <row r="216" spans="2:8" ht="13.5" thickBot="1">
      <c r="B216" s="117">
        <v>3</v>
      </c>
      <c r="C216" s="358" t="s">
        <v>57</v>
      </c>
      <c r="D216" s="359"/>
      <c r="F216" s="98" t="s">
        <v>10</v>
      </c>
      <c r="G216" s="97">
        <f>G214-G215</f>
        <v>0</v>
      </c>
      <c r="H216" s="97">
        <f>H214-H215</f>
        <v>0</v>
      </c>
    </row>
    <row r="217" spans="2:8">
      <c r="B217" s="117">
        <v>4</v>
      </c>
      <c r="C217" s="358" t="s">
        <v>57</v>
      </c>
      <c r="D217" s="359"/>
    </row>
    <row r="218" spans="2:8">
      <c r="B218" s="117">
        <v>5</v>
      </c>
      <c r="C218" s="358" t="s">
        <v>51</v>
      </c>
      <c r="D218" s="399"/>
    </row>
    <row r="219" spans="2:8">
      <c r="B219" s="117">
        <v>8</v>
      </c>
      <c r="C219" s="358" t="s">
        <v>51</v>
      </c>
      <c r="D219" s="399"/>
    </row>
    <row r="220" spans="2:8">
      <c r="B220" s="117">
        <v>9</v>
      </c>
      <c r="C220" s="358" t="s">
        <v>51</v>
      </c>
      <c r="D220" s="399"/>
    </row>
    <row r="221" spans="2:8">
      <c r="B221" s="117">
        <v>10</v>
      </c>
      <c r="C221" s="358" t="s">
        <v>56</v>
      </c>
      <c r="D221" s="400"/>
    </row>
    <row r="222" spans="2:8">
      <c r="B222" s="117">
        <v>11</v>
      </c>
      <c r="C222" s="358" t="s">
        <v>51</v>
      </c>
      <c r="D222" s="399"/>
    </row>
    <row r="223" spans="2:8">
      <c r="B223" s="117">
        <v>12</v>
      </c>
      <c r="C223" s="358" t="s">
        <v>57</v>
      </c>
      <c r="D223" s="359"/>
    </row>
    <row r="224" spans="2:8">
      <c r="B224" s="117">
        <v>17</v>
      </c>
      <c r="C224" s="358" t="s">
        <v>57</v>
      </c>
      <c r="D224" s="359"/>
    </row>
    <row r="225" spans="2:8">
      <c r="B225" s="117">
        <v>19</v>
      </c>
      <c r="C225" s="358" t="s">
        <v>51</v>
      </c>
      <c r="D225" s="399"/>
    </row>
    <row r="226" spans="2:8">
      <c r="B226" s="117">
        <v>22</v>
      </c>
      <c r="C226" s="358" t="s">
        <v>51</v>
      </c>
      <c r="D226" s="399"/>
    </row>
    <row r="227" spans="2:8" ht="13.5" thickBot="1">
      <c r="B227" s="85">
        <v>24</v>
      </c>
      <c r="C227" s="121">
        <v>44.5</v>
      </c>
      <c r="D227" s="120">
        <v>32.299999999999997</v>
      </c>
    </row>
    <row r="228" spans="2:8" ht="13.5" thickBot="1">
      <c r="B228" s="91" t="s">
        <v>0</v>
      </c>
      <c r="C228" s="90">
        <f>COUNTIF(C214:C227,"&gt;0")</f>
        <v>1</v>
      </c>
      <c r="D228" s="89">
        <f>COUNTIF(D214:D227,"&gt;0")</f>
        <v>1</v>
      </c>
    </row>
    <row r="229" spans="2:8">
      <c r="B229" s="88" t="s">
        <v>1</v>
      </c>
      <c r="C229" s="87">
        <f>AVERAGE(C214:C227)</f>
        <v>44.5</v>
      </c>
      <c r="D229" s="86">
        <f>AVERAGE(D214:D227)</f>
        <v>32.299999999999997</v>
      </c>
    </row>
    <row r="230" spans="2:8">
      <c r="B230" s="85" t="s">
        <v>2</v>
      </c>
      <c r="C230" s="84" t="e">
        <f>STDEV(C214:C227)</f>
        <v>#DIV/0!</v>
      </c>
      <c r="D230" s="83" t="e">
        <f>STDEV(D214:D227)</f>
        <v>#DIV/0!</v>
      </c>
    </row>
    <row r="231" spans="2:8" ht="13.5" thickBot="1">
      <c r="B231" s="82" t="s">
        <v>3</v>
      </c>
      <c r="C231" s="81" t="e">
        <f>CONFIDENCE(0.05,C230,C228)</f>
        <v>#DIV/0!</v>
      </c>
      <c r="D231" s="80" t="e">
        <f>CONFIDENCE(0.05,D230,D228)</f>
        <v>#DIV/0!</v>
      </c>
    </row>
    <row r="233" spans="2:8" ht="13.5" thickBot="1"/>
    <row r="234" spans="2:8" ht="13.5" thickBot="1">
      <c r="B234" s="347"/>
      <c r="C234" s="348"/>
      <c r="D234" s="363" t="s">
        <v>15</v>
      </c>
      <c r="G234" s="346" t="s">
        <v>95</v>
      </c>
      <c r="H234" s="346"/>
    </row>
    <row r="235" spans="2:8" ht="13.5" thickBot="1">
      <c r="B235" s="349"/>
      <c r="C235" s="350"/>
      <c r="D235" s="364"/>
      <c r="G235" s="112">
        <v>1</v>
      </c>
      <c r="H235" s="112">
        <v>2</v>
      </c>
    </row>
    <row r="236" spans="2:8" ht="13.5" thickBot="1">
      <c r="B236" s="355" t="s">
        <v>16</v>
      </c>
      <c r="C236" s="348"/>
      <c r="D236" s="111" t="s">
        <v>54</v>
      </c>
      <c r="F236" s="110" t="s">
        <v>1</v>
      </c>
      <c r="G236" s="108">
        <f t="shared" ref="G236:H238" si="7">C262</f>
        <v>43.3</v>
      </c>
      <c r="H236" s="108">
        <f t="shared" si="7"/>
        <v>36.4</v>
      </c>
    </row>
    <row r="237" spans="2:8">
      <c r="B237" s="373" t="s">
        <v>6</v>
      </c>
      <c r="C237" s="356" t="s">
        <v>27</v>
      </c>
      <c r="D237" s="357"/>
      <c r="F237" s="102" t="s">
        <v>7</v>
      </c>
      <c r="G237" s="108">
        <f t="shared" si="7"/>
        <v>1.5556349186104015</v>
      </c>
      <c r="H237" s="108">
        <f t="shared" si="7"/>
        <v>3.292415526630867</v>
      </c>
    </row>
    <row r="238" spans="2:8" ht="13.5" thickBot="1">
      <c r="B238" s="374"/>
      <c r="C238" s="107">
        <v>1</v>
      </c>
      <c r="D238" s="106">
        <v>2</v>
      </c>
      <c r="F238" s="102" t="s">
        <v>3</v>
      </c>
      <c r="G238" s="105">
        <f t="shared" si="7"/>
        <v>2.1559603829940546</v>
      </c>
      <c r="H238" s="105">
        <f t="shared" si="7"/>
        <v>3.7256504405863744</v>
      </c>
    </row>
    <row r="239" spans="2:8">
      <c r="B239" s="88">
        <v>1</v>
      </c>
      <c r="C239" s="119">
        <v>42.2</v>
      </c>
      <c r="D239" s="118">
        <v>34.4</v>
      </c>
      <c r="F239" s="102" t="s">
        <v>8</v>
      </c>
      <c r="G239" s="101">
        <f>MAX(C239:C260)</f>
        <v>44.4</v>
      </c>
      <c r="H239" s="101">
        <f>MAX(D239:D260)</f>
        <v>40.200000000000003</v>
      </c>
    </row>
    <row r="240" spans="2:8">
      <c r="B240" s="117">
        <v>2</v>
      </c>
      <c r="C240" s="104">
        <v>44.4</v>
      </c>
      <c r="D240" s="116">
        <v>34.6</v>
      </c>
      <c r="F240" s="102" t="s">
        <v>9</v>
      </c>
      <c r="G240" s="101">
        <f>MIN(C239:C260)</f>
        <v>42.2</v>
      </c>
      <c r="H240" s="101">
        <f>MIN(D239:D260)</f>
        <v>34.4</v>
      </c>
    </row>
    <row r="241" spans="2:8" ht="13.5" thickBot="1">
      <c r="B241" s="117">
        <v>3</v>
      </c>
      <c r="C241" s="367" t="s">
        <v>94</v>
      </c>
      <c r="D241" s="368"/>
      <c r="F241" s="98" t="s">
        <v>10</v>
      </c>
      <c r="G241" s="97">
        <f>G239-G240</f>
        <v>2.1999999999999957</v>
      </c>
      <c r="H241" s="97">
        <f>H239-H240</f>
        <v>5.8000000000000043</v>
      </c>
    </row>
    <row r="242" spans="2:8">
      <c r="B242" s="117">
        <v>6</v>
      </c>
      <c r="C242" s="369"/>
      <c r="D242" s="370"/>
    </row>
    <row r="243" spans="2:8">
      <c r="B243" s="117">
        <v>8</v>
      </c>
      <c r="C243" s="369"/>
      <c r="D243" s="370"/>
    </row>
    <row r="244" spans="2:8">
      <c r="B244" s="117">
        <v>9</v>
      </c>
      <c r="C244" s="369"/>
      <c r="D244" s="370"/>
    </row>
    <row r="245" spans="2:8">
      <c r="B245" s="117">
        <v>10</v>
      </c>
      <c r="C245" s="369"/>
      <c r="D245" s="370"/>
    </row>
    <row r="246" spans="2:8">
      <c r="B246" s="117">
        <v>13</v>
      </c>
      <c r="C246" s="369"/>
      <c r="D246" s="370"/>
    </row>
    <row r="247" spans="2:8">
      <c r="B247" s="117">
        <v>14</v>
      </c>
      <c r="C247" s="369"/>
      <c r="D247" s="370"/>
    </row>
    <row r="248" spans="2:8">
      <c r="B248" s="117">
        <v>15</v>
      </c>
      <c r="C248" s="369"/>
      <c r="D248" s="370"/>
    </row>
    <row r="249" spans="2:8">
      <c r="B249" s="117">
        <v>16</v>
      </c>
      <c r="C249" s="369"/>
      <c r="D249" s="370"/>
    </row>
    <row r="250" spans="2:8">
      <c r="B250" s="117">
        <v>17</v>
      </c>
      <c r="C250" s="369"/>
      <c r="D250" s="370"/>
    </row>
    <row r="251" spans="2:8">
      <c r="B251" s="117">
        <v>20</v>
      </c>
      <c r="C251" s="371"/>
      <c r="D251" s="372"/>
    </row>
    <row r="252" spans="2:8">
      <c r="B252" s="117">
        <v>21</v>
      </c>
      <c r="C252" s="360" t="s">
        <v>51</v>
      </c>
      <c r="D252" s="359"/>
    </row>
    <row r="253" spans="2:8">
      <c r="B253" s="117">
        <v>22</v>
      </c>
      <c r="C253" s="360" t="s">
        <v>51</v>
      </c>
      <c r="D253" s="359"/>
    </row>
    <row r="254" spans="2:8">
      <c r="B254" s="117">
        <v>23</v>
      </c>
      <c r="C254" s="360" t="s">
        <v>51</v>
      </c>
      <c r="D254" s="359"/>
    </row>
    <row r="255" spans="2:8">
      <c r="B255" s="117">
        <v>24</v>
      </c>
      <c r="C255" s="360" t="s">
        <v>51</v>
      </c>
      <c r="D255" s="359"/>
    </row>
    <row r="256" spans="2:8">
      <c r="B256" s="117">
        <v>27</v>
      </c>
      <c r="C256" s="360" t="s">
        <v>51</v>
      </c>
      <c r="D256" s="359"/>
    </row>
    <row r="257" spans="2:8">
      <c r="B257" s="117">
        <v>28</v>
      </c>
      <c r="C257" s="360" t="s">
        <v>51</v>
      </c>
      <c r="D257" s="359"/>
    </row>
    <row r="258" spans="2:8">
      <c r="B258" s="117">
        <v>29</v>
      </c>
      <c r="C258" s="418" t="s">
        <v>51</v>
      </c>
      <c r="D258" s="419"/>
    </row>
    <row r="259" spans="2:8">
      <c r="B259" s="117">
        <v>30</v>
      </c>
      <c r="C259" s="104" t="s">
        <v>51</v>
      </c>
      <c r="D259" s="116">
        <v>40.200000000000003</v>
      </c>
    </row>
    <row r="260" spans="2:8" ht="13.5" thickBot="1">
      <c r="B260" s="115">
        <v>31</v>
      </c>
      <c r="C260" s="416" t="s">
        <v>51</v>
      </c>
      <c r="D260" s="417"/>
    </row>
    <row r="261" spans="2:8" ht="13.5" thickBot="1">
      <c r="B261" s="91" t="s">
        <v>0</v>
      </c>
      <c r="C261" s="114">
        <f>COUNTIF(C239:C260,"&gt;0")</f>
        <v>2</v>
      </c>
      <c r="D261" s="113">
        <f>COUNTIF(D239:D260,"&gt;0")</f>
        <v>3</v>
      </c>
    </row>
    <row r="262" spans="2:8">
      <c r="B262" s="88" t="s">
        <v>1</v>
      </c>
      <c r="C262" s="87">
        <f>AVERAGE(C239:C260)</f>
        <v>43.3</v>
      </c>
      <c r="D262" s="86">
        <f>AVERAGE(D239:D260)</f>
        <v>36.4</v>
      </c>
    </row>
    <row r="263" spans="2:8">
      <c r="B263" s="85" t="s">
        <v>2</v>
      </c>
      <c r="C263" s="84">
        <f>STDEV(C239:C260)</f>
        <v>1.5556349186104015</v>
      </c>
      <c r="D263" s="83">
        <f>STDEV(D239:D260)</f>
        <v>3.292415526630867</v>
      </c>
    </row>
    <row r="264" spans="2:8" ht="13.5" thickBot="1">
      <c r="B264" s="82" t="s">
        <v>3</v>
      </c>
      <c r="C264" s="81">
        <f>CONFIDENCE(0.05,C263,C261)</f>
        <v>2.1559603829940546</v>
      </c>
      <c r="D264" s="80">
        <f>CONFIDENCE(0.05,D263,D261)</f>
        <v>3.7256504405863744</v>
      </c>
    </row>
    <row r="267" spans="2:8" ht="13.5" thickBot="1"/>
    <row r="268" spans="2:8" ht="13.5" thickBot="1">
      <c r="B268" s="347"/>
      <c r="C268" s="348"/>
      <c r="D268" s="363" t="s">
        <v>15</v>
      </c>
      <c r="G268" s="346" t="s">
        <v>93</v>
      </c>
      <c r="H268" s="346"/>
    </row>
    <row r="269" spans="2:8" ht="13.5" thickBot="1">
      <c r="B269" s="349"/>
      <c r="C269" s="350"/>
      <c r="D269" s="364"/>
      <c r="G269" s="112">
        <v>1</v>
      </c>
      <c r="H269" s="112">
        <v>2</v>
      </c>
    </row>
    <row r="270" spans="2:8" ht="13.5" thickBot="1">
      <c r="B270" s="355" t="s">
        <v>16</v>
      </c>
      <c r="C270" s="348"/>
      <c r="D270" s="111" t="s">
        <v>52</v>
      </c>
      <c r="F270" s="110" t="s">
        <v>1</v>
      </c>
      <c r="G270" s="108">
        <f t="shared" ref="G270:H272" si="8">C291</f>
        <v>20.073333333333334</v>
      </c>
      <c r="H270" s="108">
        <f t="shared" si="8"/>
        <v>23.105</v>
      </c>
    </row>
    <row r="271" spans="2:8">
      <c r="B271" s="373" t="s">
        <v>6</v>
      </c>
      <c r="C271" s="356" t="s">
        <v>27</v>
      </c>
      <c r="D271" s="357"/>
      <c r="F271" s="102" t="s">
        <v>7</v>
      </c>
      <c r="G271" s="108">
        <f t="shared" si="8"/>
        <v>21.067520816017563</v>
      </c>
      <c r="H271" s="108">
        <f t="shared" si="8"/>
        <v>21.064711011547246</v>
      </c>
    </row>
    <row r="272" spans="2:8" ht="13.5" thickBot="1">
      <c r="B272" s="374"/>
      <c r="C272" s="107">
        <v>1</v>
      </c>
      <c r="D272" s="106">
        <v>2</v>
      </c>
      <c r="F272" s="102" t="s">
        <v>3</v>
      </c>
      <c r="G272" s="105">
        <f t="shared" si="8"/>
        <v>23.839706007758259</v>
      </c>
      <c r="H272" s="105">
        <f t="shared" si="8"/>
        <v>29.193663549724089</v>
      </c>
    </row>
    <row r="273" spans="2:8" ht="12.75" customHeight="1">
      <c r="B273" s="88">
        <v>3</v>
      </c>
      <c r="C273" s="361" t="s">
        <v>51</v>
      </c>
      <c r="D273" s="362"/>
      <c r="F273" s="102" t="s">
        <v>8</v>
      </c>
      <c r="G273" s="101">
        <f>MAX(C273:C289)</f>
        <v>44.4</v>
      </c>
      <c r="H273" s="101">
        <f>MAX(D273:D289)</f>
        <v>38</v>
      </c>
    </row>
    <row r="274" spans="2:8" ht="12.75" customHeight="1">
      <c r="B274" s="85">
        <v>4</v>
      </c>
      <c r="C274" s="138">
        <v>7.89</v>
      </c>
      <c r="D274" s="99" t="s">
        <v>51</v>
      </c>
      <c r="E274" s="103"/>
      <c r="F274" s="102" t="s">
        <v>9</v>
      </c>
      <c r="G274" s="101">
        <f>MIN(C273:C289)</f>
        <v>7.89</v>
      </c>
      <c r="H274" s="101">
        <f>MIN(D273:D289)</f>
        <v>8.2100000000000009</v>
      </c>
    </row>
    <row r="275" spans="2:8" ht="13.5" customHeight="1" thickBot="1">
      <c r="B275" s="92">
        <v>5</v>
      </c>
      <c r="C275" s="100">
        <v>7.93</v>
      </c>
      <c r="D275" s="99">
        <v>8.2100000000000009</v>
      </c>
      <c r="F275" s="98" t="s">
        <v>10</v>
      </c>
      <c r="G275" s="97">
        <f>G273-G274</f>
        <v>36.51</v>
      </c>
      <c r="H275" s="97">
        <f>H273-H274</f>
        <v>29.79</v>
      </c>
    </row>
    <row r="276" spans="2:8" ht="12.75" customHeight="1">
      <c r="B276" s="92">
        <v>6</v>
      </c>
      <c r="C276" s="94"/>
      <c r="D276" s="93"/>
    </row>
    <row r="277" spans="2:8">
      <c r="B277" s="92">
        <v>7</v>
      </c>
      <c r="C277" s="360" t="s">
        <v>51</v>
      </c>
      <c r="D277" s="359"/>
    </row>
    <row r="278" spans="2:8">
      <c r="B278" s="92">
        <v>10</v>
      </c>
      <c r="C278" s="360" t="s">
        <v>51</v>
      </c>
      <c r="D278" s="359"/>
    </row>
    <row r="279" spans="2:8">
      <c r="B279" s="92">
        <v>11</v>
      </c>
      <c r="C279" s="360" t="s">
        <v>51</v>
      </c>
      <c r="D279" s="359"/>
    </row>
    <row r="280" spans="2:8">
      <c r="B280" s="92">
        <v>12</v>
      </c>
      <c r="C280" s="360" t="s">
        <v>51</v>
      </c>
      <c r="D280" s="359"/>
    </row>
    <row r="281" spans="2:8">
      <c r="B281" s="92">
        <v>13</v>
      </c>
      <c r="C281" s="360" t="s">
        <v>51</v>
      </c>
      <c r="D281" s="359"/>
    </row>
    <row r="282" spans="2:8">
      <c r="B282" s="92">
        <v>14</v>
      </c>
      <c r="C282" s="360" t="s">
        <v>51</v>
      </c>
      <c r="D282" s="359"/>
    </row>
    <row r="283" spans="2:8">
      <c r="B283" s="92">
        <v>17</v>
      </c>
      <c r="C283" s="96"/>
      <c r="D283" s="95"/>
    </row>
    <row r="284" spans="2:8" ht="12.75" customHeight="1">
      <c r="B284" s="92">
        <v>19</v>
      </c>
      <c r="C284" s="418" t="s">
        <v>92</v>
      </c>
      <c r="D284" s="387"/>
    </row>
    <row r="285" spans="2:8" ht="12.75" customHeight="1">
      <c r="B285" s="92">
        <v>20</v>
      </c>
      <c r="C285" s="418" t="s">
        <v>92</v>
      </c>
      <c r="D285" s="387"/>
    </row>
    <row r="286" spans="2:8">
      <c r="B286" s="92">
        <v>21</v>
      </c>
      <c r="C286" s="96"/>
      <c r="D286" s="95"/>
    </row>
    <row r="287" spans="2:8">
      <c r="B287" s="92">
        <v>24</v>
      </c>
      <c r="C287" s="94">
        <v>44.4</v>
      </c>
      <c r="D287" s="93">
        <v>38</v>
      </c>
    </row>
    <row r="288" spans="2:8">
      <c r="B288" s="92">
        <v>25</v>
      </c>
      <c r="C288" s="360" t="s">
        <v>51</v>
      </c>
      <c r="D288" s="359"/>
    </row>
    <row r="289" spans="2:4" ht="13.5" thickBot="1">
      <c r="B289" s="92">
        <v>26</v>
      </c>
      <c r="C289" s="360" t="s">
        <v>51</v>
      </c>
      <c r="D289" s="359"/>
    </row>
    <row r="290" spans="2:4" ht="13.5" thickBot="1">
      <c r="B290" s="91" t="s">
        <v>0</v>
      </c>
      <c r="C290" s="114">
        <f>COUNTIF(C273:C289,"&gt;0")</f>
        <v>3</v>
      </c>
      <c r="D290" s="113">
        <f>COUNTIF(D273:D289,"&gt;0")</f>
        <v>2</v>
      </c>
    </row>
    <row r="291" spans="2:4">
      <c r="B291" s="88" t="s">
        <v>1</v>
      </c>
      <c r="C291" s="87">
        <f>AVERAGE(C273:C289)</f>
        <v>20.073333333333334</v>
      </c>
      <c r="D291" s="86">
        <f>AVERAGE(D273:D289)</f>
        <v>23.105</v>
      </c>
    </row>
    <row r="292" spans="2:4">
      <c r="B292" s="85" t="s">
        <v>2</v>
      </c>
      <c r="C292" s="84">
        <f>STDEV(C273:C289)</f>
        <v>21.067520816017563</v>
      </c>
      <c r="D292" s="83">
        <f>STDEV(D273:D289)</f>
        <v>21.064711011547246</v>
      </c>
    </row>
    <row r="293" spans="2:4" ht="13.5" thickBot="1">
      <c r="B293" s="82" t="s">
        <v>3</v>
      </c>
      <c r="C293" s="81">
        <f>CONFIDENCE(0.05,C292,C290)</f>
        <v>23.839706007758259</v>
      </c>
      <c r="D293" s="80">
        <f>CONFIDENCE(0.05,D292,D290)</f>
        <v>29.193663549724089</v>
      </c>
    </row>
  </sheetData>
  <mergeCells count="161">
    <mergeCell ref="C285:D285"/>
    <mergeCell ref="C279:D279"/>
    <mergeCell ref="C288:D288"/>
    <mergeCell ref="C289:D289"/>
    <mergeCell ref="C284:D284"/>
    <mergeCell ref="D268:D269"/>
    <mergeCell ref="C281:D281"/>
    <mergeCell ref="C280:D280"/>
    <mergeCell ref="C278:D278"/>
    <mergeCell ref="C273:D273"/>
    <mergeCell ref="B271:B272"/>
    <mergeCell ref="C271:D271"/>
    <mergeCell ref="B270:C270"/>
    <mergeCell ref="B234:C235"/>
    <mergeCell ref="D234:D235"/>
    <mergeCell ref="B236:C236"/>
    <mergeCell ref="C282:D282"/>
    <mergeCell ref="C277:D277"/>
    <mergeCell ref="C257:D257"/>
    <mergeCell ref="C241:D251"/>
    <mergeCell ref="C252:D252"/>
    <mergeCell ref="C253:D253"/>
    <mergeCell ref="C254:D254"/>
    <mergeCell ref="C255:D255"/>
    <mergeCell ref="C256:D256"/>
    <mergeCell ref="G268:H268"/>
    <mergeCell ref="G234:H234"/>
    <mergeCell ref="C225:D225"/>
    <mergeCell ref="C214:D214"/>
    <mergeCell ref="C223:D223"/>
    <mergeCell ref="G209:H209"/>
    <mergeCell ref="B209:C210"/>
    <mergeCell ref="D209:D210"/>
    <mergeCell ref="B211:C211"/>
    <mergeCell ref="B212:B213"/>
    <mergeCell ref="B237:B238"/>
    <mergeCell ref="C237:D237"/>
    <mergeCell ref="C212:D212"/>
    <mergeCell ref="C226:D226"/>
    <mergeCell ref="C224:D224"/>
    <mergeCell ref="C260:D260"/>
    <mergeCell ref="C258:D258"/>
    <mergeCell ref="B268:C269"/>
    <mergeCell ref="C114:D114"/>
    <mergeCell ref="G100:H100"/>
    <mergeCell ref="G80:H80"/>
    <mergeCell ref="C116:D116"/>
    <mergeCell ref="G179:H179"/>
    <mergeCell ref="B103:B104"/>
    <mergeCell ref="C151:D172"/>
    <mergeCell ref="B82:C82"/>
    <mergeCell ref="C134:D134"/>
    <mergeCell ref="C130:D130"/>
    <mergeCell ref="C113:D113"/>
    <mergeCell ref="C110:D110"/>
    <mergeCell ref="C112:D112"/>
    <mergeCell ref="C109:D109"/>
    <mergeCell ref="C133:D133"/>
    <mergeCell ref="G125:H125"/>
    <mergeCell ref="B125:C126"/>
    <mergeCell ref="D125:D126"/>
    <mergeCell ref="C132:D132"/>
    <mergeCell ref="B146:C147"/>
    <mergeCell ref="D146:D147"/>
    <mergeCell ref="B148:C148"/>
    <mergeCell ref="B149:B150"/>
    <mergeCell ref="C149:D149"/>
    <mergeCell ref="G146:H146"/>
    <mergeCell ref="C118:D118"/>
    <mergeCell ref="C59:D60"/>
    <mergeCell ref="C73:D73"/>
    <mergeCell ref="C72:D72"/>
    <mergeCell ref="C69:D69"/>
    <mergeCell ref="C107:D107"/>
    <mergeCell ref="C88:D88"/>
    <mergeCell ref="C91:D91"/>
    <mergeCell ref="C86:D86"/>
    <mergeCell ref="C93:D93"/>
    <mergeCell ref="C89:D89"/>
    <mergeCell ref="C90:D90"/>
    <mergeCell ref="C83:D83"/>
    <mergeCell ref="C92:D92"/>
    <mergeCell ref="C103:D103"/>
    <mergeCell ref="C61:C62"/>
    <mergeCell ref="B102:C102"/>
    <mergeCell ref="C106:D106"/>
    <mergeCell ref="C117:D117"/>
    <mergeCell ref="C111:D111"/>
    <mergeCell ref="C108:D108"/>
    <mergeCell ref="C105:D105"/>
    <mergeCell ref="C115:D115"/>
    <mergeCell ref="C8:D8"/>
    <mergeCell ref="C9:D9"/>
    <mergeCell ref="C12:D12"/>
    <mergeCell ref="C14:D14"/>
    <mergeCell ref="B100:C101"/>
    <mergeCell ref="D100:D101"/>
    <mergeCell ref="C85:D85"/>
    <mergeCell ref="C15:D15"/>
    <mergeCell ref="C16:D16"/>
    <mergeCell ref="C17:D17"/>
    <mergeCell ref="C18:D18"/>
    <mergeCell ref="C31:D31"/>
    <mergeCell ref="C57:D57"/>
    <mergeCell ref="C47:D47"/>
    <mergeCell ref="B56:C56"/>
    <mergeCell ref="B57:B58"/>
    <mergeCell ref="C65:D65"/>
    <mergeCell ref="C71:D71"/>
    <mergeCell ref="B80:C81"/>
    <mergeCell ref="C70:D70"/>
    <mergeCell ref="D80:D81"/>
    <mergeCell ref="C68:D68"/>
    <mergeCell ref="B83:B84"/>
    <mergeCell ref="G2:H2"/>
    <mergeCell ref="B2:C3"/>
    <mergeCell ref="D2:D3"/>
    <mergeCell ref="B54:C55"/>
    <mergeCell ref="D54:D55"/>
    <mergeCell ref="B30:C30"/>
    <mergeCell ref="C5:D5"/>
    <mergeCell ref="B4:C4"/>
    <mergeCell ref="B31:B32"/>
    <mergeCell ref="B5:B6"/>
    <mergeCell ref="C42:D42"/>
    <mergeCell ref="C46:D46"/>
    <mergeCell ref="C19:D19"/>
    <mergeCell ref="C20:D20"/>
    <mergeCell ref="C21:D21"/>
    <mergeCell ref="C39:D39"/>
    <mergeCell ref="C40:D40"/>
    <mergeCell ref="C41:D41"/>
    <mergeCell ref="G54:H54"/>
    <mergeCell ref="B28:C29"/>
    <mergeCell ref="G28:H28"/>
    <mergeCell ref="D28:D29"/>
    <mergeCell ref="C33:D33"/>
    <mergeCell ref="C7:D7"/>
    <mergeCell ref="B179:C180"/>
    <mergeCell ref="D179:D180"/>
    <mergeCell ref="C222:D222"/>
    <mergeCell ref="C216:D216"/>
    <mergeCell ref="B127:C127"/>
    <mergeCell ref="B128:B129"/>
    <mergeCell ref="C128:D128"/>
    <mergeCell ref="C131:D131"/>
    <mergeCell ref="B181:C181"/>
    <mergeCell ref="B182:B183"/>
    <mergeCell ref="C182:D182"/>
    <mergeCell ref="C139:D139"/>
    <mergeCell ref="C215:D215"/>
    <mergeCell ref="C218:D218"/>
    <mergeCell ref="C219:D219"/>
    <mergeCell ref="C220:D220"/>
    <mergeCell ref="C221:D221"/>
    <mergeCell ref="C217:D217"/>
    <mergeCell ref="C138:D138"/>
    <mergeCell ref="C137:D137"/>
    <mergeCell ref="C136:D136"/>
    <mergeCell ref="C135:D135"/>
    <mergeCell ref="C184:D202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9"/>
  <sheetViews>
    <sheetView topLeftCell="A283" workbookViewId="0">
      <selection activeCell="H257" sqref="H257"/>
    </sheetView>
  </sheetViews>
  <sheetFormatPr defaultRowHeight="12.75"/>
  <cols>
    <col min="1" max="1" width="9.140625" style="77"/>
    <col min="2" max="2" width="9.140625" style="79"/>
    <col min="3" max="4" width="13.140625" style="78" customWidth="1"/>
    <col min="5" max="5" width="2.7109375" style="79" customWidth="1"/>
    <col min="6" max="6" width="9.140625" style="79"/>
    <col min="7" max="8" width="11.7109375" style="78" customWidth="1"/>
    <col min="9" max="16384" width="9.140625" style="77"/>
  </cols>
  <sheetData>
    <row r="1" spans="2:8" ht="13.5" thickBot="1"/>
    <row r="2" spans="2:8" ht="13.5" thickBot="1">
      <c r="B2" s="347"/>
      <c r="C2" s="348"/>
      <c r="D2" s="363" t="s">
        <v>15</v>
      </c>
      <c r="G2" s="346" t="s">
        <v>116</v>
      </c>
      <c r="H2" s="346"/>
    </row>
    <row r="3" spans="2:8" ht="13.5" thickBot="1">
      <c r="B3" s="349"/>
      <c r="C3" s="350"/>
      <c r="D3" s="364"/>
      <c r="G3" s="112">
        <v>1</v>
      </c>
      <c r="H3" s="112">
        <v>2</v>
      </c>
    </row>
    <row r="4" spans="2:8" ht="13.5" thickBot="1">
      <c r="B4" s="355" t="s">
        <v>17</v>
      </c>
      <c r="C4" s="348"/>
      <c r="D4" s="111" t="s">
        <v>77</v>
      </c>
      <c r="F4" s="110" t="s">
        <v>1</v>
      </c>
      <c r="G4" s="108">
        <f t="shared" ref="G4:H6" si="0">C23</f>
        <v>22.766666666666666</v>
      </c>
      <c r="H4" s="108">
        <f t="shared" si="0"/>
        <v>21.266666666666669</v>
      </c>
    </row>
    <row r="5" spans="2:8">
      <c r="B5" s="373" t="s">
        <v>6</v>
      </c>
      <c r="C5" s="356" t="s">
        <v>27</v>
      </c>
      <c r="D5" s="357"/>
      <c r="F5" s="102" t="s">
        <v>7</v>
      </c>
      <c r="G5" s="108">
        <f t="shared" si="0"/>
        <v>0.70237691685684855</v>
      </c>
      <c r="H5" s="108">
        <f t="shared" si="0"/>
        <v>0.56862407030773143</v>
      </c>
    </row>
    <row r="6" spans="2:8" ht="13.5" thickBot="1">
      <c r="B6" s="374"/>
      <c r="C6" s="107">
        <v>1</v>
      </c>
      <c r="D6" s="106">
        <v>2</v>
      </c>
      <c r="F6" s="102" t="s">
        <v>3</v>
      </c>
      <c r="G6" s="105">
        <f t="shared" si="0"/>
        <v>0.79479969905961501</v>
      </c>
      <c r="H6" s="105">
        <f t="shared" si="0"/>
        <v>0.64344688601255484</v>
      </c>
    </row>
    <row r="7" spans="2:8">
      <c r="B7" s="124">
        <v>2</v>
      </c>
      <c r="C7" s="365" t="s">
        <v>51</v>
      </c>
      <c r="D7" s="366"/>
      <c r="F7" s="102" t="s">
        <v>8</v>
      </c>
      <c r="G7" s="101">
        <f>MAX(C7:C21)</f>
        <v>23.5</v>
      </c>
      <c r="H7" s="101">
        <f>MAX(D7:D21)</f>
        <v>21.9</v>
      </c>
    </row>
    <row r="8" spans="2:8">
      <c r="B8" s="122">
        <v>3</v>
      </c>
      <c r="C8" s="365" t="s">
        <v>51</v>
      </c>
      <c r="D8" s="366"/>
      <c r="F8" s="102" t="s">
        <v>9</v>
      </c>
      <c r="G8" s="101">
        <f>MIN(C7:C21)</f>
        <v>22.1</v>
      </c>
      <c r="H8" s="101">
        <f>MIN(D7:D21)</f>
        <v>20.8</v>
      </c>
    </row>
    <row r="9" spans="2:8" ht="13.5" thickBot="1">
      <c r="B9" s="122">
        <v>6</v>
      </c>
      <c r="C9" s="365" t="s">
        <v>51</v>
      </c>
      <c r="D9" s="366"/>
      <c r="F9" s="98" t="s">
        <v>10</v>
      </c>
      <c r="G9" s="97">
        <f>G7-G8</f>
        <v>1.3999999999999986</v>
      </c>
      <c r="H9" s="97">
        <f>H7-H8</f>
        <v>1.0999999999999979</v>
      </c>
    </row>
    <row r="10" spans="2:8">
      <c r="B10" s="122">
        <v>8</v>
      </c>
      <c r="C10" s="84">
        <v>23.5</v>
      </c>
      <c r="D10" s="83">
        <v>20.8</v>
      </c>
    </row>
    <row r="11" spans="2:8">
      <c r="B11" s="122">
        <v>9</v>
      </c>
      <c r="C11" s="84">
        <v>22.1</v>
      </c>
      <c r="D11" s="83">
        <v>21.9</v>
      </c>
    </row>
    <row r="12" spans="2:8">
      <c r="B12" s="122">
        <v>10</v>
      </c>
      <c r="C12" s="365" t="s">
        <v>51</v>
      </c>
      <c r="D12" s="366"/>
    </row>
    <row r="13" spans="2:8">
      <c r="B13" s="122">
        <v>13</v>
      </c>
      <c r="C13" s="84">
        <v>22.7</v>
      </c>
      <c r="D13" s="83">
        <v>21.1</v>
      </c>
    </row>
    <row r="14" spans="2:8">
      <c r="B14" s="122">
        <v>15</v>
      </c>
      <c r="C14" s="365" t="s">
        <v>51</v>
      </c>
      <c r="D14" s="366"/>
    </row>
    <row r="15" spans="2:8">
      <c r="B15" s="122">
        <v>16</v>
      </c>
      <c r="C15" s="365" t="s">
        <v>51</v>
      </c>
      <c r="D15" s="366"/>
    </row>
    <row r="16" spans="2:8">
      <c r="B16" s="125">
        <v>20</v>
      </c>
      <c r="C16" s="365" t="s">
        <v>51</v>
      </c>
      <c r="D16" s="366"/>
    </row>
    <row r="17" spans="2:8">
      <c r="B17" s="125">
        <v>21</v>
      </c>
      <c r="C17" s="365" t="s">
        <v>51</v>
      </c>
      <c r="D17" s="366"/>
    </row>
    <row r="18" spans="2:8">
      <c r="B18" s="125">
        <v>22</v>
      </c>
      <c r="C18" s="365" t="s">
        <v>51</v>
      </c>
      <c r="D18" s="366"/>
    </row>
    <row r="19" spans="2:8">
      <c r="B19" s="125">
        <v>23</v>
      </c>
      <c r="C19" s="365" t="s">
        <v>51</v>
      </c>
      <c r="D19" s="366"/>
    </row>
    <row r="20" spans="2:8">
      <c r="B20" s="125">
        <v>28</v>
      </c>
      <c r="C20" s="365" t="s">
        <v>51</v>
      </c>
      <c r="D20" s="366"/>
    </row>
    <row r="21" spans="2:8" ht="13.5" thickBot="1">
      <c r="B21" s="125">
        <v>29</v>
      </c>
      <c r="C21" s="365" t="s">
        <v>51</v>
      </c>
      <c r="D21" s="366"/>
    </row>
    <row r="22" spans="2:8" ht="13.5" thickBot="1">
      <c r="B22" s="135" t="s">
        <v>0</v>
      </c>
      <c r="C22" s="140">
        <f>COUNTIF(C7:C21,"&gt;0")</f>
        <v>3</v>
      </c>
      <c r="D22" s="139">
        <f>COUNTIF(D7:D21,"&gt;0")</f>
        <v>3</v>
      </c>
    </row>
    <row r="23" spans="2:8">
      <c r="B23" s="88" t="s">
        <v>1</v>
      </c>
      <c r="C23" s="87">
        <f>AVERAGE(C7:C21)</f>
        <v>22.766666666666666</v>
      </c>
      <c r="D23" s="86">
        <f>AVERAGE(D7:D21)</f>
        <v>21.266666666666669</v>
      </c>
    </row>
    <row r="24" spans="2:8">
      <c r="B24" s="85" t="s">
        <v>2</v>
      </c>
      <c r="C24" s="84">
        <f>STDEV(C7:C21)</f>
        <v>0.70237691685684855</v>
      </c>
      <c r="D24" s="83">
        <f>STDEV(D7:D21)</f>
        <v>0.56862407030773143</v>
      </c>
    </row>
    <row r="25" spans="2:8" ht="13.5" thickBot="1">
      <c r="B25" s="82" t="s">
        <v>3</v>
      </c>
      <c r="C25" s="81">
        <f>CONFIDENCE(0.05,C24,C22)</f>
        <v>0.79479969905961501</v>
      </c>
      <c r="D25" s="80">
        <f>CONFIDENCE(0.05,D24,D22)</f>
        <v>0.64344688601255484</v>
      </c>
    </row>
    <row r="27" spans="2:8" ht="13.5" thickBot="1"/>
    <row r="28" spans="2:8" ht="13.5" thickBot="1">
      <c r="B28" s="347"/>
      <c r="C28" s="348"/>
      <c r="D28" s="363" t="s">
        <v>15</v>
      </c>
      <c r="G28" s="346" t="s">
        <v>115</v>
      </c>
      <c r="H28" s="346"/>
    </row>
    <row r="29" spans="2:8" ht="13.5" thickBot="1">
      <c r="B29" s="349"/>
      <c r="C29" s="350"/>
      <c r="D29" s="364"/>
      <c r="G29" s="112">
        <v>1</v>
      </c>
      <c r="H29" s="112">
        <v>2</v>
      </c>
    </row>
    <row r="30" spans="2:8" ht="13.5" thickBot="1">
      <c r="B30" s="355" t="s">
        <v>17</v>
      </c>
      <c r="C30" s="348"/>
      <c r="D30" s="111" t="s">
        <v>75</v>
      </c>
      <c r="F30" s="110" t="s">
        <v>1</v>
      </c>
      <c r="G30" s="108">
        <f t="shared" ref="G30:H32" si="1">C49</f>
        <v>22.983333333333334</v>
      </c>
      <c r="H30" s="108">
        <f t="shared" si="1"/>
        <v>20.375</v>
      </c>
    </row>
    <row r="31" spans="2:8">
      <c r="B31" s="373" t="s">
        <v>6</v>
      </c>
      <c r="C31" s="356" t="s">
        <v>27</v>
      </c>
      <c r="D31" s="357"/>
      <c r="F31" s="102" t="s">
        <v>7</v>
      </c>
      <c r="G31" s="108">
        <f t="shared" si="1"/>
        <v>0.71110243050257305</v>
      </c>
      <c r="H31" s="108">
        <f t="shared" si="1"/>
        <v>1.2566963492768313</v>
      </c>
    </row>
    <row r="32" spans="2:8">
      <c r="B32" s="374"/>
      <c r="C32" s="107">
        <v>1</v>
      </c>
      <c r="D32" s="106">
        <v>2</v>
      </c>
      <c r="F32" s="102" t="s">
        <v>3</v>
      </c>
      <c r="G32" s="105">
        <f t="shared" si="1"/>
        <v>0.56898999361407376</v>
      </c>
      <c r="H32" s="105">
        <f t="shared" si="1"/>
        <v>0.87083013825451916</v>
      </c>
    </row>
    <row r="33" spans="2:8">
      <c r="B33" s="122">
        <v>4</v>
      </c>
      <c r="C33" s="365" t="s">
        <v>51</v>
      </c>
      <c r="D33" s="366"/>
      <c r="F33" s="102" t="s">
        <v>8</v>
      </c>
      <c r="G33" s="101">
        <f>MAX(C33:C47)</f>
        <v>24.1</v>
      </c>
      <c r="H33" s="101">
        <f>MAX(D33:D47)</f>
        <v>22.6</v>
      </c>
    </row>
    <row r="34" spans="2:8">
      <c r="B34" s="122">
        <v>6</v>
      </c>
      <c r="C34" s="137" t="s">
        <v>51</v>
      </c>
      <c r="D34" s="136">
        <v>22.6</v>
      </c>
      <c r="F34" s="102" t="s">
        <v>9</v>
      </c>
      <c r="G34" s="101">
        <f>MIN(C33:C47)</f>
        <v>22.1</v>
      </c>
      <c r="H34" s="101">
        <f>MIN(D33:D47)</f>
        <v>18.7</v>
      </c>
    </row>
    <row r="35" spans="2:8" ht="13.5" thickBot="1">
      <c r="B35" s="122">
        <v>10</v>
      </c>
      <c r="C35" s="137">
        <v>22.1</v>
      </c>
      <c r="D35" s="136">
        <v>19.5</v>
      </c>
      <c r="F35" s="98" t="s">
        <v>10</v>
      </c>
      <c r="G35" s="97">
        <f>G33-G34</f>
        <v>2</v>
      </c>
      <c r="H35" s="97">
        <f>H33-H34</f>
        <v>3.9000000000000021</v>
      </c>
    </row>
    <row r="36" spans="2:8">
      <c r="B36" s="122">
        <v>11</v>
      </c>
      <c r="C36" s="137">
        <v>22.6</v>
      </c>
      <c r="D36" s="136">
        <v>19.8</v>
      </c>
    </row>
    <row r="37" spans="2:8">
      <c r="B37" s="122">
        <v>12</v>
      </c>
      <c r="C37" s="137">
        <v>24.1</v>
      </c>
      <c r="D37" s="136">
        <v>21.8</v>
      </c>
    </row>
    <row r="38" spans="2:8">
      <c r="B38" s="122">
        <v>13</v>
      </c>
      <c r="C38" s="137">
        <v>22.7</v>
      </c>
      <c r="D38" s="136">
        <v>20.2</v>
      </c>
    </row>
    <row r="39" spans="2:8">
      <c r="B39" s="122">
        <v>14</v>
      </c>
      <c r="C39" s="365" t="s">
        <v>51</v>
      </c>
      <c r="D39" s="366"/>
    </row>
    <row r="40" spans="2:8">
      <c r="B40" s="122">
        <v>19</v>
      </c>
      <c r="C40" s="365" t="s">
        <v>51</v>
      </c>
      <c r="D40" s="366"/>
    </row>
    <row r="41" spans="2:8">
      <c r="B41" s="122">
        <v>20</v>
      </c>
      <c r="C41" s="365" t="s">
        <v>51</v>
      </c>
      <c r="D41" s="366"/>
    </row>
    <row r="42" spans="2:8">
      <c r="B42" s="125">
        <v>21</v>
      </c>
      <c r="C42" s="365" t="s">
        <v>51</v>
      </c>
      <c r="D42" s="366"/>
    </row>
    <row r="43" spans="2:8">
      <c r="B43" s="125">
        <v>24</v>
      </c>
      <c r="C43" s="137">
        <v>23.5</v>
      </c>
      <c r="D43" s="136">
        <v>20.399999999999999</v>
      </c>
    </row>
    <row r="44" spans="2:8">
      <c r="B44" s="125">
        <v>25</v>
      </c>
      <c r="C44" s="137" t="s">
        <v>51</v>
      </c>
      <c r="D44" s="136">
        <v>18.7</v>
      </c>
    </row>
    <row r="45" spans="2:8">
      <c r="B45" s="125">
        <v>26</v>
      </c>
      <c r="C45" s="137">
        <v>22.9</v>
      </c>
      <c r="D45" s="136">
        <v>20</v>
      </c>
    </row>
    <row r="46" spans="2:8">
      <c r="B46" s="125">
        <v>27</v>
      </c>
      <c r="C46" s="365" t="s">
        <v>51</v>
      </c>
      <c r="D46" s="366"/>
    </row>
    <row r="47" spans="2:8" ht="13.5" thickBot="1">
      <c r="B47" s="126">
        <v>28</v>
      </c>
      <c r="C47" s="365" t="s">
        <v>51</v>
      </c>
      <c r="D47" s="366"/>
    </row>
    <row r="48" spans="2:8" ht="13.5" thickBot="1">
      <c r="B48" s="135" t="s">
        <v>0</v>
      </c>
      <c r="C48" s="140">
        <f>COUNTIF(C33:C47,"&gt;0")</f>
        <v>6</v>
      </c>
      <c r="D48" s="139">
        <f>COUNTIF(D33:D47,"&gt;0")</f>
        <v>8</v>
      </c>
    </row>
    <row r="49" spans="2:8">
      <c r="B49" s="88" t="s">
        <v>1</v>
      </c>
      <c r="C49" s="87">
        <f>AVERAGE(C33:C47)</f>
        <v>22.983333333333334</v>
      </c>
      <c r="D49" s="86">
        <f>AVERAGE(D33:D47)</f>
        <v>20.375</v>
      </c>
    </row>
    <row r="50" spans="2:8">
      <c r="B50" s="85" t="s">
        <v>2</v>
      </c>
      <c r="C50" s="84">
        <f>STDEV(C33:C47)</f>
        <v>0.71110243050257305</v>
      </c>
      <c r="D50" s="83">
        <f>STDEV(D33:D47)</f>
        <v>1.2566963492768313</v>
      </c>
    </row>
    <row r="51" spans="2:8" ht="13.5" thickBot="1">
      <c r="B51" s="82" t="s">
        <v>3</v>
      </c>
      <c r="C51" s="81">
        <f>CONFIDENCE(0.05,C50,C48)</f>
        <v>0.56898999361407376</v>
      </c>
      <c r="D51" s="80">
        <f>CONFIDENCE(0.05,D50,D48)</f>
        <v>0.87083013825451916</v>
      </c>
    </row>
    <row r="53" spans="2:8" ht="13.5" thickBot="1"/>
    <row r="54" spans="2:8" ht="13.5" thickBot="1">
      <c r="B54" s="347"/>
      <c r="C54" s="348"/>
      <c r="D54" s="363" t="s">
        <v>15</v>
      </c>
      <c r="G54" s="346" t="s">
        <v>114</v>
      </c>
      <c r="H54" s="346"/>
    </row>
    <row r="55" spans="2:8" ht="13.5" thickBot="1">
      <c r="B55" s="349"/>
      <c r="C55" s="350"/>
      <c r="D55" s="364"/>
      <c r="G55" s="112">
        <v>1</v>
      </c>
      <c r="H55" s="112">
        <v>2</v>
      </c>
    </row>
    <row r="56" spans="2:8" ht="13.5" thickBot="1">
      <c r="B56" s="355" t="s">
        <v>17</v>
      </c>
      <c r="C56" s="348"/>
      <c r="D56" s="111" t="s">
        <v>73</v>
      </c>
      <c r="F56" s="110" t="s">
        <v>1</v>
      </c>
      <c r="G56" s="108">
        <f t="shared" ref="G56:H58" si="2">C75</f>
        <v>23.575000000000003</v>
      </c>
      <c r="H56" s="108">
        <f t="shared" si="2"/>
        <v>20.666666666666668</v>
      </c>
    </row>
    <row r="57" spans="2:8">
      <c r="B57" s="373" t="s">
        <v>6</v>
      </c>
      <c r="C57" s="356" t="s">
        <v>27</v>
      </c>
      <c r="D57" s="357"/>
      <c r="F57" s="102" t="s">
        <v>7</v>
      </c>
      <c r="G57" s="108">
        <f t="shared" si="2"/>
        <v>2.4757153848265081</v>
      </c>
      <c r="H57" s="108">
        <f t="shared" si="2"/>
        <v>3.8396180365586781</v>
      </c>
    </row>
    <row r="58" spans="2:8">
      <c r="B58" s="374"/>
      <c r="C58" s="107">
        <v>1</v>
      </c>
      <c r="D58" s="106">
        <v>2</v>
      </c>
      <c r="F58" s="102" t="s">
        <v>3</v>
      </c>
      <c r="G58" s="105">
        <f t="shared" si="2"/>
        <v>2.4261564951158374</v>
      </c>
      <c r="H58" s="105">
        <f t="shared" si="2"/>
        <v>3.0722778440765004</v>
      </c>
    </row>
    <row r="59" spans="2:8">
      <c r="B59" s="85">
        <v>3</v>
      </c>
      <c r="C59" s="420" t="s">
        <v>51</v>
      </c>
      <c r="D59" s="421"/>
      <c r="F59" s="102" t="s">
        <v>8</v>
      </c>
      <c r="G59" s="101">
        <f>MAX(C59:C73)</f>
        <v>26.5</v>
      </c>
      <c r="H59" s="101">
        <f>MAX(D59:D73)</f>
        <v>23.5</v>
      </c>
    </row>
    <row r="60" spans="2:8">
      <c r="B60" s="85">
        <v>5</v>
      </c>
      <c r="C60" s="412"/>
      <c r="D60" s="413"/>
      <c r="F60" s="102" t="s">
        <v>9</v>
      </c>
      <c r="G60" s="101">
        <f>MIN(C59:C73)</f>
        <v>20.6</v>
      </c>
      <c r="H60" s="101">
        <f>MIN(D59:D73)</f>
        <v>13.3</v>
      </c>
    </row>
    <row r="61" spans="2:8" ht="13.5" thickBot="1">
      <c r="B61" s="85">
        <v>6</v>
      </c>
      <c r="C61" s="414" t="s">
        <v>51</v>
      </c>
      <c r="D61" s="136">
        <v>23.5</v>
      </c>
      <c r="F61" s="98" t="s">
        <v>10</v>
      </c>
      <c r="G61" s="97">
        <f>G59-G60</f>
        <v>5.8999999999999986</v>
      </c>
      <c r="H61" s="97">
        <f>H59-H60</f>
        <v>10.199999999999999</v>
      </c>
    </row>
    <row r="62" spans="2:8">
      <c r="B62" s="85">
        <v>7</v>
      </c>
      <c r="C62" s="415"/>
      <c r="D62" s="136">
        <v>23.5</v>
      </c>
    </row>
    <row r="63" spans="2:8">
      <c r="B63" s="85">
        <v>10</v>
      </c>
      <c r="C63" s="137">
        <v>22.9</v>
      </c>
      <c r="D63" s="136">
        <v>13.3</v>
      </c>
    </row>
    <row r="64" spans="2:8">
      <c r="B64" s="85">
        <v>11</v>
      </c>
      <c r="C64" s="137">
        <v>24.3</v>
      </c>
      <c r="D64" s="136">
        <v>20.7</v>
      </c>
    </row>
    <row r="65" spans="2:8">
      <c r="B65" s="85">
        <v>12</v>
      </c>
      <c r="C65" s="408" t="s">
        <v>102</v>
      </c>
      <c r="D65" s="409"/>
    </row>
    <row r="66" spans="2:8">
      <c r="B66" s="85">
        <v>14</v>
      </c>
      <c r="C66" s="137">
        <v>20.6</v>
      </c>
      <c r="D66" s="136">
        <v>20.5</v>
      </c>
    </row>
    <row r="67" spans="2:8">
      <c r="B67" s="85">
        <v>17</v>
      </c>
      <c r="C67" s="137">
        <v>26.5</v>
      </c>
      <c r="D67" s="136">
        <v>22.5</v>
      </c>
    </row>
    <row r="68" spans="2:8">
      <c r="B68" s="85">
        <v>18</v>
      </c>
      <c r="C68" s="353" t="s">
        <v>71</v>
      </c>
      <c r="D68" s="387"/>
    </row>
    <row r="69" spans="2:8">
      <c r="B69" s="85">
        <v>20</v>
      </c>
      <c r="C69" s="365" t="s">
        <v>51</v>
      </c>
      <c r="D69" s="366"/>
    </row>
    <row r="70" spans="2:8">
      <c r="B70" s="85">
        <v>21</v>
      </c>
      <c r="C70" s="365" t="s">
        <v>51</v>
      </c>
      <c r="D70" s="366"/>
    </row>
    <row r="71" spans="2:8">
      <c r="B71" s="92">
        <v>24</v>
      </c>
      <c r="C71" s="365" t="s">
        <v>51</v>
      </c>
      <c r="D71" s="366"/>
    </row>
    <row r="72" spans="2:8">
      <c r="B72" s="92">
        <v>25</v>
      </c>
      <c r="C72" s="365" t="s">
        <v>51</v>
      </c>
      <c r="D72" s="366"/>
    </row>
    <row r="73" spans="2:8" ht="13.5" thickBot="1">
      <c r="B73" s="92">
        <v>27</v>
      </c>
      <c r="C73" s="365" t="s">
        <v>51</v>
      </c>
      <c r="D73" s="366"/>
    </row>
    <row r="74" spans="2:8" ht="13.5" thickBot="1">
      <c r="B74" s="135" t="s">
        <v>0</v>
      </c>
      <c r="C74" s="140">
        <f>COUNTIF(C59:C73,"&gt;0")</f>
        <v>4</v>
      </c>
      <c r="D74" s="139">
        <f>COUNTIF(D59:D73,"&gt;0")</f>
        <v>6</v>
      </c>
    </row>
    <row r="75" spans="2:8">
      <c r="B75" s="88" t="s">
        <v>1</v>
      </c>
      <c r="C75" s="87">
        <f>AVERAGE(C59:C73)</f>
        <v>23.575000000000003</v>
      </c>
      <c r="D75" s="86">
        <f>AVERAGE(D59:D73)</f>
        <v>20.666666666666668</v>
      </c>
    </row>
    <row r="76" spans="2:8">
      <c r="B76" s="85" t="s">
        <v>2</v>
      </c>
      <c r="C76" s="84">
        <f>STDEV(C59:C73)</f>
        <v>2.4757153848265081</v>
      </c>
      <c r="D76" s="83">
        <f>STDEV(D59:D73)</f>
        <v>3.8396180365586781</v>
      </c>
    </row>
    <row r="77" spans="2:8" ht="13.5" thickBot="1">
      <c r="B77" s="82" t="s">
        <v>3</v>
      </c>
      <c r="C77" s="81">
        <f>CONFIDENCE(0.05,C76,C74)</f>
        <v>2.4261564951158374</v>
      </c>
      <c r="D77" s="80">
        <f>CONFIDENCE(0.05,D76,D74)</f>
        <v>3.0722778440765004</v>
      </c>
    </row>
    <row r="79" spans="2:8" ht="13.5" thickBot="1"/>
    <row r="80" spans="2:8" ht="13.5" thickBot="1">
      <c r="B80" s="347"/>
      <c r="C80" s="348"/>
      <c r="D80" s="363" t="s">
        <v>15</v>
      </c>
      <c r="G80" s="346" t="s">
        <v>113</v>
      </c>
      <c r="H80" s="346"/>
    </row>
    <row r="81" spans="2:8" ht="13.5" thickBot="1">
      <c r="B81" s="349"/>
      <c r="C81" s="350"/>
      <c r="D81" s="364"/>
      <c r="G81" s="112">
        <v>1</v>
      </c>
      <c r="H81" s="112">
        <v>2</v>
      </c>
    </row>
    <row r="82" spans="2:8" ht="13.5" thickBot="1">
      <c r="B82" s="355" t="s">
        <v>17</v>
      </c>
      <c r="C82" s="348"/>
      <c r="D82" s="111" t="s">
        <v>69</v>
      </c>
      <c r="F82" s="110" t="s">
        <v>1</v>
      </c>
      <c r="G82" s="108">
        <f t="shared" ref="G82:H84" si="3">C95</f>
        <v>24.3</v>
      </c>
      <c r="H82" s="108">
        <f t="shared" si="3"/>
        <v>19.7</v>
      </c>
    </row>
    <row r="83" spans="2:8">
      <c r="B83" s="373" t="s">
        <v>6</v>
      </c>
      <c r="C83" s="356" t="s">
        <v>27</v>
      </c>
      <c r="D83" s="357"/>
      <c r="F83" s="102" t="s">
        <v>7</v>
      </c>
      <c r="G83" s="108" t="e">
        <f t="shared" si="3"/>
        <v>#DIV/0!</v>
      </c>
      <c r="H83" s="108" t="e">
        <f t="shared" si="3"/>
        <v>#DIV/0!</v>
      </c>
    </row>
    <row r="84" spans="2:8" ht="13.5" thickBot="1">
      <c r="B84" s="374"/>
      <c r="C84" s="107">
        <v>1</v>
      </c>
      <c r="D84" s="106">
        <v>2</v>
      </c>
      <c r="F84" s="102" t="s">
        <v>3</v>
      </c>
      <c r="G84" s="105" t="e">
        <f t="shared" si="3"/>
        <v>#DIV/0!</v>
      </c>
      <c r="H84" s="105" t="e">
        <f t="shared" si="3"/>
        <v>#DIV/0!</v>
      </c>
    </row>
    <row r="85" spans="2:8">
      <c r="B85" s="85">
        <v>7</v>
      </c>
      <c r="C85" s="376" t="s">
        <v>51</v>
      </c>
      <c r="D85" s="362"/>
      <c r="F85" s="102" t="s">
        <v>8</v>
      </c>
      <c r="G85" s="101">
        <f>MAX(C85:C93)</f>
        <v>24.3</v>
      </c>
      <c r="H85" s="101">
        <f>MAX(D85:D93)</f>
        <v>19.7</v>
      </c>
    </row>
    <row r="86" spans="2:8">
      <c r="B86" s="85">
        <v>8</v>
      </c>
      <c r="C86" s="358" t="s">
        <v>51</v>
      </c>
      <c r="D86" s="359"/>
      <c r="F86" s="102" t="s">
        <v>9</v>
      </c>
      <c r="G86" s="101">
        <f>MIN(C85:C93)</f>
        <v>24.3</v>
      </c>
      <c r="H86" s="101">
        <f>MIN(D85:D93)</f>
        <v>19.7</v>
      </c>
    </row>
    <row r="87" spans="2:8" ht="13.5" thickBot="1">
      <c r="B87" s="85">
        <v>9</v>
      </c>
      <c r="C87" s="154">
        <v>24.3</v>
      </c>
      <c r="D87" s="136">
        <v>19.7</v>
      </c>
      <c r="F87" s="98" t="s">
        <v>10</v>
      </c>
      <c r="G87" s="97">
        <f>G85-G86</f>
        <v>0</v>
      </c>
      <c r="H87" s="97">
        <f>H85-H86</f>
        <v>0</v>
      </c>
    </row>
    <row r="88" spans="2:8">
      <c r="B88" s="85">
        <v>10</v>
      </c>
      <c r="C88" s="358" t="s">
        <v>51</v>
      </c>
      <c r="D88" s="359"/>
    </row>
    <row r="89" spans="2:8">
      <c r="B89" s="85">
        <v>11</v>
      </c>
      <c r="C89" s="358" t="s">
        <v>51</v>
      </c>
      <c r="D89" s="359"/>
    </row>
    <row r="90" spans="2:8">
      <c r="B90" s="85">
        <v>14</v>
      </c>
      <c r="C90" s="358" t="s">
        <v>51</v>
      </c>
      <c r="D90" s="359"/>
    </row>
    <row r="91" spans="2:8">
      <c r="B91" s="85">
        <v>15</v>
      </c>
      <c r="C91" s="358" t="s">
        <v>51</v>
      </c>
      <c r="D91" s="359"/>
    </row>
    <row r="92" spans="2:8">
      <c r="B92" s="85">
        <v>16</v>
      </c>
      <c r="C92" s="358" t="s">
        <v>51</v>
      </c>
      <c r="D92" s="359"/>
    </row>
    <row r="93" spans="2:8" ht="13.5" thickBot="1">
      <c r="B93" s="85">
        <v>21</v>
      </c>
      <c r="C93" s="392" t="s">
        <v>51</v>
      </c>
      <c r="D93" s="393"/>
    </row>
    <row r="94" spans="2:8" ht="13.5" thickBot="1">
      <c r="B94" s="135" t="s">
        <v>0</v>
      </c>
      <c r="C94" s="143">
        <f>COUNTIF(C85:C93,"&gt;0")</f>
        <v>1</v>
      </c>
      <c r="D94" s="142">
        <f>COUNTIF(D85:D93,"&gt;0")</f>
        <v>1</v>
      </c>
    </row>
    <row r="95" spans="2:8">
      <c r="B95" s="88" t="s">
        <v>1</v>
      </c>
      <c r="C95" s="87">
        <f>AVERAGE(C85:C93)</f>
        <v>24.3</v>
      </c>
      <c r="D95" s="86">
        <f>AVERAGE(D85:D93)</f>
        <v>19.7</v>
      </c>
    </row>
    <row r="96" spans="2:8">
      <c r="B96" s="85" t="s">
        <v>2</v>
      </c>
      <c r="C96" s="84" t="e">
        <f>STDEV(C85:C93)</f>
        <v>#DIV/0!</v>
      </c>
      <c r="D96" s="83" t="e">
        <f>STDEV(D85:D93)</f>
        <v>#DIV/0!</v>
      </c>
    </row>
    <row r="97" spans="2:8" ht="13.5" thickBot="1">
      <c r="B97" s="82" t="s">
        <v>3</v>
      </c>
      <c r="C97" s="81" t="e">
        <f>CONFIDENCE(0.05,C96,C94)</f>
        <v>#DIV/0!</v>
      </c>
      <c r="D97" s="80" t="e">
        <f>CONFIDENCE(0.05,D96,D94)</f>
        <v>#DIV/0!</v>
      </c>
    </row>
    <row r="99" spans="2:8" ht="13.5" thickBot="1"/>
    <row r="100" spans="2:8" ht="13.5" thickBot="1">
      <c r="B100" s="347"/>
      <c r="C100" s="348"/>
      <c r="D100" s="363" t="s">
        <v>15</v>
      </c>
      <c r="G100" s="346" t="s">
        <v>112</v>
      </c>
      <c r="H100" s="346"/>
    </row>
    <row r="101" spans="2:8" ht="13.5" thickBot="1">
      <c r="B101" s="349"/>
      <c r="C101" s="350"/>
      <c r="D101" s="364"/>
      <c r="G101" s="112">
        <v>1</v>
      </c>
      <c r="H101" s="112">
        <v>2</v>
      </c>
    </row>
    <row r="102" spans="2:8" ht="13.5" thickBot="1">
      <c r="B102" s="355" t="s">
        <v>17</v>
      </c>
      <c r="C102" s="348"/>
      <c r="D102" s="111" t="s">
        <v>66</v>
      </c>
      <c r="F102" s="110" t="s">
        <v>1</v>
      </c>
      <c r="G102" s="108" t="e">
        <f t="shared" ref="G102:H104" si="4">C120</f>
        <v>#DIV/0!</v>
      </c>
      <c r="H102" s="108" t="e">
        <f t="shared" si="4"/>
        <v>#DIV/0!</v>
      </c>
    </row>
    <row r="103" spans="2:8">
      <c r="B103" s="373" t="s">
        <v>6</v>
      </c>
      <c r="C103" s="356" t="s">
        <v>27</v>
      </c>
      <c r="D103" s="357"/>
      <c r="F103" s="102" t="s">
        <v>7</v>
      </c>
      <c r="G103" s="108" t="e">
        <f t="shared" si="4"/>
        <v>#DIV/0!</v>
      </c>
      <c r="H103" s="108" t="e">
        <f t="shared" si="4"/>
        <v>#DIV/0!</v>
      </c>
    </row>
    <row r="104" spans="2:8" ht="13.5" thickBot="1">
      <c r="B104" s="374"/>
      <c r="C104" s="107">
        <v>1</v>
      </c>
      <c r="D104" s="106">
        <v>2</v>
      </c>
      <c r="F104" s="102" t="s">
        <v>3</v>
      </c>
      <c r="G104" s="105" t="e">
        <f t="shared" si="4"/>
        <v>#DIV/0!</v>
      </c>
      <c r="H104" s="105" t="e">
        <f t="shared" si="4"/>
        <v>#DIV/0!</v>
      </c>
    </row>
    <row r="105" spans="2:8">
      <c r="B105" s="124">
        <v>2</v>
      </c>
      <c r="C105" s="351" t="s">
        <v>51</v>
      </c>
      <c r="D105" s="352"/>
      <c r="F105" s="102" t="s">
        <v>8</v>
      </c>
      <c r="G105" s="101">
        <f>MAX(C105:C118)</f>
        <v>0</v>
      </c>
      <c r="H105" s="101">
        <f>MAX(D105:D118)</f>
        <v>0</v>
      </c>
    </row>
    <row r="106" spans="2:8">
      <c r="B106" s="122">
        <v>5</v>
      </c>
      <c r="C106" s="351" t="s">
        <v>51</v>
      </c>
      <c r="D106" s="352"/>
      <c r="F106" s="102" t="s">
        <v>9</v>
      </c>
      <c r="G106" s="101">
        <f>MIN(C105:C118)</f>
        <v>0</v>
      </c>
      <c r="H106" s="101">
        <f>MIN(D105:D118)</f>
        <v>0</v>
      </c>
    </row>
    <row r="107" spans="2:8" ht="13.5" thickBot="1">
      <c r="B107" s="122">
        <v>6</v>
      </c>
      <c r="C107" s="351" t="s">
        <v>51</v>
      </c>
      <c r="D107" s="352"/>
      <c r="F107" s="98" t="s">
        <v>10</v>
      </c>
      <c r="G107" s="97">
        <f>G105-G106</f>
        <v>0</v>
      </c>
      <c r="H107" s="97">
        <f>H105-H106</f>
        <v>0</v>
      </c>
    </row>
    <row r="108" spans="2:8">
      <c r="B108" s="122">
        <v>7</v>
      </c>
      <c r="C108" s="351" t="s">
        <v>51</v>
      </c>
      <c r="D108" s="352"/>
    </row>
    <row r="109" spans="2:8">
      <c r="B109" s="122">
        <v>8</v>
      </c>
      <c r="C109" s="351" t="s">
        <v>51</v>
      </c>
      <c r="D109" s="352"/>
    </row>
    <row r="110" spans="2:8">
      <c r="B110" s="122">
        <v>13</v>
      </c>
      <c r="C110" s="351" t="s">
        <v>51</v>
      </c>
      <c r="D110" s="352"/>
    </row>
    <row r="111" spans="2:8">
      <c r="B111" s="122">
        <v>14</v>
      </c>
      <c r="C111" s="351" t="s">
        <v>57</v>
      </c>
      <c r="D111" s="352"/>
    </row>
    <row r="112" spans="2:8">
      <c r="B112" s="122">
        <v>16</v>
      </c>
      <c r="C112" s="351" t="s">
        <v>51</v>
      </c>
      <c r="D112" s="352"/>
    </row>
    <row r="113" spans="2:8">
      <c r="B113" s="122">
        <v>19</v>
      </c>
      <c r="C113" s="351" t="s">
        <v>51</v>
      </c>
      <c r="D113" s="352"/>
    </row>
    <row r="114" spans="2:8">
      <c r="B114" s="122">
        <v>20</v>
      </c>
      <c r="C114" s="353" t="s">
        <v>51</v>
      </c>
      <c r="D114" s="422"/>
    </row>
    <row r="115" spans="2:8">
      <c r="B115" s="125">
        <v>23</v>
      </c>
      <c r="C115" s="351" t="s">
        <v>51</v>
      </c>
      <c r="D115" s="352"/>
    </row>
    <row r="116" spans="2:8">
      <c r="B116" s="125">
        <v>28</v>
      </c>
      <c r="C116" s="351" t="s">
        <v>51</v>
      </c>
      <c r="D116" s="352"/>
    </row>
    <row r="117" spans="2:8" ht="12.75" customHeight="1">
      <c r="B117" s="125">
        <v>29</v>
      </c>
      <c r="C117" s="351" t="s">
        <v>51</v>
      </c>
      <c r="D117" s="352"/>
    </row>
    <row r="118" spans="2:8" ht="13.5" thickBot="1">
      <c r="B118" s="126">
        <v>30</v>
      </c>
      <c r="C118" s="351" t="s">
        <v>51</v>
      </c>
      <c r="D118" s="352"/>
    </row>
    <row r="119" spans="2:8" ht="13.5" thickBot="1">
      <c r="B119" s="135" t="s">
        <v>0</v>
      </c>
      <c r="C119" s="140">
        <f>COUNTIF(C105:C118,"&gt;0")</f>
        <v>0</v>
      </c>
      <c r="D119" s="139">
        <f>COUNTIF(D105:D118,"&gt;0")</f>
        <v>0</v>
      </c>
    </row>
    <row r="120" spans="2:8">
      <c r="B120" s="88" t="s">
        <v>1</v>
      </c>
      <c r="C120" s="87" t="e">
        <f>AVERAGE(C105:C118)</f>
        <v>#DIV/0!</v>
      </c>
      <c r="D120" s="86" t="e">
        <f>AVERAGE(D105:D118)</f>
        <v>#DIV/0!</v>
      </c>
    </row>
    <row r="121" spans="2:8">
      <c r="B121" s="85" t="s">
        <v>2</v>
      </c>
      <c r="C121" s="84" t="e">
        <f>STDEV(C105:C118)</f>
        <v>#DIV/0!</v>
      </c>
      <c r="D121" s="83" t="e">
        <f>STDEV(D105:D118)</f>
        <v>#DIV/0!</v>
      </c>
    </row>
    <row r="122" spans="2:8" ht="13.5" thickBot="1">
      <c r="B122" s="82" t="s">
        <v>3</v>
      </c>
      <c r="C122" s="81" t="e">
        <f>CONFIDENCE(0.05,C121,C119)</f>
        <v>#DIV/0!</v>
      </c>
      <c r="D122" s="80" t="e">
        <f>CONFIDENCE(0.05,D121,D119)</f>
        <v>#DIV/0!</v>
      </c>
    </row>
    <row r="124" spans="2:8" ht="13.5" thickBot="1"/>
    <row r="125" spans="2:8" ht="13.5" thickBot="1">
      <c r="B125" s="347"/>
      <c r="C125" s="348"/>
      <c r="D125" s="363" t="s">
        <v>15</v>
      </c>
      <c r="G125" s="346" t="s">
        <v>111</v>
      </c>
      <c r="H125" s="346"/>
    </row>
    <row r="126" spans="2:8" ht="13.5" thickBot="1">
      <c r="B126" s="349"/>
      <c r="C126" s="350"/>
      <c r="D126" s="364"/>
      <c r="G126" s="112">
        <v>1</v>
      </c>
      <c r="H126" s="112">
        <v>2</v>
      </c>
    </row>
    <row r="127" spans="2:8" ht="13.5" thickBot="1">
      <c r="B127" s="355" t="s">
        <v>17</v>
      </c>
      <c r="C127" s="348"/>
      <c r="D127" s="111" t="s">
        <v>64</v>
      </c>
      <c r="F127" s="110" t="s">
        <v>1</v>
      </c>
      <c r="G127" s="108" t="e">
        <f t="shared" ref="G127:H129" si="5">C141</f>
        <v>#DIV/0!</v>
      </c>
      <c r="H127" s="108" t="e">
        <f t="shared" si="5"/>
        <v>#DIV/0!</v>
      </c>
    </row>
    <row r="128" spans="2:8">
      <c r="B128" s="373" t="s">
        <v>6</v>
      </c>
      <c r="C128" s="356" t="s">
        <v>27</v>
      </c>
      <c r="D128" s="357"/>
      <c r="F128" s="102" t="s">
        <v>7</v>
      </c>
      <c r="G128" s="108" t="e">
        <f t="shared" si="5"/>
        <v>#DIV/0!</v>
      </c>
      <c r="H128" s="108" t="e">
        <f t="shared" si="5"/>
        <v>#DIV/0!</v>
      </c>
    </row>
    <row r="129" spans="2:8" ht="13.5" thickBot="1">
      <c r="B129" s="374"/>
      <c r="C129" s="107">
        <v>1</v>
      </c>
      <c r="D129" s="106">
        <v>2</v>
      </c>
      <c r="F129" s="102" t="s">
        <v>3</v>
      </c>
      <c r="G129" s="105" t="e">
        <f t="shared" si="5"/>
        <v>#DIV/0!</v>
      </c>
      <c r="H129" s="105" t="e">
        <f t="shared" si="5"/>
        <v>#DIV/0!</v>
      </c>
    </row>
    <row r="130" spans="2:8">
      <c r="B130" s="124">
        <v>3</v>
      </c>
      <c r="C130" s="351" t="s">
        <v>51</v>
      </c>
      <c r="D130" s="352"/>
      <c r="F130" s="102" t="s">
        <v>8</v>
      </c>
      <c r="G130" s="101">
        <f>MAX(C130:C139)</f>
        <v>0</v>
      </c>
      <c r="H130" s="101">
        <f>MAX(D130:D139)</f>
        <v>0</v>
      </c>
    </row>
    <row r="131" spans="2:8">
      <c r="B131" s="123">
        <v>6</v>
      </c>
      <c r="C131" s="351" t="s">
        <v>51</v>
      </c>
      <c r="D131" s="352"/>
      <c r="F131" s="102" t="s">
        <v>9</v>
      </c>
      <c r="G131" s="101">
        <f>MIN(C130:C139)</f>
        <v>0</v>
      </c>
      <c r="H131" s="101">
        <f>MIN(D130:D139)</f>
        <v>0</v>
      </c>
    </row>
    <row r="132" spans="2:8" ht="13.5" thickBot="1">
      <c r="B132" s="122">
        <v>16</v>
      </c>
      <c r="C132" s="351" t="s">
        <v>51</v>
      </c>
      <c r="D132" s="352"/>
      <c r="F132" s="98" t="s">
        <v>10</v>
      </c>
      <c r="G132" s="97">
        <f>G130-G131</f>
        <v>0</v>
      </c>
      <c r="H132" s="97">
        <f>H130-H131</f>
        <v>0</v>
      </c>
    </row>
    <row r="133" spans="2:8">
      <c r="B133" s="122">
        <v>18</v>
      </c>
      <c r="C133" s="353" t="s">
        <v>57</v>
      </c>
      <c r="D133" s="354"/>
    </row>
    <row r="134" spans="2:8">
      <c r="B134" s="122">
        <v>19</v>
      </c>
      <c r="C134" s="353" t="s">
        <v>57</v>
      </c>
      <c r="D134" s="354"/>
    </row>
    <row r="135" spans="2:8">
      <c r="B135" s="122">
        <v>20</v>
      </c>
      <c r="C135" s="353" t="s">
        <v>57</v>
      </c>
      <c r="D135" s="354"/>
    </row>
    <row r="136" spans="2:8">
      <c r="B136" s="122">
        <v>24</v>
      </c>
      <c r="C136" s="351" t="s">
        <v>51</v>
      </c>
      <c r="D136" s="352"/>
    </row>
    <row r="137" spans="2:8">
      <c r="B137" s="122">
        <v>25</v>
      </c>
      <c r="C137" s="353" t="s">
        <v>57</v>
      </c>
      <c r="D137" s="354"/>
    </row>
    <row r="138" spans="2:8">
      <c r="B138" s="125">
        <v>26</v>
      </c>
      <c r="C138" s="351" t="s">
        <v>51</v>
      </c>
      <c r="D138" s="352"/>
    </row>
    <row r="139" spans="2:8" ht="13.5" thickBot="1">
      <c r="B139" s="125">
        <v>27</v>
      </c>
      <c r="C139" s="353" t="s">
        <v>57</v>
      </c>
      <c r="D139" s="354"/>
    </row>
    <row r="140" spans="2:8" ht="13.5" thickBot="1">
      <c r="B140" s="135" t="s">
        <v>0</v>
      </c>
      <c r="C140" s="114">
        <f>COUNTIF(C130:C139,"&gt;0")</f>
        <v>0</v>
      </c>
      <c r="D140" s="113">
        <f>COUNTIF(D130:D139,"&gt;0")</f>
        <v>0</v>
      </c>
    </row>
    <row r="141" spans="2:8">
      <c r="B141" s="88" t="s">
        <v>1</v>
      </c>
      <c r="C141" s="87" t="e">
        <f>AVERAGE(C130:C139)</f>
        <v>#DIV/0!</v>
      </c>
      <c r="D141" s="86" t="e">
        <f>AVERAGE(D130:D139)</f>
        <v>#DIV/0!</v>
      </c>
    </row>
    <row r="142" spans="2:8">
      <c r="B142" s="85" t="s">
        <v>2</v>
      </c>
      <c r="C142" s="84" t="e">
        <f>STDEV(C130:C139)</f>
        <v>#DIV/0!</v>
      </c>
      <c r="D142" s="83" t="e">
        <f>STDEV(D130:D139)</f>
        <v>#DIV/0!</v>
      </c>
    </row>
    <row r="143" spans="2:8" ht="13.5" thickBot="1">
      <c r="B143" s="82" t="s">
        <v>3</v>
      </c>
      <c r="C143" s="81" t="e">
        <f>CONFIDENCE(0.05,C142,C140)</f>
        <v>#DIV/0!</v>
      </c>
      <c r="D143" s="80" t="e">
        <f>CONFIDENCE(0.05,D142,D140)</f>
        <v>#DIV/0!</v>
      </c>
    </row>
    <row r="145" spans="2:8" ht="13.5" thickBot="1"/>
    <row r="146" spans="2:8" ht="13.5" thickBot="1">
      <c r="B146" s="347"/>
      <c r="C146" s="348"/>
      <c r="D146" s="363" t="s">
        <v>15</v>
      </c>
      <c r="G146" s="346" t="s">
        <v>110</v>
      </c>
      <c r="H146" s="346"/>
    </row>
    <row r="147" spans="2:8" ht="13.5" thickBot="1">
      <c r="B147" s="349"/>
      <c r="C147" s="350"/>
      <c r="D147" s="364"/>
      <c r="G147" s="112">
        <v>1</v>
      </c>
      <c r="H147" s="112">
        <v>2</v>
      </c>
    </row>
    <row r="148" spans="2:8" ht="13.5" customHeight="1" thickBot="1">
      <c r="B148" s="355" t="s">
        <v>17</v>
      </c>
      <c r="C148" s="348"/>
      <c r="D148" s="111" t="s">
        <v>62</v>
      </c>
      <c r="F148" s="110" t="s">
        <v>1</v>
      </c>
      <c r="G148" s="108" t="e">
        <f t="shared" ref="G148:H150" si="6">C174</f>
        <v>#DIV/0!</v>
      </c>
      <c r="H148" s="108" t="e">
        <f t="shared" si="6"/>
        <v>#DIV/0!</v>
      </c>
    </row>
    <row r="149" spans="2:8">
      <c r="B149" s="373" t="s">
        <v>6</v>
      </c>
      <c r="C149" s="356" t="s">
        <v>27</v>
      </c>
      <c r="D149" s="357"/>
      <c r="F149" s="102" t="s">
        <v>7</v>
      </c>
      <c r="G149" s="108" t="e">
        <f t="shared" si="6"/>
        <v>#DIV/0!</v>
      </c>
      <c r="H149" s="108" t="e">
        <f t="shared" si="6"/>
        <v>#DIV/0!</v>
      </c>
    </row>
    <row r="150" spans="2:8" ht="13.5" thickBot="1">
      <c r="B150" s="374"/>
      <c r="C150" s="107">
        <v>1</v>
      </c>
      <c r="D150" s="106">
        <v>2</v>
      </c>
      <c r="F150" s="102" t="s">
        <v>3</v>
      </c>
      <c r="G150" s="105" t="e">
        <f t="shared" si="6"/>
        <v>#DIV/0!</v>
      </c>
      <c r="H150" s="105" t="e">
        <f t="shared" si="6"/>
        <v>#DIV/0!</v>
      </c>
    </row>
    <row r="151" spans="2:8">
      <c r="B151" s="124">
        <v>1</v>
      </c>
      <c r="C151" s="394" t="s">
        <v>57</v>
      </c>
      <c r="D151" s="348"/>
      <c r="F151" s="102" t="s">
        <v>8</v>
      </c>
      <c r="G151" s="101">
        <f>MAX(C151:C172)</f>
        <v>0</v>
      </c>
      <c r="H151" s="101">
        <f>MAX(D151:D172)</f>
        <v>0</v>
      </c>
    </row>
    <row r="152" spans="2:8">
      <c r="B152" s="123">
        <v>2</v>
      </c>
      <c r="C152" s="395"/>
      <c r="D152" s="396"/>
      <c r="F152" s="102" t="s">
        <v>9</v>
      </c>
      <c r="G152" s="101">
        <f>MIN(C151:C172)</f>
        <v>0</v>
      </c>
      <c r="H152" s="101">
        <f>MIN(D151:D172)</f>
        <v>0</v>
      </c>
    </row>
    <row r="153" spans="2:8" ht="13.5" thickBot="1">
      <c r="B153" s="123">
        <v>3</v>
      </c>
      <c r="C153" s="395"/>
      <c r="D153" s="396"/>
      <c r="F153" s="98" t="s">
        <v>10</v>
      </c>
      <c r="G153" s="97">
        <f>G151-G152</f>
        <v>0</v>
      </c>
      <c r="H153" s="97">
        <f>H151-H152</f>
        <v>0</v>
      </c>
    </row>
    <row r="154" spans="2:8">
      <c r="B154" s="123">
        <v>4</v>
      </c>
      <c r="C154" s="395"/>
      <c r="D154" s="396"/>
    </row>
    <row r="155" spans="2:8">
      <c r="B155" s="123">
        <v>7</v>
      </c>
      <c r="C155" s="395"/>
      <c r="D155" s="396"/>
    </row>
    <row r="156" spans="2:8">
      <c r="B156" s="123">
        <v>8</v>
      </c>
      <c r="C156" s="395"/>
      <c r="D156" s="396"/>
    </row>
    <row r="157" spans="2:8">
      <c r="B157" s="123">
        <v>9</v>
      </c>
      <c r="C157" s="395"/>
      <c r="D157" s="396"/>
    </row>
    <row r="158" spans="2:8">
      <c r="B158" s="123">
        <v>10</v>
      </c>
      <c r="C158" s="395"/>
      <c r="D158" s="396"/>
    </row>
    <row r="159" spans="2:8">
      <c r="B159" s="123">
        <v>11</v>
      </c>
      <c r="C159" s="395"/>
      <c r="D159" s="396"/>
    </row>
    <row r="160" spans="2:8">
      <c r="B160" s="123">
        <v>14</v>
      </c>
      <c r="C160" s="395"/>
      <c r="D160" s="396"/>
    </row>
    <row r="161" spans="2:4">
      <c r="B161" s="123">
        <v>15</v>
      </c>
      <c r="C161" s="395"/>
      <c r="D161" s="396"/>
    </row>
    <row r="162" spans="2:4">
      <c r="B162" s="123">
        <v>16</v>
      </c>
      <c r="C162" s="395"/>
      <c r="D162" s="396"/>
    </row>
    <row r="163" spans="2:4">
      <c r="B163" s="123">
        <v>17</v>
      </c>
      <c r="C163" s="395"/>
      <c r="D163" s="396"/>
    </row>
    <row r="164" spans="2:4">
      <c r="B164" s="123">
        <v>18</v>
      </c>
      <c r="C164" s="395"/>
      <c r="D164" s="396"/>
    </row>
    <row r="165" spans="2:4">
      <c r="B165" s="122">
        <v>21</v>
      </c>
      <c r="C165" s="395"/>
      <c r="D165" s="396"/>
    </row>
    <row r="166" spans="2:4">
      <c r="B166" s="122">
        <v>22</v>
      </c>
      <c r="C166" s="395"/>
      <c r="D166" s="396"/>
    </row>
    <row r="167" spans="2:4">
      <c r="B167" s="122">
        <v>23</v>
      </c>
      <c r="C167" s="395"/>
      <c r="D167" s="396"/>
    </row>
    <row r="168" spans="2:4">
      <c r="B168" s="122">
        <v>24</v>
      </c>
      <c r="C168" s="395"/>
      <c r="D168" s="396"/>
    </row>
    <row r="169" spans="2:4">
      <c r="B169" s="122">
        <v>25</v>
      </c>
      <c r="C169" s="395"/>
      <c r="D169" s="396"/>
    </row>
    <row r="170" spans="2:4">
      <c r="B170" s="122">
        <v>29</v>
      </c>
      <c r="C170" s="395"/>
      <c r="D170" s="396"/>
    </row>
    <row r="171" spans="2:4">
      <c r="B171" s="125">
        <v>30</v>
      </c>
      <c r="C171" s="395"/>
      <c r="D171" s="396"/>
    </row>
    <row r="172" spans="2:4" ht="13.5" thickBot="1">
      <c r="B172" s="125">
        <v>31</v>
      </c>
      <c r="C172" s="397"/>
      <c r="D172" s="398"/>
    </row>
    <row r="173" spans="2:4" ht="13.5" thickBot="1">
      <c r="B173" s="91" t="s">
        <v>0</v>
      </c>
      <c r="C173" s="114">
        <f>COUNTIF(C151:C172,"&gt;0")</f>
        <v>0</v>
      </c>
      <c r="D173" s="113">
        <f>COUNTIF(D151:D172,"&gt;0")</f>
        <v>0</v>
      </c>
    </row>
    <row r="174" spans="2:4">
      <c r="B174" s="88" t="s">
        <v>1</v>
      </c>
      <c r="C174" s="87" t="e">
        <f>AVERAGE(C151:C172)</f>
        <v>#DIV/0!</v>
      </c>
      <c r="D174" s="86" t="e">
        <f>AVERAGE(D151:D172)</f>
        <v>#DIV/0!</v>
      </c>
    </row>
    <row r="175" spans="2:4">
      <c r="B175" s="85" t="s">
        <v>2</v>
      </c>
      <c r="C175" s="84" t="e">
        <f>STDEV(C151:C172)</f>
        <v>#DIV/0!</v>
      </c>
      <c r="D175" s="83" t="e">
        <f>STDEV(D151:D172)</f>
        <v>#DIV/0!</v>
      </c>
    </row>
    <row r="176" spans="2:4" ht="13.5" thickBot="1">
      <c r="B176" s="82" t="s">
        <v>3</v>
      </c>
      <c r="C176" s="81" t="e">
        <f>CONFIDENCE(0.05,C175,C173)</f>
        <v>#DIV/0!</v>
      </c>
      <c r="D176" s="80" t="e">
        <f>CONFIDENCE(0.05,D175,D173)</f>
        <v>#DIV/0!</v>
      </c>
    </row>
    <row r="178" spans="2:8" ht="13.5" thickBot="1"/>
    <row r="179" spans="2:8" ht="13.5" thickBot="1">
      <c r="B179" s="347"/>
      <c r="C179" s="348"/>
      <c r="D179" s="363" t="s">
        <v>15</v>
      </c>
      <c r="G179" s="346" t="s">
        <v>109</v>
      </c>
      <c r="H179" s="346"/>
    </row>
    <row r="180" spans="2:8" ht="13.5" thickBot="1">
      <c r="B180" s="349"/>
      <c r="C180" s="350"/>
      <c r="D180" s="364"/>
      <c r="G180" s="112">
        <v>1</v>
      </c>
      <c r="H180" s="112">
        <v>2</v>
      </c>
    </row>
    <row r="181" spans="2:8" ht="13.5" customHeight="1" thickBot="1">
      <c r="B181" s="355" t="s">
        <v>17</v>
      </c>
      <c r="C181" s="348"/>
      <c r="D181" s="111" t="s">
        <v>60</v>
      </c>
      <c r="F181" s="110" t="s">
        <v>1</v>
      </c>
      <c r="G181" s="108" t="e">
        <f t="shared" ref="G181:H183" si="7">C204</f>
        <v>#DIV/0!</v>
      </c>
      <c r="H181" s="108" t="e">
        <f t="shared" si="7"/>
        <v>#DIV/0!</v>
      </c>
    </row>
    <row r="182" spans="2:8">
      <c r="B182" s="373" t="s">
        <v>6</v>
      </c>
      <c r="C182" s="356" t="s">
        <v>27</v>
      </c>
      <c r="D182" s="357"/>
      <c r="F182" s="102" t="s">
        <v>7</v>
      </c>
      <c r="G182" s="108" t="e">
        <f t="shared" si="7"/>
        <v>#DIV/0!</v>
      </c>
      <c r="H182" s="108" t="e">
        <f t="shared" si="7"/>
        <v>#DIV/0!</v>
      </c>
    </row>
    <row r="183" spans="2:8" ht="13.5" thickBot="1">
      <c r="B183" s="374"/>
      <c r="C183" s="107">
        <v>1</v>
      </c>
      <c r="D183" s="106">
        <v>2</v>
      </c>
      <c r="F183" s="102" t="s">
        <v>3</v>
      </c>
      <c r="G183" s="105" t="e">
        <f t="shared" si="7"/>
        <v>#DIV/0!</v>
      </c>
      <c r="H183" s="105" t="e">
        <f t="shared" si="7"/>
        <v>#DIV/0!</v>
      </c>
    </row>
    <row r="184" spans="2:8">
      <c r="B184" s="124">
        <v>1</v>
      </c>
      <c r="C184" s="394" t="s">
        <v>57</v>
      </c>
      <c r="D184" s="348"/>
      <c r="F184" s="102" t="s">
        <v>8</v>
      </c>
      <c r="G184" s="101">
        <f>MAX(C184:C202)</f>
        <v>0</v>
      </c>
      <c r="H184" s="101">
        <f>MAX(D184:D201)</f>
        <v>0</v>
      </c>
    </row>
    <row r="185" spans="2:8">
      <c r="B185" s="123">
        <v>4</v>
      </c>
      <c r="C185" s="395"/>
      <c r="D185" s="396"/>
      <c r="F185" s="102" t="s">
        <v>9</v>
      </c>
      <c r="G185" s="101">
        <f>MIN(C184:C202)</f>
        <v>0</v>
      </c>
      <c r="H185" s="101">
        <f>MIN(D184:D202)</f>
        <v>0</v>
      </c>
    </row>
    <row r="186" spans="2:8" ht="13.5" thickBot="1">
      <c r="B186" s="123">
        <v>5</v>
      </c>
      <c r="C186" s="395"/>
      <c r="D186" s="396"/>
      <c r="F186" s="98" t="s">
        <v>10</v>
      </c>
      <c r="G186" s="97">
        <f>G184-G185</f>
        <v>0</v>
      </c>
      <c r="H186" s="97">
        <f>H184-H185</f>
        <v>0</v>
      </c>
    </row>
    <row r="187" spans="2:8">
      <c r="B187" s="123">
        <v>6</v>
      </c>
      <c r="C187" s="395"/>
      <c r="D187" s="396"/>
    </row>
    <row r="188" spans="2:8">
      <c r="B188" s="123">
        <v>7</v>
      </c>
      <c r="C188" s="395"/>
      <c r="D188" s="396"/>
    </row>
    <row r="189" spans="2:8">
      <c r="B189" s="123">
        <v>8</v>
      </c>
      <c r="C189" s="395"/>
      <c r="D189" s="396"/>
    </row>
    <row r="190" spans="2:8">
      <c r="B190" s="123">
        <v>12</v>
      </c>
      <c r="C190" s="395"/>
      <c r="D190" s="396"/>
    </row>
    <row r="191" spans="2:8">
      <c r="B191" s="123">
        <v>13</v>
      </c>
      <c r="C191" s="395"/>
      <c r="D191" s="396"/>
    </row>
    <row r="192" spans="2:8">
      <c r="B192" s="123">
        <v>14</v>
      </c>
      <c r="C192" s="395"/>
      <c r="D192" s="396"/>
    </row>
    <row r="193" spans="2:4">
      <c r="B193" s="123">
        <v>18</v>
      </c>
      <c r="C193" s="395"/>
      <c r="D193" s="396"/>
    </row>
    <row r="194" spans="2:4">
      <c r="B194" s="123">
        <v>19</v>
      </c>
      <c r="C194" s="395"/>
      <c r="D194" s="396"/>
    </row>
    <row r="195" spans="2:4">
      <c r="B195" s="123">
        <v>20</v>
      </c>
      <c r="C195" s="395"/>
      <c r="D195" s="396"/>
    </row>
    <row r="196" spans="2:4">
      <c r="B196" s="123">
        <v>21</v>
      </c>
      <c r="C196" s="395"/>
      <c r="D196" s="396"/>
    </row>
    <row r="197" spans="2:4">
      <c r="B197" s="123">
        <v>22</v>
      </c>
      <c r="C197" s="395"/>
      <c r="D197" s="396"/>
    </row>
    <row r="198" spans="2:4">
      <c r="B198" s="122">
        <v>25</v>
      </c>
      <c r="C198" s="395"/>
      <c r="D198" s="396"/>
    </row>
    <row r="199" spans="2:4">
      <c r="B199" s="122">
        <v>26</v>
      </c>
      <c r="C199" s="395"/>
      <c r="D199" s="396"/>
    </row>
    <row r="200" spans="2:4">
      <c r="B200" s="122">
        <v>27</v>
      </c>
      <c r="C200" s="395"/>
      <c r="D200" s="396"/>
    </row>
    <row r="201" spans="2:4">
      <c r="B201" s="122">
        <v>28</v>
      </c>
      <c r="C201" s="395"/>
      <c r="D201" s="396"/>
    </row>
    <row r="202" spans="2:4" ht="13.5" thickBot="1">
      <c r="B202" s="122">
        <v>29</v>
      </c>
      <c r="C202" s="395"/>
      <c r="D202" s="396"/>
    </row>
    <row r="203" spans="2:4" ht="13.5" thickBot="1">
      <c r="B203" s="91" t="s">
        <v>0</v>
      </c>
      <c r="C203" s="114">
        <f>COUNTIF(C184:C202,"&gt;0")</f>
        <v>0</v>
      </c>
      <c r="D203" s="113">
        <f>COUNTIF(D184:D202,"&gt;0")</f>
        <v>0</v>
      </c>
    </row>
    <row r="204" spans="2:4">
      <c r="B204" s="88" t="s">
        <v>1</v>
      </c>
      <c r="C204" s="87" t="e">
        <f>AVERAGE(C184:C202)</f>
        <v>#DIV/0!</v>
      </c>
      <c r="D204" s="86" t="e">
        <f>AVERAGE(D184:D202)</f>
        <v>#DIV/0!</v>
      </c>
    </row>
    <row r="205" spans="2:4">
      <c r="B205" s="85" t="s">
        <v>2</v>
      </c>
      <c r="C205" s="84" t="e">
        <f>STDEV(C184:C202)</f>
        <v>#DIV/0!</v>
      </c>
      <c r="D205" s="83" t="e">
        <f>STDEV(D184:D202)</f>
        <v>#DIV/0!</v>
      </c>
    </row>
    <row r="206" spans="2:4" ht="13.5" thickBot="1">
      <c r="B206" s="82" t="s">
        <v>3</v>
      </c>
      <c r="C206" s="81" t="e">
        <f>CONFIDENCE(0.05,C205,C203)</f>
        <v>#DIV/0!</v>
      </c>
      <c r="D206" s="80" t="e">
        <f>CONFIDENCE(0.05,D205,D203)</f>
        <v>#DIV/0!</v>
      </c>
    </row>
    <row r="208" spans="2:4" ht="13.5" thickBot="1"/>
    <row r="209" spans="2:8" ht="13.5" thickBot="1">
      <c r="B209" s="347"/>
      <c r="C209" s="348"/>
      <c r="D209" s="363" t="s">
        <v>15</v>
      </c>
      <c r="G209" s="346" t="s">
        <v>108</v>
      </c>
      <c r="H209" s="346"/>
    </row>
    <row r="210" spans="2:8" ht="13.5" thickBot="1">
      <c r="B210" s="349"/>
      <c r="C210" s="350"/>
      <c r="D210" s="364"/>
      <c r="G210" s="112">
        <v>1</v>
      </c>
      <c r="H210" s="112">
        <v>2</v>
      </c>
    </row>
    <row r="211" spans="2:8" ht="13.5" customHeight="1" thickBot="1">
      <c r="B211" s="355" t="s">
        <v>17</v>
      </c>
      <c r="C211" s="348"/>
      <c r="D211" s="111" t="s">
        <v>58</v>
      </c>
      <c r="F211" s="110" t="s">
        <v>1</v>
      </c>
      <c r="G211" s="108" t="e">
        <f t="shared" ref="G211:H213" si="8">C230</f>
        <v>#DIV/0!</v>
      </c>
      <c r="H211" s="108" t="e">
        <f t="shared" si="8"/>
        <v>#DIV/0!</v>
      </c>
    </row>
    <row r="212" spans="2:8">
      <c r="B212" s="373" t="s">
        <v>6</v>
      </c>
      <c r="C212" s="356" t="s">
        <v>27</v>
      </c>
      <c r="D212" s="357"/>
      <c r="F212" s="102" t="s">
        <v>7</v>
      </c>
      <c r="G212" s="108" t="e">
        <f t="shared" si="8"/>
        <v>#DIV/0!</v>
      </c>
      <c r="H212" s="108" t="e">
        <f t="shared" si="8"/>
        <v>#DIV/0!</v>
      </c>
    </row>
    <row r="213" spans="2:8" ht="13.5" thickBot="1">
      <c r="B213" s="374"/>
      <c r="C213" s="107">
        <v>1</v>
      </c>
      <c r="D213" s="106">
        <v>2</v>
      </c>
      <c r="F213" s="102" t="s">
        <v>3</v>
      </c>
      <c r="G213" s="105" t="e">
        <f t="shared" si="8"/>
        <v>#DIV/0!</v>
      </c>
      <c r="H213" s="105" t="e">
        <f t="shared" si="8"/>
        <v>#DIV/0!</v>
      </c>
    </row>
    <row r="214" spans="2:8">
      <c r="B214" s="88">
        <v>1</v>
      </c>
      <c r="C214" s="376" t="s">
        <v>57</v>
      </c>
      <c r="D214" s="362"/>
      <c r="F214" s="102" t="s">
        <v>8</v>
      </c>
      <c r="G214" s="101">
        <f>MAX(C215:C228)</f>
        <v>0</v>
      </c>
      <c r="H214" s="101">
        <f>MAX(D215:D228)</f>
        <v>0</v>
      </c>
    </row>
    <row r="215" spans="2:8">
      <c r="B215" s="117">
        <v>2</v>
      </c>
      <c r="C215" s="358" t="s">
        <v>51</v>
      </c>
      <c r="D215" s="359"/>
      <c r="F215" s="102" t="s">
        <v>9</v>
      </c>
      <c r="G215" s="101">
        <f>MIN(C215:C228)</f>
        <v>0</v>
      </c>
      <c r="H215" s="101">
        <f>MIN(D215:D228)</f>
        <v>0</v>
      </c>
    </row>
    <row r="216" spans="2:8" ht="13.5" thickBot="1">
      <c r="B216" s="117">
        <v>3</v>
      </c>
      <c r="C216" s="358" t="s">
        <v>57</v>
      </c>
      <c r="D216" s="359"/>
      <c r="F216" s="98" t="s">
        <v>10</v>
      </c>
      <c r="G216" s="97">
        <f>G214-G215</f>
        <v>0</v>
      </c>
      <c r="H216" s="97">
        <f>H214-H215</f>
        <v>0</v>
      </c>
    </row>
    <row r="217" spans="2:8">
      <c r="B217" s="117">
        <v>4</v>
      </c>
      <c r="C217" s="358" t="s">
        <v>57</v>
      </c>
      <c r="D217" s="359"/>
    </row>
    <row r="218" spans="2:8">
      <c r="B218" s="117">
        <v>5</v>
      </c>
      <c r="C218" s="358" t="s">
        <v>51</v>
      </c>
      <c r="D218" s="399"/>
    </row>
    <row r="219" spans="2:8">
      <c r="B219" s="117">
        <v>8</v>
      </c>
      <c r="C219" s="358" t="s">
        <v>51</v>
      </c>
      <c r="D219" s="399"/>
    </row>
    <row r="220" spans="2:8">
      <c r="B220" s="117">
        <v>9</v>
      </c>
      <c r="C220" s="358" t="s">
        <v>51</v>
      </c>
      <c r="D220" s="399"/>
    </row>
    <row r="221" spans="2:8">
      <c r="B221" s="117">
        <v>10</v>
      </c>
      <c r="C221" s="358" t="s">
        <v>56</v>
      </c>
      <c r="D221" s="400"/>
    </row>
    <row r="222" spans="2:8">
      <c r="B222" s="117">
        <v>11</v>
      </c>
      <c r="C222" s="358" t="s">
        <v>51</v>
      </c>
      <c r="D222" s="399"/>
    </row>
    <row r="223" spans="2:8">
      <c r="B223" s="117">
        <v>12</v>
      </c>
      <c r="C223" s="358" t="s">
        <v>57</v>
      </c>
      <c r="D223" s="359"/>
    </row>
    <row r="224" spans="2:8">
      <c r="B224" s="117">
        <v>17</v>
      </c>
      <c r="C224" s="358" t="s">
        <v>51</v>
      </c>
      <c r="D224" s="399"/>
    </row>
    <row r="225" spans="2:8">
      <c r="B225" s="117">
        <v>18</v>
      </c>
      <c r="C225" s="358" t="s">
        <v>51</v>
      </c>
      <c r="D225" s="399"/>
    </row>
    <row r="226" spans="2:8">
      <c r="B226" s="117">
        <v>19</v>
      </c>
      <c r="C226" s="358" t="s">
        <v>51</v>
      </c>
      <c r="D226" s="399"/>
    </row>
    <row r="227" spans="2:8">
      <c r="B227" s="117">
        <v>22</v>
      </c>
      <c r="C227" s="358" t="s">
        <v>51</v>
      </c>
      <c r="D227" s="399"/>
    </row>
    <row r="228" spans="2:8" ht="13.5" thickBot="1">
      <c r="B228" s="85">
        <v>24</v>
      </c>
      <c r="C228" s="392" t="s">
        <v>57</v>
      </c>
      <c r="D228" s="393"/>
    </row>
    <row r="229" spans="2:8" ht="13.5" thickBot="1">
      <c r="B229" s="91" t="s">
        <v>0</v>
      </c>
      <c r="C229" s="114">
        <f>COUNTIF(C214:C228,"&gt;0")</f>
        <v>0</v>
      </c>
      <c r="D229" s="113">
        <f>COUNTIF(D214:D228,"&gt;0")</f>
        <v>0</v>
      </c>
    </row>
    <row r="230" spans="2:8">
      <c r="B230" s="88" t="s">
        <v>1</v>
      </c>
      <c r="C230" s="87" t="e">
        <f>AVERAGE(C214:C228)</f>
        <v>#DIV/0!</v>
      </c>
      <c r="D230" s="86" t="e">
        <f>AVERAGE(D214:D228)</f>
        <v>#DIV/0!</v>
      </c>
    </row>
    <row r="231" spans="2:8">
      <c r="B231" s="85" t="s">
        <v>2</v>
      </c>
      <c r="C231" s="84" t="e">
        <f>STDEV(C214:C228)</f>
        <v>#DIV/0!</v>
      </c>
      <c r="D231" s="83" t="e">
        <f>STDEV(D214:D228)</f>
        <v>#DIV/0!</v>
      </c>
    </row>
    <row r="232" spans="2:8" ht="13.5" thickBot="1">
      <c r="B232" s="82" t="s">
        <v>3</v>
      </c>
      <c r="C232" s="81" t="e">
        <f>CONFIDENCE(0.05,C231,C229)</f>
        <v>#DIV/0!</v>
      </c>
      <c r="D232" s="80" t="e">
        <f>CONFIDENCE(0.05,D231,D229)</f>
        <v>#DIV/0!</v>
      </c>
    </row>
    <row r="234" spans="2:8" ht="13.5" thickBot="1"/>
    <row r="235" spans="2:8" ht="13.5" thickBot="1">
      <c r="B235" s="347"/>
      <c r="C235" s="348"/>
      <c r="D235" s="363" t="s">
        <v>15</v>
      </c>
      <c r="G235" s="346" t="s">
        <v>107</v>
      </c>
      <c r="H235" s="346"/>
    </row>
    <row r="236" spans="2:8" ht="13.5" thickBot="1">
      <c r="B236" s="349"/>
      <c r="C236" s="350"/>
      <c r="D236" s="364"/>
      <c r="G236" s="112">
        <v>1</v>
      </c>
      <c r="H236" s="112">
        <v>2</v>
      </c>
    </row>
    <row r="237" spans="2:8" ht="13.5" customHeight="1" thickBot="1">
      <c r="B237" s="355" t="s">
        <v>17</v>
      </c>
      <c r="C237" s="348"/>
      <c r="D237" s="111" t="s">
        <v>54</v>
      </c>
      <c r="F237" s="110" t="s">
        <v>1</v>
      </c>
      <c r="G237" s="108" t="e">
        <f t="shared" ref="G237:H239" si="9">C263</f>
        <v>#DIV/0!</v>
      </c>
      <c r="H237" s="108" t="e">
        <f t="shared" si="9"/>
        <v>#DIV/0!</v>
      </c>
    </row>
    <row r="238" spans="2:8">
      <c r="B238" s="373" t="s">
        <v>6</v>
      </c>
      <c r="C238" s="356" t="s">
        <v>27</v>
      </c>
      <c r="D238" s="357"/>
      <c r="F238" s="102" t="s">
        <v>7</v>
      </c>
      <c r="G238" s="108" t="e">
        <f t="shared" si="9"/>
        <v>#DIV/0!</v>
      </c>
      <c r="H238" s="108" t="e">
        <f t="shared" si="9"/>
        <v>#DIV/0!</v>
      </c>
    </row>
    <row r="239" spans="2:8" ht="13.5" thickBot="1">
      <c r="B239" s="374"/>
      <c r="C239" s="107">
        <v>1</v>
      </c>
      <c r="D239" s="106">
        <v>2</v>
      </c>
      <c r="F239" s="102" t="s">
        <v>3</v>
      </c>
      <c r="G239" s="105" t="e">
        <f t="shared" si="9"/>
        <v>#DIV/0!</v>
      </c>
      <c r="H239" s="105" t="e">
        <f t="shared" si="9"/>
        <v>#DIV/0!</v>
      </c>
    </row>
    <row r="240" spans="2:8">
      <c r="B240" s="88">
        <v>1</v>
      </c>
      <c r="C240" s="394" t="s">
        <v>57</v>
      </c>
      <c r="D240" s="404"/>
      <c r="F240" s="102" t="s">
        <v>8</v>
      </c>
      <c r="G240" s="101">
        <f>MAX(C240:C261)</f>
        <v>0</v>
      </c>
      <c r="H240" s="101">
        <f>MAX(D240:D261)</f>
        <v>0</v>
      </c>
    </row>
    <row r="241" spans="2:8">
      <c r="B241" s="117">
        <v>2</v>
      </c>
      <c r="C241" s="395"/>
      <c r="D241" s="396"/>
      <c r="F241" s="102" t="s">
        <v>9</v>
      </c>
      <c r="G241" s="101">
        <f>MIN(C240:C261)</f>
        <v>0</v>
      </c>
      <c r="H241" s="101">
        <f>MIN(D240:D261)</f>
        <v>0</v>
      </c>
    </row>
    <row r="242" spans="2:8" ht="13.5" thickBot="1">
      <c r="B242" s="117">
        <v>3</v>
      </c>
      <c r="C242" s="395"/>
      <c r="D242" s="396"/>
      <c r="F242" s="98" t="s">
        <v>10</v>
      </c>
      <c r="G242" s="97">
        <f>G240-G241</f>
        <v>0</v>
      </c>
      <c r="H242" s="97">
        <f>H240-H241</f>
        <v>0</v>
      </c>
    </row>
    <row r="243" spans="2:8">
      <c r="B243" s="117">
        <v>6</v>
      </c>
      <c r="C243" s="395"/>
      <c r="D243" s="396"/>
    </row>
    <row r="244" spans="2:8">
      <c r="B244" s="117">
        <v>8</v>
      </c>
      <c r="C244" s="395"/>
      <c r="D244" s="396"/>
    </row>
    <row r="245" spans="2:8">
      <c r="B245" s="117">
        <v>9</v>
      </c>
      <c r="C245" s="395"/>
      <c r="D245" s="396"/>
    </row>
    <row r="246" spans="2:8">
      <c r="B246" s="117">
        <v>10</v>
      </c>
      <c r="C246" s="395"/>
      <c r="D246" s="396"/>
    </row>
    <row r="247" spans="2:8">
      <c r="B247" s="117">
        <v>13</v>
      </c>
      <c r="C247" s="395"/>
      <c r="D247" s="396"/>
    </row>
    <row r="248" spans="2:8">
      <c r="B248" s="117">
        <v>14</v>
      </c>
      <c r="C248" s="395"/>
      <c r="D248" s="396"/>
    </row>
    <row r="249" spans="2:8">
      <c r="B249" s="117">
        <v>15</v>
      </c>
      <c r="C249" s="395"/>
      <c r="D249" s="396"/>
    </row>
    <row r="250" spans="2:8">
      <c r="B250" s="117">
        <v>16</v>
      </c>
      <c r="C250" s="395"/>
      <c r="D250" s="396"/>
    </row>
    <row r="251" spans="2:8">
      <c r="B251" s="117">
        <v>17</v>
      </c>
      <c r="C251" s="395"/>
      <c r="D251" s="396"/>
    </row>
    <row r="252" spans="2:8">
      <c r="B252" s="117">
        <v>20</v>
      </c>
      <c r="C252" s="395"/>
      <c r="D252" s="396"/>
    </row>
    <row r="253" spans="2:8">
      <c r="B253" s="117">
        <v>21</v>
      </c>
      <c r="C253" s="395"/>
      <c r="D253" s="396"/>
    </row>
    <row r="254" spans="2:8">
      <c r="B254" s="117">
        <v>22</v>
      </c>
      <c r="C254" s="395"/>
      <c r="D254" s="396"/>
    </row>
    <row r="255" spans="2:8">
      <c r="B255" s="117">
        <v>23</v>
      </c>
      <c r="C255" s="395"/>
      <c r="D255" s="396"/>
    </row>
    <row r="256" spans="2:8">
      <c r="B256" s="117">
        <v>24</v>
      </c>
      <c r="C256" s="395"/>
      <c r="D256" s="396"/>
    </row>
    <row r="257" spans="2:8">
      <c r="B257" s="117">
        <v>27</v>
      </c>
      <c r="C257" s="395"/>
      <c r="D257" s="396"/>
    </row>
    <row r="258" spans="2:8">
      <c r="B258" s="117">
        <v>28</v>
      </c>
      <c r="C258" s="395"/>
      <c r="D258" s="396"/>
    </row>
    <row r="259" spans="2:8">
      <c r="B259" s="117">
        <v>29</v>
      </c>
      <c r="C259" s="395"/>
      <c r="D259" s="396"/>
    </row>
    <row r="260" spans="2:8">
      <c r="B260" s="117">
        <v>30</v>
      </c>
      <c r="C260" s="395"/>
      <c r="D260" s="396"/>
    </row>
    <row r="261" spans="2:8" ht="13.5" thickBot="1">
      <c r="B261" s="115">
        <v>31</v>
      </c>
      <c r="C261" s="397"/>
      <c r="D261" s="398"/>
    </row>
    <row r="262" spans="2:8" ht="13.5" thickBot="1">
      <c r="B262" s="91" t="s">
        <v>0</v>
      </c>
      <c r="C262" s="114">
        <f>COUNTIF(C240:C261,"&gt;0")</f>
        <v>0</v>
      </c>
      <c r="D262" s="113">
        <f>COUNTIF(D240:D261,"&gt;0")</f>
        <v>0</v>
      </c>
    </row>
    <row r="263" spans="2:8">
      <c r="B263" s="88" t="s">
        <v>1</v>
      </c>
      <c r="C263" s="87" t="e">
        <f>AVERAGE(C240:C261)</f>
        <v>#DIV/0!</v>
      </c>
      <c r="D263" s="86" t="e">
        <f>AVERAGE(D240:D261)</f>
        <v>#DIV/0!</v>
      </c>
    </row>
    <row r="264" spans="2:8">
      <c r="B264" s="85" t="s">
        <v>2</v>
      </c>
      <c r="C264" s="84" t="e">
        <f>STDEV(C240:C261)</f>
        <v>#DIV/0!</v>
      </c>
      <c r="D264" s="83" t="e">
        <f>STDEV(D240:D261)</f>
        <v>#DIV/0!</v>
      </c>
    </row>
    <row r="265" spans="2:8" ht="13.5" thickBot="1">
      <c r="B265" s="82" t="s">
        <v>3</v>
      </c>
      <c r="C265" s="81" t="e">
        <f>CONFIDENCE(0.05,C264,C262)</f>
        <v>#DIV/0!</v>
      </c>
      <c r="D265" s="80" t="e">
        <f>CONFIDENCE(0.05,D264,D262)</f>
        <v>#DIV/0!</v>
      </c>
    </row>
    <row r="267" spans="2:8" ht="13.5" thickBot="1"/>
    <row r="268" spans="2:8" ht="13.5" thickBot="1">
      <c r="B268" s="347"/>
      <c r="C268" s="348"/>
      <c r="D268" s="363" t="s">
        <v>15</v>
      </c>
      <c r="G268" s="346" t="s">
        <v>106</v>
      </c>
      <c r="H268" s="346"/>
    </row>
    <row r="269" spans="2:8" ht="13.5" thickBot="1">
      <c r="B269" s="349"/>
      <c r="C269" s="350"/>
      <c r="D269" s="364"/>
      <c r="G269" s="112">
        <v>1</v>
      </c>
      <c r="H269" s="112">
        <v>2</v>
      </c>
    </row>
    <row r="270" spans="2:8" ht="13.5" thickBot="1">
      <c r="B270" s="355" t="s">
        <v>17</v>
      </c>
      <c r="C270" s="348"/>
      <c r="D270" s="111" t="s">
        <v>52</v>
      </c>
      <c r="F270" s="110" t="s">
        <v>1</v>
      </c>
      <c r="G270" s="108">
        <f t="shared" ref="G270:H272" si="10">C287</f>
        <v>28.4</v>
      </c>
      <c r="H270" s="108">
        <f t="shared" si="10"/>
        <v>23.8</v>
      </c>
    </row>
    <row r="271" spans="2:8">
      <c r="B271" s="373" t="s">
        <v>6</v>
      </c>
      <c r="C271" s="356" t="s">
        <v>27</v>
      </c>
      <c r="D271" s="357"/>
      <c r="F271" s="102" t="s">
        <v>7</v>
      </c>
      <c r="G271" s="108" t="e">
        <f t="shared" si="10"/>
        <v>#DIV/0!</v>
      </c>
      <c r="H271" s="108" t="e">
        <f t="shared" si="10"/>
        <v>#DIV/0!</v>
      </c>
    </row>
    <row r="272" spans="2:8">
      <c r="B272" s="374"/>
      <c r="C272" s="107">
        <v>1</v>
      </c>
      <c r="D272" s="106">
        <v>2</v>
      </c>
      <c r="F272" s="102" t="s">
        <v>3</v>
      </c>
      <c r="G272" s="105" t="e">
        <f t="shared" si="10"/>
        <v>#DIV/0!</v>
      </c>
      <c r="H272" s="105" t="e">
        <f t="shared" si="10"/>
        <v>#DIV/0!</v>
      </c>
    </row>
    <row r="273" spans="2:8">
      <c r="B273" s="92">
        <v>7</v>
      </c>
      <c r="C273" s="100" t="s">
        <v>51</v>
      </c>
      <c r="D273" s="99"/>
      <c r="F273" s="102" t="s">
        <v>8</v>
      </c>
      <c r="G273" s="101">
        <f>MAX(C273:C285)</f>
        <v>28.4</v>
      </c>
      <c r="H273" s="101">
        <f>MAX(D273:D285)</f>
        <v>23.8</v>
      </c>
    </row>
    <row r="274" spans="2:8">
      <c r="B274" s="92">
        <v>10</v>
      </c>
      <c r="C274" s="100" t="s">
        <v>51</v>
      </c>
      <c r="D274" s="99"/>
      <c r="F274" s="102" t="s">
        <v>9</v>
      </c>
      <c r="G274" s="101">
        <f>MIN(C273:C285)</f>
        <v>28.4</v>
      </c>
      <c r="H274" s="101">
        <f>MIN(D273:D285)</f>
        <v>23.8</v>
      </c>
    </row>
    <row r="275" spans="2:8" ht="13.5" thickBot="1">
      <c r="B275" s="92">
        <v>11</v>
      </c>
      <c r="C275" s="100" t="s">
        <v>51</v>
      </c>
      <c r="D275" s="99"/>
      <c r="F275" s="98" t="s">
        <v>10</v>
      </c>
      <c r="G275" s="97">
        <f>G273-G274</f>
        <v>0</v>
      </c>
      <c r="H275" s="97">
        <f>H273-H274</f>
        <v>0</v>
      </c>
    </row>
    <row r="276" spans="2:8">
      <c r="B276" s="92">
        <v>12</v>
      </c>
      <c r="C276" s="100" t="s">
        <v>51</v>
      </c>
      <c r="D276" s="99"/>
    </row>
    <row r="277" spans="2:8">
      <c r="B277" s="92">
        <v>13</v>
      </c>
      <c r="C277" s="100" t="s">
        <v>51</v>
      </c>
      <c r="D277" s="99"/>
    </row>
    <row r="278" spans="2:8">
      <c r="B278" s="92">
        <v>14</v>
      </c>
      <c r="C278" s="100" t="s">
        <v>51</v>
      </c>
      <c r="D278" s="99"/>
    </row>
    <row r="279" spans="2:8">
      <c r="B279" s="92">
        <v>17</v>
      </c>
      <c r="C279" s="151"/>
      <c r="D279" s="150"/>
    </row>
    <row r="280" spans="2:8" ht="22.5">
      <c r="B280" s="92">
        <v>19</v>
      </c>
      <c r="C280" s="153" t="s">
        <v>92</v>
      </c>
      <c r="D280" s="152"/>
    </row>
    <row r="281" spans="2:8" ht="22.5">
      <c r="B281" s="92">
        <v>20</v>
      </c>
      <c r="C281" s="153" t="s">
        <v>92</v>
      </c>
      <c r="D281" s="152"/>
    </row>
    <row r="282" spans="2:8">
      <c r="B282" s="92">
        <v>21</v>
      </c>
      <c r="C282" s="151"/>
      <c r="D282" s="150"/>
    </row>
    <row r="283" spans="2:8">
      <c r="B283" s="92">
        <v>24</v>
      </c>
      <c r="C283" s="149">
        <v>28.4</v>
      </c>
      <c r="D283" s="148">
        <v>23.8</v>
      </c>
    </row>
    <row r="284" spans="2:8" ht="12.75" customHeight="1">
      <c r="B284" s="92">
        <v>25</v>
      </c>
      <c r="C284" s="360" t="s">
        <v>51</v>
      </c>
      <c r="D284" s="359"/>
    </row>
    <row r="285" spans="2:8" ht="12.75" customHeight="1" thickBot="1">
      <c r="B285" s="92">
        <v>26</v>
      </c>
      <c r="C285" s="360" t="s">
        <v>51</v>
      </c>
      <c r="D285" s="359"/>
    </row>
    <row r="286" spans="2:8" ht="13.5" thickBot="1">
      <c r="B286" s="91" t="s">
        <v>0</v>
      </c>
      <c r="C286" s="90">
        <f>COUNTIF(C273:C285,"&gt;0")</f>
        <v>1</v>
      </c>
      <c r="D286" s="89">
        <f>COUNTIF(D273:D285,"&gt;0")</f>
        <v>1</v>
      </c>
    </row>
    <row r="287" spans="2:8">
      <c r="B287" s="88" t="s">
        <v>1</v>
      </c>
      <c r="C287" s="87">
        <f>AVERAGE(C273:C285)</f>
        <v>28.4</v>
      </c>
      <c r="D287" s="86">
        <f>AVERAGE(D273:D285)</f>
        <v>23.8</v>
      </c>
    </row>
    <row r="288" spans="2:8">
      <c r="B288" s="85" t="s">
        <v>2</v>
      </c>
      <c r="C288" s="84" t="e">
        <f>STDEV(C273:C285)</f>
        <v>#DIV/0!</v>
      </c>
      <c r="D288" s="83" t="e">
        <f>STDEV(D273:D285)</f>
        <v>#DIV/0!</v>
      </c>
    </row>
    <row r="289" spans="2:4" ht="13.5" thickBot="1">
      <c r="B289" s="82" t="s">
        <v>3</v>
      </c>
      <c r="C289" s="81" t="e">
        <f>CONFIDENCE(0.05,C288,C286)</f>
        <v>#DIV/0!</v>
      </c>
      <c r="D289" s="80" t="e">
        <f>CONFIDENCE(0.05,D288,D286)</f>
        <v>#DIV/0!</v>
      </c>
    </row>
  </sheetData>
  <mergeCells count="146">
    <mergeCell ref="G268:H268"/>
    <mergeCell ref="C223:D223"/>
    <mergeCell ref="C238:D238"/>
    <mergeCell ref="B182:B183"/>
    <mergeCell ref="C182:D182"/>
    <mergeCell ref="C215:D215"/>
    <mergeCell ref="C216:D216"/>
    <mergeCell ref="C217:D217"/>
    <mergeCell ref="C240:D261"/>
    <mergeCell ref="B235:C236"/>
    <mergeCell ref="B211:C211"/>
    <mergeCell ref="B212:B213"/>
    <mergeCell ref="C184:D202"/>
    <mergeCell ref="G179:H179"/>
    <mergeCell ref="D179:D180"/>
    <mergeCell ref="G235:H235"/>
    <mergeCell ref="C214:D214"/>
    <mergeCell ref="C221:D221"/>
    <mergeCell ref="C228:D228"/>
    <mergeCell ref="G209:H209"/>
    <mergeCell ref="B209:C210"/>
    <mergeCell ref="D209:D210"/>
    <mergeCell ref="B181:C181"/>
    <mergeCell ref="C226:D226"/>
    <mergeCell ref="C212:D212"/>
    <mergeCell ref="C224:D224"/>
    <mergeCell ref="C225:D225"/>
    <mergeCell ref="C218:D218"/>
    <mergeCell ref="C219:D219"/>
    <mergeCell ref="C220:D220"/>
    <mergeCell ref="C222:D222"/>
    <mergeCell ref="C138:D138"/>
    <mergeCell ref="C139:D139"/>
    <mergeCell ref="C68:D68"/>
    <mergeCell ref="C89:D89"/>
    <mergeCell ref="C106:D106"/>
    <mergeCell ref="C91:D91"/>
    <mergeCell ref="C69:D69"/>
    <mergeCell ref="C72:D72"/>
    <mergeCell ref="C136:D136"/>
    <mergeCell ref="C118:D118"/>
    <mergeCell ref="B127:C127"/>
    <mergeCell ref="C135:D135"/>
    <mergeCell ref="C134:D134"/>
    <mergeCell ref="C133:D133"/>
    <mergeCell ref="D125:D126"/>
    <mergeCell ref="B125:C126"/>
    <mergeCell ref="B128:B129"/>
    <mergeCell ref="C128:D128"/>
    <mergeCell ref="C83:D83"/>
    <mergeCell ref="C110:D110"/>
    <mergeCell ref="C105:D105"/>
    <mergeCell ref="C93:D93"/>
    <mergeCell ref="G125:H125"/>
    <mergeCell ref="B82:C82"/>
    <mergeCell ref="B83:B84"/>
    <mergeCell ref="C86:D86"/>
    <mergeCell ref="B103:B104"/>
    <mergeCell ref="C88:D88"/>
    <mergeCell ref="C90:D90"/>
    <mergeCell ref="C85:D85"/>
    <mergeCell ref="D100:D101"/>
    <mergeCell ref="C103:D103"/>
    <mergeCell ref="C107:D107"/>
    <mergeCell ref="B102:C102"/>
    <mergeCell ref="G100:H100"/>
    <mergeCell ref="B100:C101"/>
    <mergeCell ref="G146:H146"/>
    <mergeCell ref="C137:D137"/>
    <mergeCell ref="B4:C4"/>
    <mergeCell ref="C132:D132"/>
    <mergeCell ref="C109:D109"/>
    <mergeCell ref="C131:D131"/>
    <mergeCell ref="C130:D130"/>
    <mergeCell ref="C113:D113"/>
    <mergeCell ref="B5:B6"/>
    <mergeCell ref="D28:D29"/>
    <mergeCell ref="C61:C62"/>
    <mergeCell ref="C57:D57"/>
    <mergeCell ref="B57:B58"/>
    <mergeCell ref="C70:D70"/>
    <mergeCell ref="C12:D12"/>
    <mergeCell ref="C14:D14"/>
    <mergeCell ref="C15:D15"/>
    <mergeCell ref="C16:D16"/>
    <mergeCell ref="G28:H28"/>
    <mergeCell ref="B30:C30"/>
    <mergeCell ref="C65:D65"/>
    <mergeCell ref="C117:D117"/>
    <mergeCell ref="G2:H2"/>
    <mergeCell ref="B2:C3"/>
    <mergeCell ref="D2:D3"/>
    <mergeCell ref="C7:D7"/>
    <mergeCell ref="C8:D8"/>
    <mergeCell ref="C9:D9"/>
    <mergeCell ref="D80:D81"/>
    <mergeCell ref="C71:D71"/>
    <mergeCell ref="B54:C55"/>
    <mergeCell ref="D54:D55"/>
    <mergeCell ref="B28:C29"/>
    <mergeCell ref="B31:B32"/>
    <mergeCell ref="C17:D17"/>
    <mergeCell ref="C18:D18"/>
    <mergeCell ref="G54:H54"/>
    <mergeCell ref="B56:C56"/>
    <mergeCell ref="C59:D60"/>
    <mergeCell ref="C31:D31"/>
    <mergeCell ref="G80:H80"/>
    <mergeCell ref="B80:C81"/>
    <mergeCell ref="C73:D73"/>
    <mergeCell ref="C5:D5"/>
    <mergeCell ref="C151:D172"/>
    <mergeCell ref="B146:C147"/>
    <mergeCell ref="D146:D147"/>
    <mergeCell ref="B179:C180"/>
    <mergeCell ref="B148:C148"/>
    <mergeCell ref="B149:B150"/>
    <mergeCell ref="C149:D149"/>
    <mergeCell ref="C19:D19"/>
    <mergeCell ref="C20:D20"/>
    <mergeCell ref="C21:D21"/>
    <mergeCell ref="C47:D47"/>
    <mergeCell ref="C33:D33"/>
    <mergeCell ref="C39:D39"/>
    <mergeCell ref="C40:D40"/>
    <mergeCell ref="C41:D41"/>
    <mergeCell ref="C42:D42"/>
    <mergeCell ref="C46:D46"/>
    <mergeCell ref="C92:D92"/>
    <mergeCell ref="C108:D108"/>
    <mergeCell ref="C115:D115"/>
    <mergeCell ref="C114:D114"/>
    <mergeCell ref="C116:D116"/>
    <mergeCell ref="C111:D111"/>
    <mergeCell ref="C112:D112"/>
    <mergeCell ref="C284:D284"/>
    <mergeCell ref="C285:D285"/>
    <mergeCell ref="D268:D269"/>
    <mergeCell ref="C227:D227"/>
    <mergeCell ref="D235:D236"/>
    <mergeCell ref="B237:C237"/>
    <mergeCell ref="B238:B239"/>
    <mergeCell ref="B271:B272"/>
    <mergeCell ref="C271:D271"/>
    <mergeCell ref="B270:C270"/>
    <mergeCell ref="B268:C269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35</vt:i4>
      </vt:variant>
    </vt:vector>
  </HeadingPairs>
  <TitlesOfParts>
    <vt:vector size="35" baseType="lpstr">
      <vt:lpstr>PPCP 2013 pH</vt:lpstr>
      <vt:lpstr>PPCP 2013 ORP</vt:lpstr>
      <vt:lpstr>PPCP 2013 Temperatura</vt:lpstr>
      <vt:lpstr>PPCP 2013 Condutividade</vt:lpstr>
      <vt:lpstr>PPCP 2013 Salinidade</vt:lpstr>
      <vt:lpstr>PPCP 2014 pH</vt:lpstr>
      <vt:lpstr>PPCP 2014 ORP</vt:lpstr>
      <vt:lpstr>PPCP 2014 Condutividade</vt:lpstr>
      <vt:lpstr>PPCP 2014 Salinidade</vt:lpstr>
      <vt:lpstr>PPCP 2014 Temperatura</vt:lpstr>
      <vt:lpstr>PPCP 2014 Oxigénio</vt:lpstr>
      <vt:lpstr>PPCP 2015 Temperatura Água Mar</vt:lpstr>
      <vt:lpstr>PPCP 2015 Estaca Altura da Água</vt:lpstr>
      <vt:lpstr>PPCP 2015 pH </vt:lpstr>
      <vt:lpstr>PPCP 2015 ORP </vt:lpstr>
      <vt:lpstr>PPCP 2015 Condutividade </vt:lpstr>
      <vt:lpstr>PPCP 2015 Salinidade</vt:lpstr>
      <vt:lpstr>PPCP 2015 TDS </vt:lpstr>
      <vt:lpstr>PPCP 2015 Oxigénio </vt:lpstr>
      <vt:lpstr>PPCP 2017 Temperatura Água Mar</vt:lpstr>
      <vt:lpstr>PPCP 2017 Altura Água</vt:lpstr>
      <vt:lpstr>PPCP 2017 pH </vt:lpstr>
      <vt:lpstr>PPCP 2017 ORP</vt:lpstr>
      <vt:lpstr>PPCP 2017 Condutividade</vt:lpstr>
      <vt:lpstr>PPCP 2017 Salinidade</vt:lpstr>
      <vt:lpstr>PPCP 2017 TDS</vt:lpstr>
      <vt:lpstr>PPCP 2017 Oxigénio</vt:lpstr>
      <vt:lpstr>PPCP2018 Temperatura Água Mar</vt:lpstr>
      <vt:lpstr>PPCP2018 Altura Água</vt:lpstr>
      <vt:lpstr>PPCP2018 pH</vt:lpstr>
      <vt:lpstr>PPCP2018 ORP</vt:lpstr>
      <vt:lpstr>PPCP2018 Condutividade</vt:lpstr>
      <vt:lpstr>PPCP2018 Salinidade</vt:lpstr>
      <vt:lpstr>PPCP2018 TDS</vt:lpstr>
      <vt:lpstr>PPCP2018 Oxigénio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José MN Azevedo</cp:lastModifiedBy>
  <cp:lastPrinted>2013-11-01T16:15:42Z</cp:lastPrinted>
  <dcterms:created xsi:type="dcterms:W3CDTF">1996-10-08T23:32:33Z</dcterms:created>
  <dcterms:modified xsi:type="dcterms:W3CDTF">2018-10-22T18:28:32Z</dcterms:modified>
</cp:coreProperties>
</file>